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aron.rausch\Documents\School Funding\"/>
    </mc:Choice>
  </mc:AlternateContent>
  <bookViews>
    <workbookView xWindow="360" yWindow="72" windowWidth="17052" windowHeight="10836"/>
  </bookViews>
  <sheets>
    <sheet name="Districts" sheetId="10" r:id="rId1"/>
    <sheet name="JVSD" sheetId="11" r:id="rId2"/>
    <sheet name="Typology" sheetId="13" r:id="rId3"/>
    <sheet name="County" sheetId="14" r:id="rId4"/>
    <sheet name="Trend" sheetId="15" r:id="rId5"/>
    <sheet name="Master" sheetId="9" state="hidden" r:id="rId6"/>
  </sheets>
  <definedNames>
    <definedName name="_xlnm._FilterDatabase" localSheetId="0" hidden="1">Districts!$A$1:$T$1</definedName>
    <definedName name="_xlnm._FilterDatabase" localSheetId="1" hidden="1">JVSD!$A$1:$V$50</definedName>
    <definedName name="_xlnm._FilterDatabase" localSheetId="5" hidden="1">Master!$A$1:$X$661</definedName>
    <definedName name="_xlnm._FilterDatabase" localSheetId="4" hidden="1">Trend!$A$1:$A$608</definedName>
    <definedName name="_FY13">#REF!</definedName>
    <definedName name="_FY14">#REF!</definedName>
    <definedName name="_FY15">#REF!</definedName>
    <definedName name="_FY16">#REF!</definedName>
    <definedName name="_FY17">#REF!</definedName>
    <definedName name="_FY18">#REF!</definedName>
    <definedName name="_FY19">#REF!</definedName>
    <definedName name="_FY20">#REF!</definedName>
    <definedName name="County">Districts!$C$2:$C$608</definedName>
    <definedName name="DFA">Districts!$S$2:$S$608</definedName>
    <definedName name="Master">Master!$A$2:$X$661</definedName>
    <definedName name="Typology">Districts!$T$2:$T$608</definedName>
  </definedNames>
  <calcPr calcId="171027"/>
</workbook>
</file>

<file path=xl/calcChain.xml><?xml version="1.0" encoding="utf-8"?>
<calcChain xmlns="http://schemas.openxmlformats.org/spreadsheetml/2006/main">
  <c r="X316" i="9" l="1"/>
  <c r="R315" i="10"/>
  <c r="Q315" i="10"/>
  <c r="Q135" i="10"/>
  <c r="P315" i="10"/>
  <c r="R288" i="10" l="1"/>
  <c r="X288" i="9"/>
  <c r="P288" i="10"/>
  <c r="U3" i="11" l="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U2" i="11"/>
  <c r="T2" i="11"/>
  <c r="S2" i="11"/>
  <c r="R2" i="11"/>
  <c r="Q2" i="11"/>
  <c r="P2" i="11"/>
  <c r="T52" i="11" l="1"/>
  <c r="S52" i="11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Q2" i="10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287" i="10"/>
  <c r="Q288" i="10"/>
  <c r="Q289" i="10"/>
  <c r="Q290" i="10"/>
  <c r="Q291" i="10"/>
  <c r="Q292" i="10"/>
  <c r="Q293" i="10"/>
  <c r="Q294" i="10"/>
  <c r="Q295" i="10"/>
  <c r="Q296" i="10"/>
  <c r="Q297" i="10"/>
  <c r="Q298" i="10"/>
  <c r="Q299" i="10"/>
  <c r="Q300" i="10"/>
  <c r="Q301" i="10"/>
  <c r="Q302" i="10"/>
  <c r="Q303" i="10"/>
  <c r="Q304" i="10"/>
  <c r="Q305" i="10"/>
  <c r="Q306" i="10"/>
  <c r="Q307" i="10"/>
  <c r="Q308" i="10"/>
  <c r="Q309" i="10"/>
  <c r="Q310" i="10"/>
  <c r="Q311" i="10"/>
  <c r="Q312" i="10"/>
  <c r="Q313" i="10"/>
  <c r="Q314" i="10"/>
  <c r="Q316" i="10"/>
  <c r="Q317" i="10"/>
  <c r="Q318" i="10"/>
  <c r="Q319" i="10"/>
  <c r="Q320" i="10"/>
  <c r="Q321" i="10"/>
  <c r="Q322" i="10"/>
  <c r="Q323" i="10"/>
  <c r="Q324" i="10"/>
  <c r="Q325" i="10"/>
  <c r="Q326" i="10"/>
  <c r="Q327" i="10"/>
  <c r="Q328" i="10"/>
  <c r="Q329" i="10"/>
  <c r="Q330" i="10"/>
  <c r="Q331" i="10"/>
  <c r="Q332" i="10"/>
  <c r="Q333" i="10"/>
  <c r="Q334" i="10"/>
  <c r="Q335" i="10"/>
  <c r="Q336" i="10"/>
  <c r="Q337" i="10"/>
  <c r="Q338" i="10"/>
  <c r="Q339" i="10"/>
  <c r="Q340" i="10"/>
  <c r="Q341" i="10"/>
  <c r="Q342" i="10"/>
  <c r="Q343" i="10"/>
  <c r="Q344" i="10"/>
  <c r="Q345" i="10"/>
  <c r="Q346" i="10"/>
  <c r="Q347" i="10"/>
  <c r="Q348" i="10"/>
  <c r="Q349" i="10"/>
  <c r="Q350" i="10"/>
  <c r="Q351" i="10"/>
  <c r="Q352" i="10"/>
  <c r="Q353" i="10"/>
  <c r="Q354" i="10"/>
  <c r="Q355" i="10"/>
  <c r="Q356" i="10"/>
  <c r="Q357" i="10"/>
  <c r="Q358" i="10"/>
  <c r="Q359" i="10"/>
  <c r="Q360" i="10"/>
  <c r="Q361" i="10"/>
  <c r="Q362" i="10"/>
  <c r="Q363" i="10"/>
  <c r="Q364" i="10"/>
  <c r="Q365" i="10"/>
  <c r="Q366" i="10"/>
  <c r="Q367" i="10"/>
  <c r="Q368" i="10"/>
  <c r="Q369" i="10"/>
  <c r="Q370" i="10"/>
  <c r="Q371" i="10"/>
  <c r="Q372" i="10"/>
  <c r="Q373" i="10"/>
  <c r="Q374" i="10"/>
  <c r="Q375" i="10"/>
  <c r="Q376" i="10"/>
  <c r="Q377" i="10"/>
  <c r="Q378" i="10"/>
  <c r="Q379" i="10"/>
  <c r="Q380" i="10"/>
  <c r="Q381" i="10"/>
  <c r="Q382" i="10"/>
  <c r="Q383" i="10"/>
  <c r="Q384" i="10"/>
  <c r="Q385" i="10"/>
  <c r="Q386" i="10"/>
  <c r="Q387" i="10"/>
  <c r="Q388" i="10"/>
  <c r="Q389" i="10"/>
  <c r="Q390" i="10"/>
  <c r="Q391" i="10"/>
  <c r="Q392" i="10"/>
  <c r="Q393" i="10"/>
  <c r="Q394" i="10"/>
  <c r="Q395" i="10"/>
  <c r="Q396" i="10"/>
  <c r="Q397" i="10"/>
  <c r="Q398" i="10"/>
  <c r="Q399" i="10"/>
  <c r="Q400" i="10"/>
  <c r="Q401" i="10"/>
  <c r="Q402" i="10"/>
  <c r="Q403" i="10"/>
  <c r="Q404" i="10"/>
  <c r="Q405" i="10"/>
  <c r="Q406" i="10"/>
  <c r="Q407" i="10"/>
  <c r="Q408" i="10"/>
  <c r="Q409" i="10"/>
  <c r="Q410" i="10"/>
  <c r="Q411" i="10"/>
  <c r="Q412" i="10"/>
  <c r="Q413" i="10"/>
  <c r="Q414" i="10"/>
  <c r="Q415" i="10"/>
  <c r="Q416" i="10"/>
  <c r="Q417" i="10"/>
  <c r="Q418" i="10"/>
  <c r="Q419" i="10"/>
  <c r="Q420" i="10"/>
  <c r="Q421" i="10"/>
  <c r="Q422" i="10"/>
  <c r="Q423" i="10"/>
  <c r="Q424" i="10"/>
  <c r="Q425" i="10"/>
  <c r="Q426" i="10"/>
  <c r="Q427" i="10"/>
  <c r="Q428" i="10"/>
  <c r="Q429" i="10"/>
  <c r="Q430" i="10"/>
  <c r="Q431" i="10"/>
  <c r="Q432" i="10"/>
  <c r="Q433" i="10"/>
  <c r="Q434" i="10"/>
  <c r="Q435" i="10"/>
  <c r="Q436" i="10"/>
  <c r="Q437" i="10"/>
  <c r="Q438" i="10"/>
  <c r="Q439" i="10"/>
  <c r="Q440" i="10"/>
  <c r="Q441" i="10"/>
  <c r="Q442" i="10"/>
  <c r="Q443" i="10"/>
  <c r="Q444" i="10"/>
  <c r="Q445" i="10"/>
  <c r="Q446" i="10"/>
  <c r="Q447" i="10"/>
  <c r="Q448" i="10"/>
  <c r="Q449" i="10"/>
  <c r="Q450" i="10"/>
  <c r="Q451" i="10"/>
  <c r="Q452" i="10"/>
  <c r="Q453" i="10"/>
  <c r="Q454" i="10"/>
  <c r="Q455" i="10"/>
  <c r="Q456" i="10"/>
  <c r="Q457" i="10"/>
  <c r="Q458" i="10"/>
  <c r="Q459" i="10"/>
  <c r="Q460" i="10"/>
  <c r="Q461" i="10"/>
  <c r="Q462" i="10"/>
  <c r="Q463" i="10"/>
  <c r="Q464" i="10"/>
  <c r="Q465" i="10"/>
  <c r="Q466" i="10"/>
  <c r="Q467" i="10"/>
  <c r="Q468" i="10"/>
  <c r="Q469" i="10"/>
  <c r="Q470" i="10"/>
  <c r="Q471" i="10"/>
  <c r="Q472" i="10"/>
  <c r="Q473" i="10"/>
  <c r="Q474" i="10"/>
  <c r="Q475" i="10"/>
  <c r="Q476" i="10"/>
  <c r="Q477" i="10"/>
  <c r="Q478" i="10"/>
  <c r="Q479" i="10"/>
  <c r="Q480" i="10"/>
  <c r="Q481" i="10"/>
  <c r="Q482" i="10"/>
  <c r="Q483" i="10"/>
  <c r="Q484" i="10"/>
  <c r="Q485" i="10"/>
  <c r="Q486" i="10"/>
  <c r="Q487" i="10"/>
  <c r="Q488" i="10"/>
  <c r="Q489" i="10"/>
  <c r="Q490" i="10"/>
  <c r="Q491" i="10"/>
  <c r="Q492" i="10"/>
  <c r="Q493" i="10"/>
  <c r="Q494" i="10"/>
  <c r="Q495" i="10"/>
  <c r="Q496" i="10"/>
  <c r="Q497" i="10"/>
  <c r="Q498" i="10"/>
  <c r="Q499" i="10"/>
  <c r="Q500" i="10"/>
  <c r="Q501" i="10"/>
  <c r="Q502" i="10"/>
  <c r="Q503" i="10"/>
  <c r="Q504" i="10"/>
  <c r="Q505" i="10"/>
  <c r="Q506" i="10"/>
  <c r="Q507" i="10"/>
  <c r="Q508" i="10"/>
  <c r="Q509" i="10"/>
  <c r="Q510" i="10"/>
  <c r="Q511" i="10"/>
  <c r="Q512" i="10"/>
  <c r="Q513" i="10"/>
  <c r="Q514" i="10"/>
  <c r="Q515" i="10"/>
  <c r="Q516" i="10"/>
  <c r="Q517" i="10"/>
  <c r="Q518" i="10"/>
  <c r="Q519" i="10"/>
  <c r="Q520" i="10"/>
  <c r="Q521" i="10"/>
  <c r="Q522" i="10"/>
  <c r="Q523" i="10"/>
  <c r="Q524" i="10"/>
  <c r="Q525" i="10"/>
  <c r="Q526" i="10"/>
  <c r="Q527" i="10"/>
  <c r="Q528" i="10"/>
  <c r="Q529" i="10"/>
  <c r="Q530" i="10"/>
  <c r="Q531" i="10"/>
  <c r="Q532" i="10"/>
  <c r="Q533" i="10"/>
  <c r="Q534" i="10"/>
  <c r="Q535" i="10"/>
  <c r="Q536" i="10"/>
  <c r="Q537" i="10"/>
  <c r="Q538" i="10"/>
  <c r="Q539" i="10"/>
  <c r="Q540" i="10"/>
  <c r="Q541" i="10"/>
  <c r="Q542" i="10"/>
  <c r="Q543" i="10"/>
  <c r="Q544" i="10"/>
  <c r="Q545" i="10"/>
  <c r="Q546" i="10"/>
  <c r="Q547" i="10"/>
  <c r="Q548" i="10"/>
  <c r="Q549" i="10"/>
  <c r="Q550" i="10"/>
  <c r="Q551" i="10"/>
  <c r="Q552" i="10"/>
  <c r="Q553" i="10"/>
  <c r="Q554" i="10"/>
  <c r="Q555" i="10"/>
  <c r="Q556" i="10"/>
  <c r="Q557" i="10"/>
  <c r="Q558" i="10"/>
  <c r="Q559" i="10"/>
  <c r="Q560" i="10"/>
  <c r="Q561" i="10"/>
  <c r="Q562" i="10"/>
  <c r="Q563" i="10"/>
  <c r="Q564" i="10"/>
  <c r="Q565" i="10"/>
  <c r="Q566" i="10"/>
  <c r="Q567" i="10"/>
  <c r="Q568" i="10"/>
  <c r="Q569" i="10"/>
  <c r="Q570" i="10"/>
  <c r="Q571" i="10"/>
  <c r="Q572" i="10"/>
  <c r="Q573" i="10"/>
  <c r="Q574" i="10"/>
  <c r="Q575" i="10"/>
  <c r="Q576" i="10"/>
  <c r="Q577" i="10"/>
  <c r="Q578" i="10"/>
  <c r="Q579" i="10"/>
  <c r="Q580" i="10"/>
  <c r="Q581" i="10"/>
  <c r="Q582" i="10"/>
  <c r="Q583" i="10"/>
  <c r="Q584" i="10"/>
  <c r="Q585" i="10"/>
  <c r="Q586" i="10"/>
  <c r="Q587" i="10"/>
  <c r="Q588" i="10"/>
  <c r="Q589" i="10"/>
  <c r="Q590" i="10"/>
  <c r="Q591" i="10"/>
  <c r="Q592" i="10"/>
  <c r="Q593" i="10"/>
  <c r="Q594" i="10"/>
  <c r="Q595" i="10"/>
  <c r="Q596" i="10"/>
  <c r="Q597" i="10"/>
  <c r="Q598" i="10"/>
  <c r="Q599" i="10"/>
  <c r="Q600" i="10"/>
  <c r="Q601" i="10"/>
  <c r="Q602" i="10"/>
  <c r="Q603" i="10"/>
  <c r="Q604" i="10"/>
  <c r="Q605" i="10"/>
  <c r="Q606" i="10"/>
  <c r="Q607" i="10"/>
  <c r="Q608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P402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P422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P442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P462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P482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P502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0" i="10"/>
  <c r="P521" i="10"/>
  <c r="P522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P542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P562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P582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P602" i="10"/>
  <c r="P603" i="10"/>
  <c r="P604" i="10"/>
  <c r="P605" i="10"/>
  <c r="P606" i="10"/>
  <c r="P607" i="10"/>
  <c r="P608" i="10"/>
  <c r="P2" i="10"/>
  <c r="R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346" i="10"/>
  <c r="O347" i="10"/>
  <c r="O348" i="10"/>
  <c r="O349" i="10"/>
  <c r="O350" i="10"/>
  <c r="O351" i="10"/>
  <c r="O352" i="10"/>
  <c r="O353" i="10"/>
  <c r="O354" i="10"/>
  <c r="O355" i="10"/>
  <c r="O356" i="10"/>
  <c r="O357" i="10"/>
  <c r="O358" i="10"/>
  <c r="O359" i="10"/>
  <c r="O360" i="10"/>
  <c r="O361" i="10"/>
  <c r="O362" i="10"/>
  <c r="O363" i="10"/>
  <c r="O364" i="10"/>
  <c r="O365" i="10"/>
  <c r="O366" i="10"/>
  <c r="O367" i="10"/>
  <c r="O368" i="10"/>
  <c r="O369" i="10"/>
  <c r="O370" i="10"/>
  <c r="O371" i="10"/>
  <c r="O372" i="10"/>
  <c r="O373" i="10"/>
  <c r="O374" i="10"/>
  <c r="O375" i="10"/>
  <c r="O376" i="10"/>
  <c r="O377" i="10"/>
  <c r="O378" i="10"/>
  <c r="O379" i="10"/>
  <c r="O380" i="10"/>
  <c r="O381" i="10"/>
  <c r="O382" i="10"/>
  <c r="O383" i="10"/>
  <c r="O384" i="10"/>
  <c r="O385" i="10"/>
  <c r="O386" i="10"/>
  <c r="O387" i="10"/>
  <c r="O388" i="10"/>
  <c r="O389" i="10"/>
  <c r="O390" i="10"/>
  <c r="O391" i="10"/>
  <c r="O392" i="10"/>
  <c r="O393" i="10"/>
  <c r="O394" i="10"/>
  <c r="O395" i="10"/>
  <c r="O396" i="10"/>
  <c r="O397" i="10"/>
  <c r="O398" i="10"/>
  <c r="O399" i="10"/>
  <c r="O400" i="10"/>
  <c r="O401" i="10"/>
  <c r="O402" i="10"/>
  <c r="O403" i="10"/>
  <c r="O404" i="10"/>
  <c r="O405" i="10"/>
  <c r="O406" i="10"/>
  <c r="O407" i="10"/>
  <c r="O408" i="10"/>
  <c r="O409" i="10"/>
  <c r="O410" i="10"/>
  <c r="O411" i="10"/>
  <c r="O412" i="10"/>
  <c r="O413" i="10"/>
  <c r="O414" i="10"/>
  <c r="O415" i="10"/>
  <c r="O416" i="10"/>
  <c r="O417" i="10"/>
  <c r="O418" i="10"/>
  <c r="O419" i="10"/>
  <c r="O420" i="10"/>
  <c r="O421" i="10"/>
  <c r="O422" i="10"/>
  <c r="O423" i="10"/>
  <c r="O424" i="10"/>
  <c r="O425" i="10"/>
  <c r="O426" i="10"/>
  <c r="O427" i="10"/>
  <c r="O428" i="10"/>
  <c r="O429" i="10"/>
  <c r="O430" i="10"/>
  <c r="O431" i="10"/>
  <c r="O432" i="10"/>
  <c r="O433" i="10"/>
  <c r="O434" i="10"/>
  <c r="O435" i="10"/>
  <c r="O436" i="10"/>
  <c r="O437" i="10"/>
  <c r="O438" i="10"/>
  <c r="O439" i="10"/>
  <c r="O440" i="10"/>
  <c r="O441" i="10"/>
  <c r="O442" i="10"/>
  <c r="O443" i="10"/>
  <c r="O444" i="10"/>
  <c r="O445" i="10"/>
  <c r="O446" i="10"/>
  <c r="O447" i="10"/>
  <c r="O448" i="10"/>
  <c r="O449" i="10"/>
  <c r="O450" i="10"/>
  <c r="O451" i="10"/>
  <c r="O452" i="10"/>
  <c r="O453" i="10"/>
  <c r="O454" i="10"/>
  <c r="O455" i="10"/>
  <c r="O456" i="10"/>
  <c r="O457" i="10"/>
  <c r="O458" i="10"/>
  <c r="O459" i="10"/>
  <c r="O460" i="10"/>
  <c r="O461" i="10"/>
  <c r="O462" i="10"/>
  <c r="O463" i="10"/>
  <c r="O464" i="10"/>
  <c r="O465" i="10"/>
  <c r="O466" i="10"/>
  <c r="O467" i="10"/>
  <c r="O468" i="10"/>
  <c r="O469" i="10"/>
  <c r="O470" i="10"/>
  <c r="O471" i="10"/>
  <c r="O472" i="10"/>
  <c r="O473" i="10"/>
  <c r="O474" i="10"/>
  <c r="O475" i="10"/>
  <c r="O476" i="10"/>
  <c r="O477" i="10"/>
  <c r="O478" i="10"/>
  <c r="O479" i="10"/>
  <c r="O480" i="10"/>
  <c r="O481" i="10"/>
  <c r="O482" i="10"/>
  <c r="O483" i="10"/>
  <c r="O484" i="10"/>
  <c r="O485" i="10"/>
  <c r="O486" i="10"/>
  <c r="O487" i="10"/>
  <c r="O488" i="10"/>
  <c r="O489" i="10"/>
  <c r="O490" i="10"/>
  <c r="O491" i="10"/>
  <c r="O492" i="10"/>
  <c r="O493" i="10"/>
  <c r="O494" i="10"/>
  <c r="O495" i="10"/>
  <c r="O496" i="10"/>
  <c r="O497" i="10"/>
  <c r="O498" i="10"/>
  <c r="O499" i="10"/>
  <c r="O500" i="10"/>
  <c r="O501" i="10"/>
  <c r="O502" i="10"/>
  <c r="O503" i="10"/>
  <c r="O504" i="10"/>
  <c r="O505" i="10"/>
  <c r="O506" i="10"/>
  <c r="O507" i="10"/>
  <c r="O508" i="10"/>
  <c r="O509" i="10"/>
  <c r="O510" i="10"/>
  <c r="O511" i="10"/>
  <c r="O512" i="10"/>
  <c r="O513" i="10"/>
  <c r="O514" i="10"/>
  <c r="O515" i="10"/>
  <c r="O516" i="10"/>
  <c r="O517" i="10"/>
  <c r="O518" i="10"/>
  <c r="O519" i="10"/>
  <c r="O520" i="10"/>
  <c r="O521" i="10"/>
  <c r="O522" i="10"/>
  <c r="O523" i="10"/>
  <c r="O524" i="10"/>
  <c r="O525" i="10"/>
  <c r="O526" i="10"/>
  <c r="O527" i="10"/>
  <c r="O528" i="10"/>
  <c r="O529" i="10"/>
  <c r="O530" i="10"/>
  <c r="O531" i="10"/>
  <c r="O532" i="10"/>
  <c r="O533" i="10"/>
  <c r="O534" i="10"/>
  <c r="O535" i="10"/>
  <c r="O536" i="10"/>
  <c r="O537" i="10"/>
  <c r="O538" i="10"/>
  <c r="O539" i="10"/>
  <c r="O540" i="10"/>
  <c r="O541" i="10"/>
  <c r="O542" i="10"/>
  <c r="O543" i="10"/>
  <c r="O544" i="10"/>
  <c r="O545" i="10"/>
  <c r="O546" i="10"/>
  <c r="O547" i="10"/>
  <c r="O548" i="10"/>
  <c r="O549" i="10"/>
  <c r="O550" i="10"/>
  <c r="O551" i="10"/>
  <c r="O552" i="10"/>
  <c r="O553" i="10"/>
  <c r="O554" i="10"/>
  <c r="O555" i="10"/>
  <c r="O556" i="10"/>
  <c r="O557" i="10"/>
  <c r="O558" i="10"/>
  <c r="O559" i="10"/>
  <c r="O560" i="10"/>
  <c r="O561" i="10"/>
  <c r="O562" i="10"/>
  <c r="O563" i="10"/>
  <c r="O564" i="10"/>
  <c r="O565" i="10"/>
  <c r="O566" i="10"/>
  <c r="O567" i="10"/>
  <c r="O568" i="10"/>
  <c r="O569" i="10"/>
  <c r="O570" i="10"/>
  <c r="O571" i="10"/>
  <c r="O572" i="10"/>
  <c r="O573" i="10"/>
  <c r="O574" i="10"/>
  <c r="O575" i="10"/>
  <c r="O576" i="10"/>
  <c r="O577" i="10"/>
  <c r="O578" i="10"/>
  <c r="O579" i="10"/>
  <c r="O580" i="10"/>
  <c r="O581" i="10"/>
  <c r="O582" i="10"/>
  <c r="O583" i="10"/>
  <c r="O584" i="10"/>
  <c r="O585" i="10"/>
  <c r="O586" i="10"/>
  <c r="O587" i="10"/>
  <c r="O588" i="10"/>
  <c r="O589" i="10"/>
  <c r="O590" i="10"/>
  <c r="O591" i="10"/>
  <c r="O592" i="10"/>
  <c r="O593" i="10"/>
  <c r="O594" i="10"/>
  <c r="O595" i="10"/>
  <c r="O596" i="10"/>
  <c r="O597" i="10"/>
  <c r="O598" i="10"/>
  <c r="O599" i="10"/>
  <c r="O600" i="10"/>
  <c r="O601" i="10"/>
  <c r="O602" i="10"/>
  <c r="O603" i="10"/>
  <c r="O604" i="10"/>
  <c r="O605" i="10"/>
  <c r="O606" i="10"/>
  <c r="O607" i="10"/>
  <c r="O608" i="10"/>
  <c r="O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M370" i="10"/>
  <c r="M371" i="10"/>
  <c r="M372" i="10"/>
  <c r="M373" i="10"/>
  <c r="M374" i="10"/>
  <c r="M375" i="10"/>
  <c r="M376" i="10"/>
  <c r="M377" i="10"/>
  <c r="M378" i="10"/>
  <c r="M379" i="10"/>
  <c r="M380" i="10"/>
  <c r="M381" i="10"/>
  <c r="M382" i="10"/>
  <c r="M383" i="10"/>
  <c r="M384" i="10"/>
  <c r="M385" i="10"/>
  <c r="M386" i="10"/>
  <c r="M387" i="10"/>
  <c r="M388" i="10"/>
  <c r="M389" i="10"/>
  <c r="M390" i="10"/>
  <c r="M391" i="10"/>
  <c r="M392" i="10"/>
  <c r="M393" i="10"/>
  <c r="M394" i="10"/>
  <c r="M395" i="10"/>
  <c r="M396" i="10"/>
  <c r="M397" i="10"/>
  <c r="M398" i="10"/>
  <c r="M399" i="10"/>
  <c r="M400" i="10"/>
  <c r="M401" i="10"/>
  <c r="M402" i="10"/>
  <c r="M403" i="10"/>
  <c r="M404" i="10"/>
  <c r="M405" i="10"/>
  <c r="M406" i="10"/>
  <c r="M407" i="10"/>
  <c r="M408" i="10"/>
  <c r="M409" i="10"/>
  <c r="M410" i="10"/>
  <c r="M411" i="10"/>
  <c r="M412" i="10"/>
  <c r="M413" i="10"/>
  <c r="M414" i="10"/>
  <c r="M415" i="10"/>
  <c r="M416" i="10"/>
  <c r="M417" i="10"/>
  <c r="M418" i="10"/>
  <c r="M419" i="10"/>
  <c r="M420" i="10"/>
  <c r="M421" i="10"/>
  <c r="M422" i="10"/>
  <c r="M423" i="10"/>
  <c r="M424" i="10"/>
  <c r="M425" i="10"/>
  <c r="M426" i="10"/>
  <c r="M427" i="10"/>
  <c r="M428" i="10"/>
  <c r="M429" i="10"/>
  <c r="M430" i="10"/>
  <c r="M431" i="10"/>
  <c r="M432" i="10"/>
  <c r="M433" i="10"/>
  <c r="M434" i="10"/>
  <c r="M435" i="10"/>
  <c r="M436" i="10"/>
  <c r="M437" i="10"/>
  <c r="M438" i="10"/>
  <c r="M439" i="10"/>
  <c r="M440" i="10"/>
  <c r="M441" i="10"/>
  <c r="M442" i="10"/>
  <c r="M443" i="10"/>
  <c r="M444" i="10"/>
  <c r="M445" i="10"/>
  <c r="M446" i="10"/>
  <c r="M447" i="10"/>
  <c r="M448" i="10"/>
  <c r="M449" i="10"/>
  <c r="M450" i="10"/>
  <c r="M451" i="10"/>
  <c r="M452" i="10"/>
  <c r="M453" i="10"/>
  <c r="M454" i="10"/>
  <c r="M455" i="10"/>
  <c r="M456" i="10"/>
  <c r="M457" i="10"/>
  <c r="M458" i="10"/>
  <c r="M459" i="10"/>
  <c r="M460" i="10"/>
  <c r="M461" i="10"/>
  <c r="M462" i="10"/>
  <c r="M463" i="10"/>
  <c r="M464" i="10"/>
  <c r="M465" i="10"/>
  <c r="M466" i="10"/>
  <c r="M467" i="10"/>
  <c r="M468" i="10"/>
  <c r="M469" i="10"/>
  <c r="M470" i="10"/>
  <c r="M471" i="10"/>
  <c r="M472" i="10"/>
  <c r="M473" i="10"/>
  <c r="M474" i="10"/>
  <c r="M475" i="10"/>
  <c r="M476" i="10"/>
  <c r="M477" i="10"/>
  <c r="M478" i="10"/>
  <c r="M479" i="10"/>
  <c r="M480" i="10"/>
  <c r="M481" i="10"/>
  <c r="M482" i="10"/>
  <c r="M483" i="10"/>
  <c r="M484" i="10"/>
  <c r="M485" i="10"/>
  <c r="M486" i="10"/>
  <c r="M487" i="10"/>
  <c r="M488" i="10"/>
  <c r="M489" i="10"/>
  <c r="M490" i="10"/>
  <c r="M491" i="10"/>
  <c r="M492" i="10"/>
  <c r="M493" i="10"/>
  <c r="M494" i="10"/>
  <c r="M495" i="10"/>
  <c r="M496" i="10"/>
  <c r="M497" i="10"/>
  <c r="M498" i="10"/>
  <c r="M499" i="10"/>
  <c r="M500" i="10"/>
  <c r="M501" i="10"/>
  <c r="M502" i="10"/>
  <c r="M503" i="10"/>
  <c r="M504" i="10"/>
  <c r="M505" i="10"/>
  <c r="M506" i="10"/>
  <c r="M507" i="10"/>
  <c r="M508" i="10"/>
  <c r="M509" i="10"/>
  <c r="M510" i="10"/>
  <c r="M511" i="10"/>
  <c r="M512" i="10"/>
  <c r="M513" i="10"/>
  <c r="M514" i="10"/>
  <c r="M515" i="10"/>
  <c r="M516" i="10"/>
  <c r="M517" i="10"/>
  <c r="M518" i="10"/>
  <c r="M519" i="10"/>
  <c r="M520" i="10"/>
  <c r="M521" i="10"/>
  <c r="M522" i="10"/>
  <c r="M523" i="10"/>
  <c r="M524" i="10"/>
  <c r="M525" i="10"/>
  <c r="M526" i="10"/>
  <c r="M527" i="10"/>
  <c r="M528" i="10"/>
  <c r="M529" i="10"/>
  <c r="M530" i="10"/>
  <c r="M531" i="10"/>
  <c r="M532" i="10"/>
  <c r="M533" i="10"/>
  <c r="M534" i="10"/>
  <c r="M535" i="10"/>
  <c r="M536" i="10"/>
  <c r="M537" i="10"/>
  <c r="M538" i="10"/>
  <c r="M539" i="10"/>
  <c r="M540" i="10"/>
  <c r="M541" i="10"/>
  <c r="M542" i="10"/>
  <c r="M543" i="10"/>
  <c r="M544" i="10"/>
  <c r="M545" i="10"/>
  <c r="M546" i="10"/>
  <c r="M547" i="10"/>
  <c r="M548" i="10"/>
  <c r="M549" i="10"/>
  <c r="M550" i="10"/>
  <c r="M551" i="10"/>
  <c r="M552" i="10"/>
  <c r="M553" i="10"/>
  <c r="M554" i="10"/>
  <c r="M555" i="10"/>
  <c r="M556" i="10"/>
  <c r="M557" i="10"/>
  <c r="M558" i="10"/>
  <c r="M559" i="10"/>
  <c r="M560" i="10"/>
  <c r="M561" i="10"/>
  <c r="M562" i="10"/>
  <c r="M563" i="10"/>
  <c r="M564" i="10"/>
  <c r="M565" i="10"/>
  <c r="M566" i="10"/>
  <c r="M567" i="10"/>
  <c r="M568" i="10"/>
  <c r="M569" i="10"/>
  <c r="M570" i="10"/>
  <c r="M571" i="10"/>
  <c r="M572" i="10"/>
  <c r="M573" i="10"/>
  <c r="M574" i="10"/>
  <c r="M575" i="10"/>
  <c r="M576" i="10"/>
  <c r="M577" i="10"/>
  <c r="M578" i="10"/>
  <c r="M579" i="10"/>
  <c r="M580" i="10"/>
  <c r="M581" i="10"/>
  <c r="M582" i="10"/>
  <c r="M583" i="10"/>
  <c r="M584" i="10"/>
  <c r="M585" i="10"/>
  <c r="M586" i="10"/>
  <c r="M587" i="10"/>
  <c r="M588" i="10"/>
  <c r="M589" i="10"/>
  <c r="M590" i="10"/>
  <c r="M591" i="10"/>
  <c r="M592" i="10"/>
  <c r="M593" i="10"/>
  <c r="M594" i="10"/>
  <c r="M595" i="10"/>
  <c r="M596" i="10"/>
  <c r="M597" i="10"/>
  <c r="M598" i="10"/>
  <c r="M599" i="10"/>
  <c r="M600" i="10"/>
  <c r="M601" i="10"/>
  <c r="M602" i="10"/>
  <c r="M603" i="10"/>
  <c r="M604" i="10"/>
  <c r="M605" i="10"/>
  <c r="M606" i="10"/>
  <c r="M607" i="10"/>
  <c r="M608" i="10"/>
  <c r="M2" i="10"/>
  <c r="L2" i="10"/>
  <c r="U52" i="11" l="1"/>
  <c r="G315" i="15"/>
  <c r="S520" i="10"/>
  <c r="G606" i="15"/>
  <c r="G602" i="15"/>
  <c r="G598" i="15"/>
  <c r="G594" i="15"/>
  <c r="G590" i="15"/>
  <c r="G586" i="15"/>
  <c r="G582" i="15"/>
  <c r="G578" i="15"/>
  <c r="G574" i="15"/>
  <c r="G570" i="15"/>
  <c r="G566" i="15"/>
  <c r="G562" i="15"/>
  <c r="G558" i="15"/>
  <c r="G554" i="15"/>
  <c r="G550" i="15"/>
  <c r="G546" i="15"/>
  <c r="G542" i="15"/>
  <c r="G538" i="15"/>
  <c r="G534" i="15"/>
  <c r="G530" i="15"/>
  <c r="G526" i="15"/>
  <c r="G522" i="15"/>
  <c r="G518" i="15"/>
  <c r="G514" i="15"/>
  <c r="G510" i="15"/>
  <c r="G506" i="15"/>
  <c r="G502" i="15"/>
  <c r="G498" i="15"/>
  <c r="G494" i="15"/>
  <c r="G490" i="15"/>
  <c r="G486" i="15"/>
  <c r="G482" i="15"/>
  <c r="G478" i="15"/>
  <c r="G474" i="15"/>
  <c r="G470" i="15"/>
  <c r="G466" i="15"/>
  <c r="G462" i="15"/>
  <c r="G458" i="15"/>
  <c r="G454" i="15"/>
  <c r="G450" i="15"/>
  <c r="G446" i="15"/>
  <c r="G442" i="15"/>
  <c r="G438" i="15"/>
  <c r="G434" i="15"/>
  <c r="G430" i="15"/>
  <c r="G426" i="15"/>
  <c r="G422" i="15"/>
  <c r="G418" i="15"/>
  <c r="G414" i="15"/>
  <c r="G410" i="15"/>
  <c r="G406" i="15"/>
  <c r="G402" i="15"/>
  <c r="G398" i="15"/>
  <c r="G394" i="15"/>
  <c r="G390" i="15"/>
  <c r="G386" i="15"/>
  <c r="G382" i="15"/>
  <c r="G378" i="15"/>
  <c r="G374" i="15"/>
  <c r="G370" i="15"/>
  <c r="G366" i="15"/>
  <c r="G362" i="15"/>
  <c r="G358" i="15"/>
  <c r="G354" i="15"/>
  <c r="G350" i="15"/>
  <c r="G346" i="15"/>
  <c r="G342" i="15"/>
  <c r="G338" i="15"/>
  <c r="G334" i="15"/>
  <c r="G330" i="15"/>
  <c r="G326" i="15"/>
  <c r="G322" i="15"/>
  <c r="G318" i="15"/>
  <c r="G313" i="15"/>
  <c r="G309" i="15"/>
  <c r="G305" i="15"/>
  <c r="G301" i="15"/>
  <c r="G297" i="15"/>
  <c r="G293" i="15"/>
  <c r="G289" i="15"/>
  <c r="G285" i="15"/>
  <c r="G281" i="15"/>
  <c r="G277" i="15"/>
  <c r="G273" i="15"/>
  <c r="G269" i="15"/>
  <c r="G265" i="15"/>
  <c r="G261" i="15"/>
  <c r="G257" i="15"/>
  <c r="G253" i="15"/>
  <c r="G249" i="15"/>
  <c r="G245" i="15"/>
  <c r="G241" i="15"/>
  <c r="G237" i="15"/>
  <c r="G233" i="15"/>
  <c r="G229" i="15"/>
  <c r="G225" i="15"/>
  <c r="G221" i="15"/>
  <c r="G217" i="15"/>
  <c r="G213" i="15"/>
  <c r="G209" i="15"/>
  <c r="G205" i="15"/>
  <c r="G201" i="15"/>
  <c r="G197" i="15"/>
  <c r="G193" i="15"/>
  <c r="G189" i="15"/>
  <c r="G185" i="15"/>
  <c r="G181" i="15"/>
  <c r="G177" i="15"/>
  <c r="G173" i="15"/>
  <c r="G169" i="15"/>
  <c r="G165" i="15"/>
  <c r="G161" i="15"/>
  <c r="G157" i="15"/>
  <c r="G153" i="15"/>
  <c r="G149" i="15"/>
  <c r="G145" i="15"/>
  <c r="G141" i="15"/>
  <c r="G137" i="15"/>
  <c r="G133" i="15"/>
  <c r="G129" i="15"/>
  <c r="G125" i="15"/>
  <c r="G121" i="15"/>
  <c r="G117" i="15"/>
  <c r="G113" i="15"/>
  <c r="G109" i="15"/>
  <c r="G105" i="15"/>
  <c r="G101" i="15"/>
  <c r="G97" i="15"/>
  <c r="G93" i="15"/>
  <c r="G89" i="15"/>
  <c r="G85" i="15"/>
  <c r="G81" i="15"/>
  <c r="G77" i="15"/>
  <c r="G73" i="15"/>
  <c r="G69" i="15"/>
  <c r="G65" i="15"/>
  <c r="G61" i="15"/>
  <c r="G57" i="15"/>
  <c r="G53" i="15"/>
  <c r="G49" i="15"/>
  <c r="G45" i="15"/>
  <c r="G41" i="15"/>
  <c r="G37" i="15"/>
  <c r="G33" i="15"/>
  <c r="G29" i="15"/>
  <c r="G25" i="15"/>
  <c r="G21" i="15"/>
  <c r="G17" i="15"/>
  <c r="G13" i="15"/>
  <c r="G9" i="15"/>
  <c r="G5" i="15"/>
  <c r="G2" i="15"/>
  <c r="G605" i="15"/>
  <c r="G601" i="15"/>
  <c r="G597" i="15"/>
  <c r="G593" i="15"/>
  <c r="G589" i="15"/>
  <c r="G585" i="15"/>
  <c r="G581" i="15"/>
  <c r="G577" i="15"/>
  <c r="G573" i="15"/>
  <c r="G569" i="15"/>
  <c r="G565" i="15"/>
  <c r="G561" i="15"/>
  <c r="G557" i="15"/>
  <c r="G553" i="15"/>
  <c r="G549" i="15"/>
  <c r="G545" i="15"/>
  <c r="G541" i="15"/>
  <c r="G537" i="15"/>
  <c r="G533" i="15"/>
  <c r="G529" i="15"/>
  <c r="G525" i="15"/>
  <c r="G521" i="15"/>
  <c r="G517" i="15"/>
  <c r="G513" i="15"/>
  <c r="G509" i="15"/>
  <c r="G505" i="15"/>
  <c r="G501" i="15"/>
  <c r="G497" i="15"/>
  <c r="G493" i="15"/>
  <c r="G489" i="15"/>
  <c r="G485" i="15"/>
  <c r="G481" i="15"/>
  <c r="G477" i="15"/>
  <c r="G473" i="15"/>
  <c r="G469" i="15"/>
  <c r="G465" i="15"/>
  <c r="G461" i="15"/>
  <c r="G457" i="15"/>
  <c r="G453" i="15"/>
  <c r="G449" i="15"/>
  <c r="G445" i="15"/>
  <c r="G441" i="15"/>
  <c r="G437" i="15"/>
  <c r="G433" i="15"/>
  <c r="G429" i="15"/>
  <c r="G425" i="15"/>
  <c r="G421" i="15"/>
  <c r="G417" i="15"/>
  <c r="G413" i="15"/>
  <c r="G409" i="15"/>
  <c r="G405" i="15"/>
  <c r="G401" i="15"/>
  <c r="G397" i="15"/>
  <c r="G393" i="15"/>
  <c r="G389" i="15"/>
  <c r="G385" i="15"/>
  <c r="G381" i="15"/>
  <c r="G377" i="15"/>
  <c r="G373" i="15"/>
  <c r="G369" i="15"/>
  <c r="G365" i="15"/>
  <c r="G361" i="15"/>
  <c r="G357" i="15"/>
  <c r="G353" i="15"/>
  <c r="G349" i="15"/>
  <c r="G345" i="15"/>
  <c r="G341" i="15"/>
  <c r="G337" i="15"/>
  <c r="G333" i="15"/>
  <c r="G329" i="15"/>
  <c r="G325" i="15"/>
  <c r="G321" i="15"/>
  <c r="G317" i="15"/>
  <c r="G312" i="15"/>
  <c r="G308" i="15"/>
  <c r="G304" i="15"/>
  <c r="G300" i="15"/>
  <c r="G296" i="15"/>
  <c r="G292" i="15"/>
  <c r="G288" i="15"/>
  <c r="G284" i="15"/>
  <c r="G280" i="15"/>
  <c r="G276" i="15"/>
  <c r="G272" i="15"/>
  <c r="G268" i="15"/>
  <c r="G264" i="15"/>
  <c r="G260" i="15"/>
  <c r="G256" i="15"/>
  <c r="G252" i="15"/>
  <c r="G248" i="15"/>
  <c r="G244" i="15"/>
  <c r="G240" i="15"/>
  <c r="G236" i="15"/>
  <c r="G232" i="15"/>
  <c r="G228" i="15"/>
  <c r="G224" i="15"/>
  <c r="G220" i="15"/>
  <c r="G216" i="15"/>
  <c r="G212" i="15"/>
  <c r="G208" i="15"/>
  <c r="G204" i="15"/>
  <c r="G200" i="15"/>
  <c r="G196" i="15"/>
  <c r="G192" i="15"/>
  <c r="G188" i="15"/>
  <c r="G184" i="15"/>
  <c r="G180" i="15"/>
  <c r="G176" i="15"/>
  <c r="G172" i="15"/>
  <c r="G168" i="15"/>
  <c r="G164" i="15"/>
  <c r="G160" i="15"/>
  <c r="G156" i="15"/>
  <c r="G152" i="15"/>
  <c r="G148" i="15"/>
  <c r="G144" i="15"/>
  <c r="G140" i="15"/>
  <c r="G136" i="15"/>
  <c r="G132" i="15"/>
  <c r="G128" i="15"/>
  <c r="G124" i="15"/>
  <c r="G120" i="15"/>
  <c r="G116" i="15"/>
  <c r="G112" i="15"/>
  <c r="G108" i="15"/>
  <c r="G104" i="15"/>
  <c r="G100" i="15"/>
  <c r="G96" i="15"/>
  <c r="G92" i="15"/>
  <c r="G88" i="15"/>
  <c r="G84" i="15"/>
  <c r="G80" i="15"/>
  <c r="G76" i="15"/>
  <c r="G72" i="15"/>
  <c r="G68" i="15"/>
  <c r="G64" i="15"/>
  <c r="G60" i="15"/>
  <c r="G56" i="15"/>
  <c r="G52" i="15"/>
  <c r="G48" i="15"/>
  <c r="G44" i="15"/>
  <c r="G40" i="15"/>
  <c r="G36" i="15"/>
  <c r="G32" i="15"/>
  <c r="G28" i="15"/>
  <c r="G24" i="15"/>
  <c r="G20" i="15"/>
  <c r="G16" i="15"/>
  <c r="G12" i="15"/>
  <c r="G8" i="15"/>
  <c r="G4" i="15"/>
  <c r="S45" i="10"/>
  <c r="G604" i="15"/>
  <c r="G600" i="15"/>
  <c r="G596" i="15"/>
  <c r="G592" i="15"/>
  <c r="G588" i="15"/>
  <c r="G584" i="15"/>
  <c r="G580" i="15"/>
  <c r="G576" i="15"/>
  <c r="G572" i="15"/>
  <c r="G568" i="15"/>
  <c r="G564" i="15"/>
  <c r="G560" i="15"/>
  <c r="G556" i="15"/>
  <c r="G552" i="15"/>
  <c r="G548" i="15"/>
  <c r="G544" i="15"/>
  <c r="G540" i="15"/>
  <c r="G536" i="15"/>
  <c r="G532" i="15"/>
  <c r="G528" i="15"/>
  <c r="G524" i="15"/>
  <c r="G520" i="15"/>
  <c r="G516" i="15"/>
  <c r="G512" i="15"/>
  <c r="G508" i="15"/>
  <c r="G504" i="15"/>
  <c r="G500" i="15"/>
  <c r="G496" i="15"/>
  <c r="G492" i="15"/>
  <c r="G488" i="15"/>
  <c r="G484" i="15"/>
  <c r="G480" i="15"/>
  <c r="G476" i="15"/>
  <c r="G472" i="15"/>
  <c r="G468" i="15"/>
  <c r="G464" i="15"/>
  <c r="G460" i="15"/>
  <c r="G456" i="15"/>
  <c r="G452" i="15"/>
  <c r="G448" i="15"/>
  <c r="G444" i="15"/>
  <c r="G440" i="15"/>
  <c r="G436" i="15"/>
  <c r="G432" i="15"/>
  <c r="G428" i="15"/>
  <c r="G424" i="15"/>
  <c r="G420" i="15"/>
  <c r="G416" i="15"/>
  <c r="G412" i="15"/>
  <c r="G408" i="15"/>
  <c r="G404" i="15"/>
  <c r="G400" i="15"/>
  <c r="G396" i="15"/>
  <c r="G392" i="15"/>
  <c r="G388" i="15"/>
  <c r="G384" i="15"/>
  <c r="G380" i="15"/>
  <c r="G376" i="15"/>
  <c r="G372" i="15"/>
  <c r="G368" i="15"/>
  <c r="G364" i="15"/>
  <c r="G360" i="15"/>
  <c r="G356" i="15"/>
  <c r="G352" i="15"/>
  <c r="G348" i="15"/>
  <c r="G344" i="15"/>
  <c r="G340" i="15"/>
  <c r="G336" i="15"/>
  <c r="G332" i="15"/>
  <c r="G328" i="15"/>
  <c r="G324" i="15"/>
  <c r="G320" i="15"/>
  <c r="G316" i="15"/>
  <c r="G311" i="15"/>
  <c r="G307" i="15"/>
  <c r="G303" i="15"/>
  <c r="G299" i="15"/>
  <c r="G295" i="15"/>
  <c r="G291" i="15"/>
  <c r="G287" i="15"/>
  <c r="G283" i="15"/>
  <c r="G279" i="15"/>
  <c r="G275" i="15"/>
  <c r="G271" i="15"/>
  <c r="G267" i="15"/>
  <c r="G263" i="15"/>
  <c r="G259" i="15"/>
  <c r="G255" i="15"/>
  <c r="G251" i="15"/>
  <c r="G247" i="15"/>
  <c r="G243" i="15"/>
  <c r="G239" i="15"/>
  <c r="G235" i="15"/>
  <c r="G231" i="15"/>
  <c r="G227" i="15"/>
  <c r="G223" i="15"/>
  <c r="G219" i="15"/>
  <c r="G215" i="15"/>
  <c r="G211" i="15"/>
  <c r="G207" i="15"/>
  <c r="G203" i="15"/>
  <c r="G199" i="15"/>
  <c r="G195" i="15"/>
  <c r="G191" i="15"/>
  <c r="G187" i="15"/>
  <c r="G183" i="15"/>
  <c r="G179" i="15"/>
  <c r="G175" i="15"/>
  <c r="G171" i="15"/>
  <c r="G167" i="15"/>
  <c r="G163" i="15"/>
  <c r="G159" i="15"/>
  <c r="G155" i="15"/>
  <c r="G151" i="15"/>
  <c r="G147" i="15"/>
  <c r="G143" i="15"/>
  <c r="G139" i="15"/>
  <c r="G135" i="15"/>
  <c r="G131" i="15"/>
  <c r="G127" i="15"/>
  <c r="G123" i="15"/>
  <c r="G119" i="15"/>
  <c r="G115" i="15"/>
  <c r="G111" i="15"/>
  <c r="G107" i="15"/>
  <c r="G103" i="15"/>
  <c r="G99" i="15"/>
  <c r="G95" i="15"/>
  <c r="G91" i="15"/>
  <c r="G87" i="15"/>
  <c r="G83" i="15"/>
  <c r="G79" i="15"/>
  <c r="G75" i="15"/>
  <c r="G71" i="15"/>
  <c r="G67" i="15"/>
  <c r="G63" i="15"/>
  <c r="G59" i="15"/>
  <c r="G55" i="15"/>
  <c r="G51" i="15"/>
  <c r="G47" i="15"/>
  <c r="G43" i="15"/>
  <c r="G39" i="15"/>
  <c r="G35" i="15"/>
  <c r="G31" i="15"/>
  <c r="G27" i="15"/>
  <c r="G23" i="15"/>
  <c r="G19" i="15"/>
  <c r="G15" i="15"/>
  <c r="G11" i="15"/>
  <c r="G7" i="15"/>
  <c r="G3" i="15"/>
  <c r="G607" i="15"/>
  <c r="G603" i="15"/>
  <c r="G599" i="15"/>
  <c r="G595" i="15"/>
  <c r="G591" i="15"/>
  <c r="G587" i="15"/>
  <c r="G583" i="15"/>
  <c r="G579" i="15"/>
  <c r="G575" i="15"/>
  <c r="G571" i="15"/>
  <c r="G567" i="15"/>
  <c r="G563" i="15"/>
  <c r="G559" i="15"/>
  <c r="G555" i="15"/>
  <c r="G551" i="15"/>
  <c r="G547" i="15"/>
  <c r="G543" i="15"/>
  <c r="G539" i="15"/>
  <c r="G535" i="15"/>
  <c r="G531" i="15"/>
  <c r="G527" i="15"/>
  <c r="G523" i="15"/>
  <c r="G519" i="15"/>
  <c r="G515" i="15"/>
  <c r="G511" i="15"/>
  <c r="G507" i="15"/>
  <c r="G503" i="15"/>
  <c r="G499" i="15"/>
  <c r="G495" i="15"/>
  <c r="G491" i="15"/>
  <c r="G487" i="15"/>
  <c r="G483" i="15"/>
  <c r="G479" i="15"/>
  <c r="G475" i="15"/>
  <c r="G471" i="15"/>
  <c r="G467" i="15"/>
  <c r="G463" i="15"/>
  <c r="G459" i="15"/>
  <c r="G455" i="15"/>
  <c r="G451" i="15"/>
  <c r="G447" i="15"/>
  <c r="G443" i="15"/>
  <c r="G439" i="15"/>
  <c r="G435" i="15"/>
  <c r="G431" i="15"/>
  <c r="G427" i="15"/>
  <c r="G423" i="15"/>
  <c r="G419" i="15"/>
  <c r="G415" i="15"/>
  <c r="G411" i="15"/>
  <c r="G407" i="15"/>
  <c r="G403" i="15"/>
  <c r="G399" i="15"/>
  <c r="G395" i="15"/>
  <c r="G391" i="15"/>
  <c r="G387" i="15"/>
  <c r="G383" i="15"/>
  <c r="G379" i="15"/>
  <c r="G375" i="15"/>
  <c r="G371" i="15"/>
  <c r="G367" i="15"/>
  <c r="G363" i="15"/>
  <c r="G359" i="15"/>
  <c r="G355" i="15"/>
  <c r="G351" i="15"/>
  <c r="G347" i="15"/>
  <c r="G343" i="15"/>
  <c r="G339" i="15"/>
  <c r="G335" i="15"/>
  <c r="G331" i="15"/>
  <c r="G327" i="15"/>
  <c r="G323" i="15"/>
  <c r="G319" i="15"/>
  <c r="G314" i="15"/>
  <c r="G310" i="15"/>
  <c r="G306" i="15"/>
  <c r="G302" i="15"/>
  <c r="G298" i="15"/>
  <c r="G294" i="15"/>
  <c r="G290" i="15"/>
  <c r="G286" i="15"/>
  <c r="G282" i="15"/>
  <c r="G278" i="15"/>
  <c r="G274" i="15"/>
  <c r="G270" i="15"/>
  <c r="G266" i="15"/>
  <c r="G262" i="15"/>
  <c r="G258" i="15"/>
  <c r="G254" i="15"/>
  <c r="G250" i="15"/>
  <c r="G246" i="15"/>
  <c r="G242" i="15"/>
  <c r="G238" i="15"/>
  <c r="G234" i="15"/>
  <c r="G230" i="15"/>
  <c r="G226" i="15"/>
  <c r="G222" i="15"/>
  <c r="G218" i="15"/>
  <c r="G214" i="15"/>
  <c r="G210" i="15"/>
  <c r="G206" i="15"/>
  <c r="G202" i="15"/>
  <c r="G198" i="15"/>
  <c r="G194" i="15"/>
  <c r="G190" i="15"/>
  <c r="G186" i="15"/>
  <c r="G182" i="15"/>
  <c r="G178" i="15"/>
  <c r="G174" i="15"/>
  <c r="G170" i="15"/>
  <c r="G166" i="15"/>
  <c r="G162" i="15"/>
  <c r="G158" i="15"/>
  <c r="G154" i="15"/>
  <c r="G150" i="15"/>
  <c r="G146" i="15"/>
  <c r="G142" i="15"/>
  <c r="G138" i="15"/>
  <c r="G134" i="15"/>
  <c r="G130" i="15"/>
  <c r="G126" i="15"/>
  <c r="G122" i="15"/>
  <c r="G118" i="15"/>
  <c r="G114" i="15"/>
  <c r="G110" i="15"/>
  <c r="G106" i="15"/>
  <c r="G102" i="15"/>
  <c r="G98" i="15"/>
  <c r="G94" i="15"/>
  <c r="G90" i="15"/>
  <c r="G86" i="15"/>
  <c r="G82" i="15"/>
  <c r="G78" i="15"/>
  <c r="G74" i="15"/>
  <c r="G70" i="15"/>
  <c r="G66" i="15"/>
  <c r="G62" i="15"/>
  <c r="G58" i="15"/>
  <c r="G54" i="15"/>
  <c r="G50" i="15"/>
  <c r="G46" i="15"/>
  <c r="G42" i="15"/>
  <c r="G38" i="15"/>
  <c r="G34" i="15"/>
  <c r="G30" i="15"/>
  <c r="G26" i="15"/>
  <c r="G22" i="15"/>
  <c r="G18" i="15"/>
  <c r="G14" i="15"/>
  <c r="G10" i="15"/>
  <c r="G6" i="15"/>
  <c r="S525" i="10"/>
  <c r="Q610" i="10"/>
  <c r="P610" i="10"/>
  <c r="R610" i="10" l="1"/>
  <c r="C2" i="13"/>
  <c r="Q52" i="11" l="1"/>
  <c r="P52" i="11"/>
  <c r="R52" i="11"/>
  <c r="N610" i="10"/>
  <c r="M610" i="10"/>
  <c r="L5" i="10"/>
  <c r="O610" i="10" l="1"/>
  <c r="I661" i="9"/>
  <c r="I660" i="9"/>
  <c r="I659" i="9"/>
  <c r="I658" i="9"/>
  <c r="I657" i="9"/>
  <c r="I656" i="9"/>
  <c r="I655" i="9"/>
  <c r="I654" i="9"/>
  <c r="I653" i="9"/>
  <c r="I652" i="9"/>
  <c r="I651" i="9"/>
  <c r="I650" i="9"/>
  <c r="I649" i="9"/>
  <c r="I648" i="9"/>
  <c r="I647" i="9"/>
  <c r="I646" i="9"/>
  <c r="I645" i="9"/>
  <c r="I644" i="9"/>
  <c r="I643" i="9"/>
  <c r="I642" i="9"/>
  <c r="I641" i="9"/>
  <c r="I640" i="9"/>
  <c r="I639" i="9"/>
  <c r="I638" i="9"/>
  <c r="I637" i="9"/>
  <c r="I636" i="9"/>
  <c r="I635" i="9"/>
  <c r="I634" i="9"/>
  <c r="I633" i="9"/>
  <c r="I632" i="9"/>
  <c r="I631" i="9"/>
  <c r="I630" i="9"/>
  <c r="I629" i="9"/>
  <c r="I628" i="9"/>
  <c r="I627" i="9"/>
  <c r="I626" i="9"/>
  <c r="I625" i="9"/>
  <c r="I624" i="9"/>
  <c r="I623" i="9"/>
  <c r="I622" i="9"/>
  <c r="I621" i="9"/>
  <c r="I620" i="9"/>
  <c r="I619" i="9"/>
  <c r="I618" i="9"/>
  <c r="I617" i="9"/>
  <c r="I616" i="9"/>
  <c r="I615" i="9"/>
  <c r="I614" i="9"/>
  <c r="I613" i="9"/>
  <c r="I612" i="9"/>
  <c r="I610" i="9"/>
  <c r="I609" i="9"/>
  <c r="I608" i="9"/>
  <c r="I607" i="9"/>
  <c r="I606" i="9"/>
  <c r="I605" i="9"/>
  <c r="I604" i="9"/>
  <c r="I603" i="9"/>
  <c r="I602" i="9"/>
  <c r="I601" i="9"/>
  <c r="I600" i="9"/>
  <c r="I599" i="9"/>
  <c r="I598" i="9"/>
  <c r="I597" i="9"/>
  <c r="I596" i="9"/>
  <c r="I595" i="9"/>
  <c r="I594" i="9"/>
  <c r="I593" i="9"/>
  <c r="I592" i="9"/>
  <c r="I591" i="9"/>
  <c r="I590" i="9"/>
  <c r="I589" i="9"/>
  <c r="I588" i="9"/>
  <c r="I587" i="9"/>
  <c r="I586" i="9"/>
  <c r="I585" i="9"/>
  <c r="I584" i="9"/>
  <c r="I583" i="9"/>
  <c r="I582" i="9"/>
  <c r="I581" i="9"/>
  <c r="I580" i="9"/>
  <c r="I579" i="9"/>
  <c r="I578" i="9"/>
  <c r="I577" i="9"/>
  <c r="I576" i="9"/>
  <c r="I575" i="9"/>
  <c r="I574" i="9"/>
  <c r="I573" i="9"/>
  <c r="I572" i="9"/>
  <c r="I571" i="9"/>
  <c r="I570" i="9"/>
  <c r="I569" i="9"/>
  <c r="I568" i="9"/>
  <c r="I567" i="9"/>
  <c r="I566" i="9"/>
  <c r="I565" i="9"/>
  <c r="I564" i="9"/>
  <c r="I563" i="9"/>
  <c r="I562" i="9"/>
  <c r="I561" i="9"/>
  <c r="I560" i="9"/>
  <c r="I559" i="9"/>
  <c r="I558" i="9"/>
  <c r="I557" i="9"/>
  <c r="I556" i="9"/>
  <c r="I555" i="9"/>
  <c r="I554" i="9"/>
  <c r="I553" i="9"/>
  <c r="I552" i="9"/>
  <c r="I551" i="9"/>
  <c r="I550" i="9"/>
  <c r="I549" i="9"/>
  <c r="I548" i="9"/>
  <c r="I547" i="9"/>
  <c r="I546" i="9"/>
  <c r="I545" i="9"/>
  <c r="I544" i="9"/>
  <c r="I543" i="9"/>
  <c r="I542" i="9"/>
  <c r="I541" i="9"/>
  <c r="I540" i="9"/>
  <c r="I539" i="9"/>
  <c r="I538" i="9"/>
  <c r="I537" i="9"/>
  <c r="I536" i="9"/>
  <c r="I535" i="9"/>
  <c r="I534" i="9"/>
  <c r="I533" i="9"/>
  <c r="I532" i="9"/>
  <c r="I531" i="9"/>
  <c r="I530" i="9"/>
  <c r="I529" i="9"/>
  <c r="I528" i="9"/>
  <c r="I527" i="9"/>
  <c r="I526" i="9"/>
  <c r="I525" i="9"/>
  <c r="I524" i="9"/>
  <c r="I523" i="9"/>
  <c r="I522" i="9"/>
  <c r="I521" i="9"/>
  <c r="I520" i="9"/>
  <c r="I519" i="9"/>
  <c r="I518" i="9"/>
  <c r="I517" i="9"/>
  <c r="I516" i="9"/>
  <c r="I515" i="9"/>
  <c r="I514" i="9"/>
  <c r="I513" i="9"/>
  <c r="I512" i="9"/>
  <c r="I511" i="9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C9" i="13"/>
  <c r="C8" i="13"/>
  <c r="C7" i="13"/>
  <c r="C6" i="13"/>
  <c r="C5" i="13"/>
  <c r="C4" i="13"/>
  <c r="C3" i="13"/>
  <c r="O2" i="11"/>
  <c r="N2" i="11"/>
  <c r="M2" i="11"/>
  <c r="L2" i="11"/>
  <c r="K2" i="11"/>
  <c r="J2" i="11"/>
  <c r="I2" i="11"/>
  <c r="H2" i="11"/>
  <c r="G2" i="11"/>
  <c r="F2" i="11"/>
  <c r="E2" i="11"/>
  <c r="D2" i="11"/>
  <c r="D3" i="10"/>
  <c r="E3" i="10"/>
  <c r="F3" i="10"/>
  <c r="G3" i="10"/>
  <c r="H3" i="10"/>
  <c r="I3" i="10"/>
  <c r="J3" i="10"/>
  <c r="K3" i="10"/>
  <c r="L3" i="10"/>
  <c r="D4" i="10"/>
  <c r="E4" i="10"/>
  <c r="F4" i="10"/>
  <c r="G4" i="10"/>
  <c r="H4" i="10"/>
  <c r="I4" i="10"/>
  <c r="J4" i="10"/>
  <c r="K4" i="10"/>
  <c r="L4" i="10"/>
  <c r="D5" i="10"/>
  <c r="E5" i="10"/>
  <c r="F5" i="10"/>
  <c r="G5" i="10"/>
  <c r="H5" i="10"/>
  <c r="I5" i="10"/>
  <c r="J5" i="10"/>
  <c r="K5" i="10"/>
  <c r="D6" i="10"/>
  <c r="E6" i="10"/>
  <c r="F6" i="10"/>
  <c r="G6" i="10"/>
  <c r="H6" i="10"/>
  <c r="I6" i="10"/>
  <c r="J6" i="10"/>
  <c r="K6" i="10"/>
  <c r="L6" i="10"/>
  <c r="D7" i="10"/>
  <c r="E7" i="10"/>
  <c r="F7" i="10"/>
  <c r="G7" i="10"/>
  <c r="H7" i="10"/>
  <c r="I7" i="10"/>
  <c r="J7" i="10"/>
  <c r="K7" i="10"/>
  <c r="L7" i="10"/>
  <c r="D8" i="10"/>
  <c r="E8" i="10"/>
  <c r="F8" i="10"/>
  <c r="G8" i="10"/>
  <c r="H8" i="10"/>
  <c r="I8" i="10"/>
  <c r="J8" i="10"/>
  <c r="K8" i="10"/>
  <c r="L8" i="10"/>
  <c r="D9" i="10"/>
  <c r="E9" i="10"/>
  <c r="F9" i="10"/>
  <c r="G9" i="10"/>
  <c r="H9" i="10"/>
  <c r="I9" i="10"/>
  <c r="J9" i="10"/>
  <c r="K9" i="10"/>
  <c r="L9" i="10"/>
  <c r="D10" i="10"/>
  <c r="E10" i="10"/>
  <c r="F10" i="10"/>
  <c r="G10" i="10"/>
  <c r="H10" i="10"/>
  <c r="I10" i="10"/>
  <c r="J10" i="10"/>
  <c r="K10" i="10"/>
  <c r="L10" i="10"/>
  <c r="D11" i="10"/>
  <c r="G11" i="10"/>
  <c r="J11" i="10"/>
  <c r="D12" i="10"/>
  <c r="E12" i="10"/>
  <c r="F12" i="10"/>
  <c r="G12" i="10"/>
  <c r="H12" i="10"/>
  <c r="I12" i="10"/>
  <c r="J12" i="10"/>
  <c r="K12" i="10"/>
  <c r="L12" i="10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D22" i="10"/>
  <c r="E22" i="10"/>
  <c r="F22" i="10"/>
  <c r="G22" i="10"/>
  <c r="H22" i="10"/>
  <c r="I22" i="10"/>
  <c r="J22" i="10"/>
  <c r="K22" i="10"/>
  <c r="L22" i="10"/>
  <c r="D23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D28" i="10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D30" i="10"/>
  <c r="E30" i="10"/>
  <c r="F30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D35" i="10"/>
  <c r="E35" i="10"/>
  <c r="F35" i="10"/>
  <c r="G35" i="10"/>
  <c r="H35" i="10"/>
  <c r="I35" i="10"/>
  <c r="J35" i="10"/>
  <c r="K35" i="10"/>
  <c r="L35" i="10"/>
  <c r="D36" i="10"/>
  <c r="E36" i="10"/>
  <c r="F36" i="10"/>
  <c r="G36" i="10"/>
  <c r="H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D44" i="10"/>
  <c r="E44" i="10"/>
  <c r="F44" i="10"/>
  <c r="G44" i="10"/>
  <c r="H44" i="10"/>
  <c r="I44" i="10"/>
  <c r="J44" i="10"/>
  <c r="K44" i="10"/>
  <c r="L44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D49" i="10"/>
  <c r="E49" i="10"/>
  <c r="F49" i="10"/>
  <c r="G49" i="10"/>
  <c r="H49" i="10"/>
  <c r="I49" i="10"/>
  <c r="J49" i="10"/>
  <c r="K49" i="10"/>
  <c r="L49" i="10"/>
  <c r="D50" i="10"/>
  <c r="E50" i="10"/>
  <c r="F50" i="10"/>
  <c r="G50" i="10"/>
  <c r="H50" i="10"/>
  <c r="I50" i="10"/>
  <c r="J50" i="10"/>
  <c r="K50" i="10"/>
  <c r="L50" i="10"/>
  <c r="D51" i="10"/>
  <c r="E51" i="10"/>
  <c r="F51" i="10"/>
  <c r="G51" i="10"/>
  <c r="H51" i="10"/>
  <c r="I51" i="10"/>
  <c r="J51" i="10"/>
  <c r="K51" i="10"/>
  <c r="L51" i="10"/>
  <c r="D52" i="10"/>
  <c r="E52" i="10"/>
  <c r="F52" i="10"/>
  <c r="G52" i="10"/>
  <c r="H52" i="10"/>
  <c r="I52" i="10"/>
  <c r="J52" i="10"/>
  <c r="K52" i="10"/>
  <c r="L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D55" i="10"/>
  <c r="E55" i="10"/>
  <c r="F55" i="10"/>
  <c r="G55" i="10"/>
  <c r="H55" i="10"/>
  <c r="I55" i="10"/>
  <c r="J55" i="10"/>
  <c r="K55" i="10"/>
  <c r="L55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D58" i="10"/>
  <c r="E58" i="10"/>
  <c r="F58" i="10"/>
  <c r="G58" i="10"/>
  <c r="H58" i="10"/>
  <c r="I58" i="10"/>
  <c r="J58" i="10"/>
  <c r="K58" i="10"/>
  <c r="L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D61" i="10"/>
  <c r="E61" i="10"/>
  <c r="F61" i="10"/>
  <c r="G61" i="10"/>
  <c r="H61" i="10"/>
  <c r="I61" i="10"/>
  <c r="J61" i="10"/>
  <c r="K61" i="10"/>
  <c r="L61" i="10"/>
  <c r="D62" i="10"/>
  <c r="E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D64" i="10"/>
  <c r="E64" i="10"/>
  <c r="F64" i="10"/>
  <c r="G64" i="10"/>
  <c r="H64" i="10"/>
  <c r="I64" i="10"/>
  <c r="J64" i="10"/>
  <c r="K64" i="10"/>
  <c r="L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D67" i="10"/>
  <c r="E67" i="10"/>
  <c r="F67" i="10"/>
  <c r="G67" i="10"/>
  <c r="H67" i="10"/>
  <c r="I67" i="10"/>
  <c r="J67" i="10"/>
  <c r="K67" i="10"/>
  <c r="L67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D71" i="10"/>
  <c r="E71" i="10"/>
  <c r="F71" i="10"/>
  <c r="G71" i="10"/>
  <c r="H71" i="10"/>
  <c r="I71" i="10"/>
  <c r="J71" i="10"/>
  <c r="K71" i="10"/>
  <c r="L71" i="10"/>
  <c r="D72" i="10"/>
  <c r="E72" i="10"/>
  <c r="F72" i="10"/>
  <c r="G72" i="10"/>
  <c r="H72" i="10"/>
  <c r="I72" i="10"/>
  <c r="J72" i="10"/>
  <c r="K72" i="10"/>
  <c r="L72" i="10"/>
  <c r="D73" i="10"/>
  <c r="E73" i="10"/>
  <c r="F73" i="10"/>
  <c r="G73" i="10"/>
  <c r="H73" i="10"/>
  <c r="I73" i="10"/>
  <c r="J73" i="10"/>
  <c r="K73" i="10"/>
  <c r="L73" i="10"/>
  <c r="D74" i="10"/>
  <c r="E74" i="10"/>
  <c r="F74" i="10"/>
  <c r="G74" i="10"/>
  <c r="H74" i="10"/>
  <c r="I74" i="10"/>
  <c r="J74" i="10"/>
  <c r="K74" i="10"/>
  <c r="L74" i="10"/>
  <c r="D75" i="10"/>
  <c r="E75" i="10"/>
  <c r="F75" i="10"/>
  <c r="G75" i="10"/>
  <c r="H75" i="10"/>
  <c r="I75" i="10"/>
  <c r="J75" i="10"/>
  <c r="K75" i="10"/>
  <c r="L75" i="10"/>
  <c r="D76" i="10"/>
  <c r="E76" i="10"/>
  <c r="F76" i="10"/>
  <c r="G76" i="10"/>
  <c r="H76" i="10"/>
  <c r="I76" i="10"/>
  <c r="J76" i="10"/>
  <c r="K76" i="10"/>
  <c r="L76" i="10"/>
  <c r="D77" i="10"/>
  <c r="E77" i="10"/>
  <c r="F77" i="10"/>
  <c r="G77" i="10"/>
  <c r="H77" i="10"/>
  <c r="I77" i="10"/>
  <c r="J77" i="10"/>
  <c r="K77" i="10"/>
  <c r="L77" i="10"/>
  <c r="D78" i="10"/>
  <c r="E78" i="10"/>
  <c r="F78" i="10"/>
  <c r="G78" i="10"/>
  <c r="H78" i="10"/>
  <c r="I78" i="10"/>
  <c r="J78" i="10"/>
  <c r="K78" i="10"/>
  <c r="L78" i="10"/>
  <c r="D79" i="10"/>
  <c r="E79" i="10"/>
  <c r="F79" i="10"/>
  <c r="G79" i="10"/>
  <c r="H79" i="10"/>
  <c r="I79" i="10"/>
  <c r="J79" i="10"/>
  <c r="K79" i="10"/>
  <c r="L79" i="10"/>
  <c r="D80" i="10"/>
  <c r="E80" i="10"/>
  <c r="F80" i="10"/>
  <c r="G80" i="10"/>
  <c r="H80" i="10"/>
  <c r="I80" i="10"/>
  <c r="J80" i="10"/>
  <c r="K80" i="10"/>
  <c r="L80" i="10"/>
  <c r="D81" i="10"/>
  <c r="E81" i="10"/>
  <c r="F81" i="10"/>
  <c r="G81" i="10"/>
  <c r="H81" i="10"/>
  <c r="I81" i="10"/>
  <c r="J81" i="10"/>
  <c r="K81" i="10"/>
  <c r="L81" i="10"/>
  <c r="D82" i="10"/>
  <c r="E82" i="10"/>
  <c r="F82" i="10"/>
  <c r="G82" i="10"/>
  <c r="H82" i="10"/>
  <c r="I82" i="10"/>
  <c r="J82" i="10"/>
  <c r="K82" i="10"/>
  <c r="L82" i="10"/>
  <c r="D83" i="10"/>
  <c r="E83" i="10"/>
  <c r="F83" i="10"/>
  <c r="G83" i="10"/>
  <c r="H83" i="10"/>
  <c r="I83" i="10"/>
  <c r="J83" i="10"/>
  <c r="K83" i="10"/>
  <c r="L83" i="10"/>
  <c r="D84" i="10"/>
  <c r="E84" i="10"/>
  <c r="F84" i="10"/>
  <c r="G84" i="10"/>
  <c r="H84" i="10"/>
  <c r="I84" i="10"/>
  <c r="J84" i="10"/>
  <c r="K84" i="10"/>
  <c r="L84" i="10"/>
  <c r="D85" i="10"/>
  <c r="E85" i="10"/>
  <c r="F85" i="10"/>
  <c r="G85" i="10"/>
  <c r="H85" i="10"/>
  <c r="I85" i="10"/>
  <c r="J85" i="10"/>
  <c r="K85" i="10"/>
  <c r="L85" i="10"/>
  <c r="D86" i="10"/>
  <c r="E86" i="10"/>
  <c r="F86" i="10"/>
  <c r="G86" i="10"/>
  <c r="H86" i="10"/>
  <c r="I86" i="10"/>
  <c r="J86" i="10"/>
  <c r="K86" i="10"/>
  <c r="L86" i="10"/>
  <c r="D87" i="10"/>
  <c r="E87" i="10"/>
  <c r="F87" i="10"/>
  <c r="G87" i="10"/>
  <c r="H87" i="10"/>
  <c r="I87" i="10"/>
  <c r="J87" i="10"/>
  <c r="K87" i="10"/>
  <c r="L87" i="10"/>
  <c r="D88" i="10"/>
  <c r="E88" i="10"/>
  <c r="F88" i="10"/>
  <c r="G88" i="10"/>
  <c r="H88" i="10"/>
  <c r="I88" i="10"/>
  <c r="J88" i="10"/>
  <c r="K88" i="10"/>
  <c r="L88" i="10"/>
  <c r="D89" i="10"/>
  <c r="E89" i="10"/>
  <c r="F89" i="10"/>
  <c r="G89" i="10"/>
  <c r="H89" i="10"/>
  <c r="I89" i="10"/>
  <c r="J89" i="10"/>
  <c r="K89" i="10"/>
  <c r="L89" i="10"/>
  <c r="D90" i="10"/>
  <c r="E90" i="10"/>
  <c r="F90" i="10"/>
  <c r="G90" i="10"/>
  <c r="H90" i="10"/>
  <c r="I90" i="10"/>
  <c r="J90" i="10"/>
  <c r="K90" i="10"/>
  <c r="L90" i="10"/>
  <c r="D91" i="10"/>
  <c r="E91" i="10"/>
  <c r="F91" i="10"/>
  <c r="G91" i="10"/>
  <c r="H91" i="10"/>
  <c r="I91" i="10"/>
  <c r="J91" i="10"/>
  <c r="K91" i="10"/>
  <c r="L91" i="10"/>
  <c r="D92" i="10"/>
  <c r="E92" i="10"/>
  <c r="F92" i="10"/>
  <c r="G92" i="10"/>
  <c r="H92" i="10"/>
  <c r="I92" i="10"/>
  <c r="J92" i="10"/>
  <c r="K92" i="10"/>
  <c r="L92" i="10"/>
  <c r="D93" i="10"/>
  <c r="E93" i="10"/>
  <c r="F93" i="10"/>
  <c r="G93" i="10"/>
  <c r="H93" i="10"/>
  <c r="I93" i="10"/>
  <c r="J93" i="10"/>
  <c r="K93" i="10"/>
  <c r="L93" i="10"/>
  <c r="D94" i="10"/>
  <c r="E94" i="10"/>
  <c r="F94" i="10"/>
  <c r="G94" i="10"/>
  <c r="H94" i="10"/>
  <c r="I94" i="10"/>
  <c r="J94" i="10"/>
  <c r="K94" i="10"/>
  <c r="L94" i="10"/>
  <c r="D95" i="10"/>
  <c r="E95" i="10"/>
  <c r="F95" i="10"/>
  <c r="G95" i="10"/>
  <c r="H95" i="10"/>
  <c r="I95" i="10"/>
  <c r="J95" i="10"/>
  <c r="K95" i="10"/>
  <c r="L95" i="10"/>
  <c r="D96" i="10"/>
  <c r="E96" i="10"/>
  <c r="F96" i="10"/>
  <c r="G96" i="10"/>
  <c r="H96" i="10"/>
  <c r="I96" i="10"/>
  <c r="J96" i="10"/>
  <c r="K96" i="10"/>
  <c r="L96" i="10"/>
  <c r="D97" i="10"/>
  <c r="E97" i="10"/>
  <c r="F97" i="10"/>
  <c r="G97" i="10"/>
  <c r="H97" i="10"/>
  <c r="I97" i="10"/>
  <c r="J97" i="10"/>
  <c r="K97" i="10"/>
  <c r="L97" i="10"/>
  <c r="D98" i="10"/>
  <c r="E98" i="10"/>
  <c r="F98" i="10"/>
  <c r="G98" i="10"/>
  <c r="H98" i="10"/>
  <c r="I98" i="10"/>
  <c r="J98" i="10"/>
  <c r="K98" i="10"/>
  <c r="L98" i="10"/>
  <c r="D99" i="10"/>
  <c r="E99" i="10"/>
  <c r="F99" i="10"/>
  <c r="G99" i="10"/>
  <c r="H99" i="10"/>
  <c r="I99" i="10"/>
  <c r="J99" i="10"/>
  <c r="K99" i="10"/>
  <c r="L99" i="10"/>
  <c r="D100" i="10"/>
  <c r="E100" i="10"/>
  <c r="F100" i="10"/>
  <c r="G100" i="10"/>
  <c r="H100" i="10"/>
  <c r="I100" i="10"/>
  <c r="J100" i="10"/>
  <c r="K100" i="10"/>
  <c r="L100" i="10"/>
  <c r="D101" i="10"/>
  <c r="E101" i="10"/>
  <c r="F101" i="10"/>
  <c r="G101" i="10"/>
  <c r="H101" i="10"/>
  <c r="I101" i="10"/>
  <c r="J101" i="10"/>
  <c r="K101" i="10"/>
  <c r="L101" i="10"/>
  <c r="D102" i="10"/>
  <c r="E102" i="10"/>
  <c r="F102" i="10"/>
  <c r="G102" i="10"/>
  <c r="H102" i="10"/>
  <c r="I102" i="10"/>
  <c r="J102" i="10"/>
  <c r="K102" i="10"/>
  <c r="L102" i="10"/>
  <c r="D103" i="10"/>
  <c r="E103" i="10"/>
  <c r="F103" i="10"/>
  <c r="G103" i="10"/>
  <c r="H103" i="10"/>
  <c r="I103" i="10"/>
  <c r="J103" i="10"/>
  <c r="K103" i="10"/>
  <c r="L103" i="10"/>
  <c r="D104" i="10"/>
  <c r="E104" i="10"/>
  <c r="F104" i="10"/>
  <c r="G104" i="10"/>
  <c r="H104" i="10"/>
  <c r="I104" i="10"/>
  <c r="J104" i="10"/>
  <c r="K104" i="10"/>
  <c r="L104" i="10"/>
  <c r="D105" i="10"/>
  <c r="E105" i="10"/>
  <c r="F105" i="10"/>
  <c r="G105" i="10"/>
  <c r="H105" i="10"/>
  <c r="I105" i="10"/>
  <c r="J105" i="10"/>
  <c r="K105" i="10"/>
  <c r="L105" i="10"/>
  <c r="D106" i="10"/>
  <c r="E106" i="10"/>
  <c r="F106" i="10"/>
  <c r="G106" i="10"/>
  <c r="H106" i="10"/>
  <c r="I106" i="10"/>
  <c r="J106" i="10"/>
  <c r="K106" i="10"/>
  <c r="L106" i="10"/>
  <c r="D107" i="10"/>
  <c r="E107" i="10"/>
  <c r="F107" i="10"/>
  <c r="G107" i="10"/>
  <c r="H107" i="10"/>
  <c r="I107" i="10"/>
  <c r="J107" i="10"/>
  <c r="K107" i="10"/>
  <c r="L107" i="10"/>
  <c r="D108" i="10"/>
  <c r="E108" i="10"/>
  <c r="F108" i="10"/>
  <c r="G108" i="10"/>
  <c r="H108" i="10"/>
  <c r="I108" i="10"/>
  <c r="J108" i="10"/>
  <c r="K108" i="10"/>
  <c r="L108" i="10"/>
  <c r="D109" i="10"/>
  <c r="E109" i="10"/>
  <c r="F109" i="10"/>
  <c r="G109" i="10"/>
  <c r="H109" i="10"/>
  <c r="I109" i="10"/>
  <c r="J109" i="10"/>
  <c r="K109" i="10"/>
  <c r="L109" i="10"/>
  <c r="D110" i="10"/>
  <c r="E110" i="10"/>
  <c r="F110" i="10"/>
  <c r="G110" i="10"/>
  <c r="H110" i="10"/>
  <c r="I110" i="10"/>
  <c r="J110" i="10"/>
  <c r="K110" i="10"/>
  <c r="L110" i="10"/>
  <c r="D111" i="10"/>
  <c r="E111" i="10"/>
  <c r="F111" i="10"/>
  <c r="G111" i="10"/>
  <c r="H111" i="10"/>
  <c r="I111" i="10"/>
  <c r="J111" i="10"/>
  <c r="K111" i="10"/>
  <c r="L111" i="10"/>
  <c r="D112" i="10"/>
  <c r="E112" i="10"/>
  <c r="F112" i="10"/>
  <c r="G112" i="10"/>
  <c r="H112" i="10"/>
  <c r="I112" i="10"/>
  <c r="J112" i="10"/>
  <c r="K112" i="10"/>
  <c r="L112" i="10"/>
  <c r="D113" i="10"/>
  <c r="E113" i="10"/>
  <c r="F113" i="10"/>
  <c r="G113" i="10"/>
  <c r="H113" i="10"/>
  <c r="I113" i="10"/>
  <c r="J113" i="10"/>
  <c r="K113" i="10"/>
  <c r="L113" i="10"/>
  <c r="D114" i="10"/>
  <c r="E114" i="10"/>
  <c r="F114" i="10"/>
  <c r="G114" i="10"/>
  <c r="H114" i="10"/>
  <c r="I114" i="10"/>
  <c r="J114" i="10"/>
  <c r="K114" i="10"/>
  <c r="L114" i="10"/>
  <c r="D115" i="10"/>
  <c r="E115" i="10"/>
  <c r="F115" i="10"/>
  <c r="G115" i="10"/>
  <c r="H115" i="10"/>
  <c r="I115" i="10"/>
  <c r="J115" i="10"/>
  <c r="K115" i="10"/>
  <c r="L115" i="10"/>
  <c r="D116" i="10"/>
  <c r="E116" i="10"/>
  <c r="F116" i="10"/>
  <c r="G116" i="10"/>
  <c r="H116" i="10"/>
  <c r="I116" i="10"/>
  <c r="J116" i="10"/>
  <c r="K116" i="10"/>
  <c r="L116" i="10"/>
  <c r="D117" i="10"/>
  <c r="E117" i="10"/>
  <c r="F117" i="10"/>
  <c r="G117" i="10"/>
  <c r="H117" i="10"/>
  <c r="I117" i="10"/>
  <c r="J117" i="10"/>
  <c r="K117" i="10"/>
  <c r="L117" i="10"/>
  <c r="D118" i="10"/>
  <c r="E118" i="10"/>
  <c r="F118" i="10"/>
  <c r="G118" i="10"/>
  <c r="H118" i="10"/>
  <c r="I118" i="10"/>
  <c r="J118" i="10"/>
  <c r="K118" i="10"/>
  <c r="L118" i="10"/>
  <c r="D119" i="10"/>
  <c r="E119" i="10"/>
  <c r="F119" i="10"/>
  <c r="G119" i="10"/>
  <c r="H119" i="10"/>
  <c r="I119" i="10"/>
  <c r="J119" i="10"/>
  <c r="K119" i="10"/>
  <c r="L119" i="10"/>
  <c r="D120" i="10"/>
  <c r="E120" i="10"/>
  <c r="F120" i="10"/>
  <c r="G120" i="10"/>
  <c r="H120" i="10"/>
  <c r="I120" i="10"/>
  <c r="J120" i="10"/>
  <c r="K120" i="10"/>
  <c r="L120" i="10"/>
  <c r="D121" i="10"/>
  <c r="E121" i="10"/>
  <c r="F121" i="10"/>
  <c r="G121" i="10"/>
  <c r="H121" i="10"/>
  <c r="I121" i="10"/>
  <c r="J121" i="10"/>
  <c r="K121" i="10"/>
  <c r="L121" i="10"/>
  <c r="D122" i="10"/>
  <c r="E122" i="10"/>
  <c r="F122" i="10"/>
  <c r="G122" i="10"/>
  <c r="H122" i="10"/>
  <c r="I122" i="10"/>
  <c r="J122" i="10"/>
  <c r="K122" i="10"/>
  <c r="L122" i="10"/>
  <c r="D123" i="10"/>
  <c r="E123" i="10"/>
  <c r="F123" i="10"/>
  <c r="G123" i="10"/>
  <c r="H123" i="10"/>
  <c r="I123" i="10"/>
  <c r="J123" i="10"/>
  <c r="K123" i="10"/>
  <c r="L123" i="10"/>
  <c r="D124" i="10"/>
  <c r="E124" i="10"/>
  <c r="F124" i="10"/>
  <c r="G124" i="10"/>
  <c r="H124" i="10"/>
  <c r="I124" i="10"/>
  <c r="J124" i="10"/>
  <c r="K124" i="10"/>
  <c r="L124" i="10"/>
  <c r="D125" i="10"/>
  <c r="E125" i="10"/>
  <c r="F125" i="10"/>
  <c r="G125" i="10"/>
  <c r="H125" i="10"/>
  <c r="I125" i="10"/>
  <c r="J125" i="10"/>
  <c r="K125" i="10"/>
  <c r="L125" i="10"/>
  <c r="D126" i="10"/>
  <c r="E126" i="10"/>
  <c r="F126" i="10"/>
  <c r="G126" i="10"/>
  <c r="H126" i="10"/>
  <c r="I126" i="10"/>
  <c r="J126" i="10"/>
  <c r="K126" i="10"/>
  <c r="L126" i="10"/>
  <c r="D127" i="10"/>
  <c r="E127" i="10"/>
  <c r="F127" i="10"/>
  <c r="G127" i="10"/>
  <c r="H127" i="10"/>
  <c r="I127" i="10"/>
  <c r="J127" i="10"/>
  <c r="K127" i="10"/>
  <c r="L127" i="10"/>
  <c r="D128" i="10"/>
  <c r="E128" i="10"/>
  <c r="F128" i="10"/>
  <c r="G128" i="10"/>
  <c r="H128" i="10"/>
  <c r="I128" i="10"/>
  <c r="J128" i="10"/>
  <c r="K128" i="10"/>
  <c r="L128" i="10"/>
  <c r="D129" i="10"/>
  <c r="E129" i="10"/>
  <c r="F129" i="10"/>
  <c r="G129" i="10"/>
  <c r="H129" i="10"/>
  <c r="I129" i="10"/>
  <c r="J129" i="10"/>
  <c r="K129" i="10"/>
  <c r="L129" i="10"/>
  <c r="D130" i="10"/>
  <c r="E130" i="10"/>
  <c r="F130" i="10"/>
  <c r="G130" i="10"/>
  <c r="H130" i="10"/>
  <c r="I130" i="10"/>
  <c r="J130" i="10"/>
  <c r="K130" i="10"/>
  <c r="L130" i="10"/>
  <c r="D131" i="10"/>
  <c r="E131" i="10"/>
  <c r="F131" i="10"/>
  <c r="G131" i="10"/>
  <c r="H131" i="10"/>
  <c r="I131" i="10"/>
  <c r="J131" i="10"/>
  <c r="K131" i="10"/>
  <c r="L131" i="10"/>
  <c r="D132" i="10"/>
  <c r="E132" i="10"/>
  <c r="F132" i="10"/>
  <c r="G132" i="10"/>
  <c r="H132" i="10"/>
  <c r="I132" i="10"/>
  <c r="J132" i="10"/>
  <c r="K132" i="10"/>
  <c r="L132" i="10"/>
  <c r="D133" i="10"/>
  <c r="E133" i="10"/>
  <c r="F133" i="10"/>
  <c r="G133" i="10"/>
  <c r="H133" i="10"/>
  <c r="I133" i="10"/>
  <c r="J133" i="10"/>
  <c r="K133" i="10"/>
  <c r="L133" i="10"/>
  <c r="D134" i="10"/>
  <c r="E134" i="10"/>
  <c r="F134" i="10"/>
  <c r="G134" i="10"/>
  <c r="H134" i="10"/>
  <c r="I134" i="10"/>
  <c r="J134" i="10"/>
  <c r="K134" i="10"/>
  <c r="L134" i="10"/>
  <c r="D135" i="10"/>
  <c r="E135" i="10"/>
  <c r="F135" i="10"/>
  <c r="G135" i="10"/>
  <c r="H135" i="10"/>
  <c r="I135" i="10"/>
  <c r="J135" i="10"/>
  <c r="K135" i="10"/>
  <c r="L135" i="10"/>
  <c r="D136" i="10"/>
  <c r="E136" i="10"/>
  <c r="F136" i="10"/>
  <c r="G136" i="10"/>
  <c r="H136" i="10"/>
  <c r="I136" i="10"/>
  <c r="J136" i="10"/>
  <c r="K136" i="10"/>
  <c r="L136" i="10"/>
  <c r="D137" i="10"/>
  <c r="E137" i="10"/>
  <c r="F137" i="10"/>
  <c r="G137" i="10"/>
  <c r="H137" i="10"/>
  <c r="I137" i="10"/>
  <c r="J137" i="10"/>
  <c r="K137" i="10"/>
  <c r="L137" i="10"/>
  <c r="D138" i="10"/>
  <c r="E138" i="10"/>
  <c r="F138" i="10"/>
  <c r="G138" i="10"/>
  <c r="H138" i="10"/>
  <c r="I138" i="10"/>
  <c r="J138" i="10"/>
  <c r="K138" i="10"/>
  <c r="L138" i="10"/>
  <c r="D139" i="10"/>
  <c r="E139" i="10"/>
  <c r="F139" i="10"/>
  <c r="G139" i="10"/>
  <c r="H139" i="10"/>
  <c r="I139" i="10"/>
  <c r="J139" i="10"/>
  <c r="K139" i="10"/>
  <c r="L139" i="10"/>
  <c r="D140" i="10"/>
  <c r="E140" i="10"/>
  <c r="F140" i="10"/>
  <c r="G140" i="10"/>
  <c r="H140" i="10"/>
  <c r="I140" i="10"/>
  <c r="J140" i="10"/>
  <c r="K140" i="10"/>
  <c r="L140" i="10"/>
  <c r="D141" i="10"/>
  <c r="E141" i="10"/>
  <c r="F141" i="10"/>
  <c r="G141" i="10"/>
  <c r="H141" i="10"/>
  <c r="I141" i="10"/>
  <c r="J141" i="10"/>
  <c r="K141" i="10"/>
  <c r="L141" i="10"/>
  <c r="D142" i="10"/>
  <c r="E142" i="10"/>
  <c r="F142" i="10"/>
  <c r="G142" i="10"/>
  <c r="H142" i="10"/>
  <c r="I142" i="10"/>
  <c r="J142" i="10"/>
  <c r="K142" i="10"/>
  <c r="L142" i="10"/>
  <c r="D143" i="10"/>
  <c r="E143" i="10"/>
  <c r="F143" i="10"/>
  <c r="G143" i="10"/>
  <c r="H143" i="10"/>
  <c r="I143" i="10"/>
  <c r="J143" i="10"/>
  <c r="K143" i="10"/>
  <c r="L143" i="10"/>
  <c r="D144" i="10"/>
  <c r="E144" i="10"/>
  <c r="F144" i="10"/>
  <c r="G144" i="10"/>
  <c r="H144" i="10"/>
  <c r="I144" i="10"/>
  <c r="J144" i="10"/>
  <c r="K144" i="10"/>
  <c r="L144" i="10"/>
  <c r="D145" i="10"/>
  <c r="E145" i="10"/>
  <c r="F145" i="10"/>
  <c r="G145" i="10"/>
  <c r="H145" i="10"/>
  <c r="I145" i="10"/>
  <c r="J145" i="10"/>
  <c r="K145" i="10"/>
  <c r="L145" i="10"/>
  <c r="D146" i="10"/>
  <c r="E146" i="10"/>
  <c r="F146" i="10"/>
  <c r="G146" i="10"/>
  <c r="H146" i="10"/>
  <c r="I146" i="10"/>
  <c r="J146" i="10"/>
  <c r="K146" i="10"/>
  <c r="L146" i="10"/>
  <c r="D147" i="10"/>
  <c r="E147" i="10"/>
  <c r="F147" i="10"/>
  <c r="G147" i="10"/>
  <c r="H147" i="10"/>
  <c r="I147" i="10"/>
  <c r="J147" i="10"/>
  <c r="K147" i="10"/>
  <c r="L147" i="10"/>
  <c r="D148" i="10"/>
  <c r="E148" i="10"/>
  <c r="F148" i="10"/>
  <c r="G148" i="10"/>
  <c r="H148" i="10"/>
  <c r="I148" i="10"/>
  <c r="J148" i="10"/>
  <c r="K148" i="10"/>
  <c r="L148" i="10"/>
  <c r="D149" i="10"/>
  <c r="E149" i="10"/>
  <c r="F149" i="10"/>
  <c r="G149" i="10"/>
  <c r="H149" i="10"/>
  <c r="I149" i="10"/>
  <c r="J149" i="10"/>
  <c r="K149" i="10"/>
  <c r="L149" i="10"/>
  <c r="D150" i="10"/>
  <c r="E150" i="10"/>
  <c r="F150" i="10"/>
  <c r="G150" i="10"/>
  <c r="H150" i="10"/>
  <c r="I150" i="10"/>
  <c r="J150" i="10"/>
  <c r="K150" i="10"/>
  <c r="L150" i="10"/>
  <c r="D151" i="10"/>
  <c r="E151" i="10"/>
  <c r="F151" i="10"/>
  <c r="G151" i="10"/>
  <c r="H151" i="10"/>
  <c r="I151" i="10"/>
  <c r="J151" i="10"/>
  <c r="K151" i="10"/>
  <c r="L151" i="10"/>
  <c r="D152" i="10"/>
  <c r="E152" i="10"/>
  <c r="F152" i="10"/>
  <c r="G152" i="10"/>
  <c r="H152" i="10"/>
  <c r="I152" i="10"/>
  <c r="J152" i="10"/>
  <c r="K152" i="10"/>
  <c r="L152" i="10"/>
  <c r="D153" i="10"/>
  <c r="E153" i="10"/>
  <c r="F153" i="10"/>
  <c r="G153" i="10"/>
  <c r="H153" i="10"/>
  <c r="I153" i="10"/>
  <c r="J153" i="10"/>
  <c r="K153" i="10"/>
  <c r="L153" i="10"/>
  <c r="D154" i="10"/>
  <c r="E154" i="10"/>
  <c r="F154" i="10"/>
  <c r="G154" i="10"/>
  <c r="H154" i="10"/>
  <c r="I154" i="10"/>
  <c r="J154" i="10"/>
  <c r="K154" i="10"/>
  <c r="L154" i="10"/>
  <c r="D155" i="10"/>
  <c r="E155" i="10"/>
  <c r="F155" i="10"/>
  <c r="G155" i="10"/>
  <c r="H155" i="10"/>
  <c r="I155" i="10"/>
  <c r="J155" i="10"/>
  <c r="K155" i="10"/>
  <c r="L155" i="10"/>
  <c r="D156" i="10"/>
  <c r="E156" i="10"/>
  <c r="F156" i="10"/>
  <c r="G156" i="10"/>
  <c r="H156" i="10"/>
  <c r="I156" i="10"/>
  <c r="J156" i="10"/>
  <c r="K156" i="10"/>
  <c r="L156" i="10"/>
  <c r="D157" i="10"/>
  <c r="E157" i="10"/>
  <c r="F157" i="10"/>
  <c r="G157" i="10"/>
  <c r="H157" i="10"/>
  <c r="I157" i="10"/>
  <c r="J157" i="10"/>
  <c r="K157" i="10"/>
  <c r="L157" i="10"/>
  <c r="D158" i="10"/>
  <c r="E158" i="10"/>
  <c r="F158" i="10"/>
  <c r="G158" i="10"/>
  <c r="H158" i="10"/>
  <c r="I158" i="10"/>
  <c r="J158" i="10"/>
  <c r="K158" i="10"/>
  <c r="L158" i="10"/>
  <c r="D159" i="10"/>
  <c r="E159" i="10"/>
  <c r="F159" i="10"/>
  <c r="G159" i="10"/>
  <c r="H159" i="10"/>
  <c r="I159" i="10"/>
  <c r="J159" i="10"/>
  <c r="K159" i="10"/>
  <c r="L159" i="10"/>
  <c r="D160" i="10"/>
  <c r="E160" i="10"/>
  <c r="F160" i="10"/>
  <c r="G160" i="10"/>
  <c r="H160" i="10"/>
  <c r="I160" i="10"/>
  <c r="J160" i="10"/>
  <c r="K160" i="10"/>
  <c r="L160" i="10"/>
  <c r="D161" i="10"/>
  <c r="E161" i="10"/>
  <c r="F161" i="10"/>
  <c r="G161" i="10"/>
  <c r="H161" i="10"/>
  <c r="I161" i="10"/>
  <c r="J161" i="10"/>
  <c r="K161" i="10"/>
  <c r="L161" i="10"/>
  <c r="D162" i="10"/>
  <c r="E162" i="10"/>
  <c r="F162" i="10"/>
  <c r="G162" i="10"/>
  <c r="H162" i="10"/>
  <c r="I162" i="10"/>
  <c r="J162" i="10"/>
  <c r="K162" i="10"/>
  <c r="L162" i="10"/>
  <c r="D163" i="10"/>
  <c r="E163" i="10"/>
  <c r="F163" i="10"/>
  <c r="G163" i="10"/>
  <c r="H163" i="10"/>
  <c r="I163" i="10"/>
  <c r="J163" i="10"/>
  <c r="K163" i="10"/>
  <c r="L163" i="10"/>
  <c r="D164" i="10"/>
  <c r="E164" i="10"/>
  <c r="F164" i="10"/>
  <c r="G164" i="10"/>
  <c r="H164" i="10"/>
  <c r="I164" i="10"/>
  <c r="J164" i="10"/>
  <c r="K164" i="10"/>
  <c r="L164" i="10"/>
  <c r="D165" i="10"/>
  <c r="E165" i="10"/>
  <c r="F165" i="10"/>
  <c r="G165" i="10"/>
  <c r="H165" i="10"/>
  <c r="I165" i="10"/>
  <c r="J165" i="10"/>
  <c r="K165" i="10"/>
  <c r="L165" i="10"/>
  <c r="D166" i="10"/>
  <c r="E166" i="10"/>
  <c r="F166" i="10"/>
  <c r="G166" i="10"/>
  <c r="H166" i="10"/>
  <c r="I166" i="10"/>
  <c r="J166" i="10"/>
  <c r="K166" i="10"/>
  <c r="L166" i="10"/>
  <c r="D167" i="10"/>
  <c r="E167" i="10"/>
  <c r="F167" i="10"/>
  <c r="G167" i="10"/>
  <c r="H167" i="10"/>
  <c r="I167" i="10"/>
  <c r="J167" i="10"/>
  <c r="K167" i="10"/>
  <c r="L167" i="10"/>
  <c r="D168" i="10"/>
  <c r="E168" i="10"/>
  <c r="F168" i="10"/>
  <c r="G168" i="10"/>
  <c r="H168" i="10"/>
  <c r="I168" i="10"/>
  <c r="J168" i="10"/>
  <c r="K168" i="10"/>
  <c r="L168" i="10"/>
  <c r="D169" i="10"/>
  <c r="E169" i="10"/>
  <c r="F169" i="10"/>
  <c r="G169" i="10"/>
  <c r="H169" i="10"/>
  <c r="I169" i="10"/>
  <c r="J169" i="10"/>
  <c r="K169" i="10"/>
  <c r="L169" i="10"/>
  <c r="D170" i="10"/>
  <c r="E170" i="10"/>
  <c r="F170" i="10"/>
  <c r="G170" i="10"/>
  <c r="H170" i="10"/>
  <c r="I170" i="10"/>
  <c r="J170" i="10"/>
  <c r="K170" i="10"/>
  <c r="L170" i="10"/>
  <c r="D171" i="10"/>
  <c r="E171" i="10"/>
  <c r="F171" i="10"/>
  <c r="G171" i="10"/>
  <c r="H171" i="10"/>
  <c r="I171" i="10"/>
  <c r="J171" i="10"/>
  <c r="K171" i="10"/>
  <c r="L171" i="10"/>
  <c r="D172" i="10"/>
  <c r="E172" i="10"/>
  <c r="F172" i="10"/>
  <c r="G172" i="10"/>
  <c r="H172" i="10"/>
  <c r="I172" i="10"/>
  <c r="J172" i="10"/>
  <c r="K172" i="10"/>
  <c r="L172" i="10"/>
  <c r="D173" i="10"/>
  <c r="E173" i="10"/>
  <c r="F173" i="10"/>
  <c r="G173" i="10"/>
  <c r="H173" i="10"/>
  <c r="I173" i="10"/>
  <c r="J173" i="10"/>
  <c r="K173" i="10"/>
  <c r="L173" i="10"/>
  <c r="D174" i="10"/>
  <c r="E174" i="10"/>
  <c r="F174" i="10"/>
  <c r="G174" i="10"/>
  <c r="H174" i="10"/>
  <c r="I174" i="10"/>
  <c r="J174" i="10"/>
  <c r="K174" i="10"/>
  <c r="L174" i="10"/>
  <c r="D175" i="10"/>
  <c r="E175" i="10"/>
  <c r="F175" i="10"/>
  <c r="G175" i="10"/>
  <c r="H175" i="10"/>
  <c r="I175" i="10"/>
  <c r="J175" i="10"/>
  <c r="K175" i="10"/>
  <c r="L175" i="10"/>
  <c r="D176" i="10"/>
  <c r="E176" i="10"/>
  <c r="F176" i="10"/>
  <c r="G176" i="10"/>
  <c r="H176" i="10"/>
  <c r="I176" i="10"/>
  <c r="J176" i="10"/>
  <c r="K176" i="10"/>
  <c r="L176" i="10"/>
  <c r="D177" i="10"/>
  <c r="E177" i="10"/>
  <c r="F177" i="10"/>
  <c r="G177" i="10"/>
  <c r="H177" i="10"/>
  <c r="I177" i="10"/>
  <c r="J177" i="10"/>
  <c r="K177" i="10"/>
  <c r="L177" i="10"/>
  <c r="D178" i="10"/>
  <c r="E178" i="10"/>
  <c r="F178" i="10"/>
  <c r="G178" i="10"/>
  <c r="H178" i="10"/>
  <c r="I178" i="10"/>
  <c r="J178" i="10"/>
  <c r="K178" i="10"/>
  <c r="L178" i="10"/>
  <c r="D179" i="10"/>
  <c r="E179" i="10"/>
  <c r="F179" i="10"/>
  <c r="G179" i="10"/>
  <c r="H179" i="10"/>
  <c r="I179" i="10"/>
  <c r="J179" i="10"/>
  <c r="K179" i="10"/>
  <c r="L179" i="10"/>
  <c r="D180" i="10"/>
  <c r="E180" i="10"/>
  <c r="F180" i="10"/>
  <c r="G180" i="10"/>
  <c r="H180" i="10"/>
  <c r="I180" i="10"/>
  <c r="J180" i="10"/>
  <c r="K180" i="10"/>
  <c r="L180" i="10"/>
  <c r="D181" i="10"/>
  <c r="E181" i="10"/>
  <c r="F181" i="10"/>
  <c r="G181" i="10"/>
  <c r="H181" i="10"/>
  <c r="I181" i="10"/>
  <c r="J181" i="10"/>
  <c r="K181" i="10"/>
  <c r="L181" i="10"/>
  <c r="D182" i="10"/>
  <c r="E182" i="10"/>
  <c r="F182" i="10"/>
  <c r="G182" i="10"/>
  <c r="H182" i="10"/>
  <c r="I182" i="10"/>
  <c r="J182" i="10"/>
  <c r="K182" i="10"/>
  <c r="L182" i="10"/>
  <c r="D183" i="10"/>
  <c r="E183" i="10"/>
  <c r="F183" i="10"/>
  <c r="G183" i="10"/>
  <c r="H183" i="10"/>
  <c r="I183" i="10"/>
  <c r="J183" i="10"/>
  <c r="K183" i="10"/>
  <c r="L183" i="10"/>
  <c r="D184" i="10"/>
  <c r="E184" i="10"/>
  <c r="F184" i="10"/>
  <c r="G184" i="10"/>
  <c r="H184" i="10"/>
  <c r="I184" i="10"/>
  <c r="J184" i="10"/>
  <c r="K184" i="10"/>
  <c r="L184" i="10"/>
  <c r="D185" i="10"/>
  <c r="E185" i="10"/>
  <c r="F185" i="10"/>
  <c r="G185" i="10"/>
  <c r="H185" i="10"/>
  <c r="I185" i="10"/>
  <c r="J185" i="10"/>
  <c r="K185" i="10"/>
  <c r="L185" i="10"/>
  <c r="D186" i="10"/>
  <c r="E186" i="10"/>
  <c r="F186" i="10"/>
  <c r="G186" i="10"/>
  <c r="H186" i="10"/>
  <c r="I186" i="10"/>
  <c r="J186" i="10"/>
  <c r="K186" i="10"/>
  <c r="L186" i="10"/>
  <c r="D187" i="10"/>
  <c r="E187" i="10"/>
  <c r="F187" i="10"/>
  <c r="G187" i="10"/>
  <c r="H187" i="10"/>
  <c r="I187" i="10"/>
  <c r="J187" i="10"/>
  <c r="K187" i="10"/>
  <c r="L187" i="10"/>
  <c r="D188" i="10"/>
  <c r="E188" i="10"/>
  <c r="F188" i="10"/>
  <c r="G188" i="10"/>
  <c r="H188" i="10"/>
  <c r="I188" i="10"/>
  <c r="J188" i="10"/>
  <c r="K188" i="10"/>
  <c r="L188" i="10"/>
  <c r="D189" i="10"/>
  <c r="E189" i="10"/>
  <c r="F189" i="10"/>
  <c r="G189" i="10"/>
  <c r="H189" i="10"/>
  <c r="I189" i="10"/>
  <c r="J189" i="10"/>
  <c r="K189" i="10"/>
  <c r="L189" i="10"/>
  <c r="D190" i="10"/>
  <c r="E190" i="10"/>
  <c r="F190" i="10"/>
  <c r="G190" i="10"/>
  <c r="H190" i="10"/>
  <c r="I190" i="10"/>
  <c r="J190" i="10"/>
  <c r="K190" i="10"/>
  <c r="L190" i="10"/>
  <c r="D191" i="10"/>
  <c r="E191" i="10"/>
  <c r="F191" i="10"/>
  <c r="G191" i="10"/>
  <c r="H191" i="10"/>
  <c r="I191" i="10"/>
  <c r="J191" i="10"/>
  <c r="K191" i="10"/>
  <c r="L191" i="10"/>
  <c r="D192" i="10"/>
  <c r="E192" i="10"/>
  <c r="F192" i="10"/>
  <c r="G192" i="10"/>
  <c r="H192" i="10"/>
  <c r="I192" i="10"/>
  <c r="J192" i="10"/>
  <c r="K192" i="10"/>
  <c r="L192" i="10"/>
  <c r="D193" i="10"/>
  <c r="E193" i="10"/>
  <c r="F193" i="10"/>
  <c r="G193" i="10"/>
  <c r="H193" i="10"/>
  <c r="I193" i="10"/>
  <c r="J193" i="10"/>
  <c r="K193" i="10"/>
  <c r="L193" i="10"/>
  <c r="D194" i="10"/>
  <c r="E194" i="10"/>
  <c r="F194" i="10"/>
  <c r="G194" i="10"/>
  <c r="H194" i="10"/>
  <c r="I194" i="10"/>
  <c r="J194" i="10"/>
  <c r="K194" i="10"/>
  <c r="L194" i="10"/>
  <c r="D195" i="10"/>
  <c r="E195" i="10"/>
  <c r="F195" i="10"/>
  <c r="G195" i="10"/>
  <c r="H195" i="10"/>
  <c r="I195" i="10"/>
  <c r="J195" i="10"/>
  <c r="K195" i="10"/>
  <c r="L195" i="10"/>
  <c r="D196" i="10"/>
  <c r="E196" i="10"/>
  <c r="F196" i="10"/>
  <c r="G196" i="10"/>
  <c r="H196" i="10"/>
  <c r="I196" i="10"/>
  <c r="J196" i="10"/>
  <c r="K196" i="10"/>
  <c r="L196" i="10"/>
  <c r="D197" i="10"/>
  <c r="E197" i="10"/>
  <c r="F197" i="10"/>
  <c r="G197" i="10"/>
  <c r="H197" i="10"/>
  <c r="I197" i="10"/>
  <c r="J197" i="10"/>
  <c r="K197" i="10"/>
  <c r="L197" i="10"/>
  <c r="D198" i="10"/>
  <c r="E198" i="10"/>
  <c r="F198" i="10"/>
  <c r="G198" i="10"/>
  <c r="H198" i="10"/>
  <c r="I198" i="10"/>
  <c r="J198" i="10"/>
  <c r="K198" i="10"/>
  <c r="L198" i="10"/>
  <c r="D199" i="10"/>
  <c r="E199" i="10"/>
  <c r="F199" i="10"/>
  <c r="G199" i="10"/>
  <c r="H199" i="10"/>
  <c r="I199" i="10"/>
  <c r="J199" i="10"/>
  <c r="K199" i="10"/>
  <c r="L199" i="10"/>
  <c r="D200" i="10"/>
  <c r="E200" i="10"/>
  <c r="F200" i="10"/>
  <c r="G200" i="10"/>
  <c r="H200" i="10"/>
  <c r="I200" i="10"/>
  <c r="J200" i="10"/>
  <c r="K200" i="10"/>
  <c r="L200" i="10"/>
  <c r="D201" i="10"/>
  <c r="E201" i="10"/>
  <c r="F201" i="10"/>
  <c r="G201" i="10"/>
  <c r="H201" i="10"/>
  <c r="I201" i="10"/>
  <c r="J201" i="10"/>
  <c r="K201" i="10"/>
  <c r="L201" i="10"/>
  <c r="D202" i="10"/>
  <c r="E202" i="10"/>
  <c r="F202" i="10"/>
  <c r="G202" i="10"/>
  <c r="H202" i="10"/>
  <c r="I202" i="10"/>
  <c r="J202" i="10"/>
  <c r="K202" i="10"/>
  <c r="L202" i="10"/>
  <c r="D203" i="10"/>
  <c r="E203" i="10"/>
  <c r="F203" i="10"/>
  <c r="G203" i="10"/>
  <c r="H203" i="10"/>
  <c r="I203" i="10"/>
  <c r="J203" i="10"/>
  <c r="K203" i="10"/>
  <c r="L203" i="10"/>
  <c r="D204" i="10"/>
  <c r="E204" i="10"/>
  <c r="F204" i="10"/>
  <c r="G204" i="10"/>
  <c r="H204" i="10"/>
  <c r="I204" i="10"/>
  <c r="J204" i="10"/>
  <c r="K204" i="10"/>
  <c r="L204" i="10"/>
  <c r="D205" i="10"/>
  <c r="E205" i="10"/>
  <c r="F205" i="10"/>
  <c r="G205" i="10"/>
  <c r="H205" i="10"/>
  <c r="I205" i="10"/>
  <c r="J205" i="10"/>
  <c r="K205" i="10"/>
  <c r="L205" i="10"/>
  <c r="D206" i="10"/>
  <c r="E206" i="10"/>
  <c r="F206" i="10"/>
  <c r="G206" i="10"/>
  <c r="H206" i="10"/>
  <c r="I206" i="10"/>
  <c r="J206" i="10"/>
  <c r="K206" i="10"/>
  <c r="L206" i="10"/>
  <c r="D207" i="10"/>
  <c r="E207" i="10"/>
  <c r="F207" i="10"/>
  <c r="G207" i="10"/>
  <c r="H207" i="10"/>
  <c r="I207" i="10"/>
  <c r="J207" i="10"/>
  <c r="K207" i="10"/>
  <c r="L207" i="10"/>
  <c r="D208" i="10"/>
  <c r="E208" i="10"/>
  <c r="F208" i="10"/>
  <c r="G208" i="10"/>
  <c r="H208" i="10"/>
  <c r="I208" i="10"/>
  <c r="J208" i="10"/>
  <c r="K208" i="10"/>
  <c r="L208" i="10"/>
  <c r="D209" i="10"/>
  <c r="E209" i="10"/>
  <c r="F209" i="10"/>
  <c r="G209" i="10"/>
  <c r="H209" i="10"/>
  <c r="I209" i="10"/>
  <c r="J209" i="10"/>
  <c r="K209" i="10"/>
  <c r="L209" i="10"/>
  <c r="D210" i="10"/>
  <c r="E210" i="10"/>
  <c r="F210" i="10"/>
  <c r="G210" i="10"/>
  <c r="H210" i="10"/>
  <c r="I210" i="10"/>
  <c r="J210" i="10"/>
  <c r="K210" i="10"/>
  <c r="L210" i="10"/>
  <c r="D211" i="10"/>
  <c r="E211" i="10"/>
  <c r="F211" i="10"/>
  <c r="G211" i="10"/>
  <c r="H211" i="10"/>
  <c r="I211" i="10"/>
  <c r="J211" i="10"/>
  <c r="K211" i="10"/>
  <c r="L211" i="10"/>
  <c r="D212" i="10"/>
  <c r="E212" i="10"/>
  <c r="F212" i="10"/>
  <c r="G212" i="10"/>
  <c r="H212" i="10"/>
  <c r="I212" i="10"/>
  <c r="J212" i="10"/>
  <c r="K212" i="10"/>
  <c r="L212" i="10"/>
  <c r="D213" i="10"/>
  <c r="E213" i="10"/>
  <c r="F213" i="10"/>
  <c r="G213" i="10"/>
  <c r="H213" i="10"/>
  <c r="I213" i="10"/>
  <c r="J213" i="10"/>
  <c r="K213" i="10"/>
  <c r="L213" i="10"/>
  <c r="D214" i="10"/>
  <c r="E214" i="10"/>
  <c r="F214" i="10"/>
  <c r="G214" i="10"/>
  <c r="H214" i="10"/>
  <c r="I214" i="10"/>
  <c r="J214" i="10"/>
  <c r="K214" i="10"/>
  <c r="L214" i="10"/>
  <c r="D215" i="10"/>
  <c r="E215" i="10"/>
  <c r="F215" i="10"/>
  <c r="G215" i="10"/>
  <c r="H215" i="10"/>
  <c r="I215" i="10"/>
  <c r="J215" i="10"/>
  <c r="K215" i="10"/>
  <c r="L215" i="10"/>
  <c r="D216" i="10"/>
  <c r="E216" i="10"/>
  <c r="F216" i="10"/>
  <c r="G216" i="10"/>
  <c r="H216" i="10"/>
  <c r="I216" i="10"/>
  <c r="J216" i="10"/>
  <c r="K216" i="10"/>
  <c r="L216" i="10"/>
  <c r="D217" i="10"/>
  <c r="E217" i="10"/>
  <c r="F217" i="10"/>
  <c r="G217" i="10"/>
  <c r="H217" i="10"/>
  <c r="I217" i="10"/>
  <c r="J217" i="10"/>
  <c r="K217" i="10"/>
  <c r="L217" i="10"/>
  <c r="D218" i="10"/>
  <c r="E218" i="10"/>
  <c r="F218" i="10"/>
  <c r="G218" i="10"/>
  <c r="H218" i="10"/>
  <c r="I218" i="10"/>
  <c r="J218" i="10"/>
  <c r="K218" i="10"/>
  <c r="L218" i="10"/>
  <c r="D219" i="10"/>
  <c r="E219" i="10"/>
  <c r="F219" i="10"/>
  <c r="G219" i="10"/>
  <c r="H219" i="10"/>
  <c r="I219" i="10"/>
  <c r="J219" i="10"/>
  <c r="K219" i="10"/>
  <c r="L219" i="10"/>
  <c r="D220" i="10"/>
  <c r="E220" i="10"/>
  <c r="F220" i="10"/>
  <c r="G220" i="10"/>
  <c r="H220" i="10"/>
  <c r="I220" i="10"/>
  <c r="J220" i="10"/>
  <c r="K220" i="10"/>
  <c r="L220" i="10"/>
  <c r="D221" i="10"/>
  <c r="E221" i="10"/>
  <c r="F221" i="10"/>
  <c r="G221" i="10"/>
  <c r="H221" i="10"/>
  <c r="I221" i="10"/>
  <c r="J221" i="10"/>
  <c r="K221" i="10"/>
  <c r="L221" i="10"/>
  <c r="D222" i="10"/>
  <c r="E222" i="10"/>
  <c r="F222" i="10"/>
  <c r="G222" i="10"/>
  <c r="H222" i="10"/>
  <c r="I222" i="10"/>
  <c r="J222" i="10"/>
  <c r="K222" i="10"/>
  <c r="L222" i="10"/>
  <c r="D223" i="10"/>
  <c r="E223" i="10"/>
  <c r="F223" i="10"/>
  <c r="G223" i="10"/>
  <c r="H223" i="10"/>
  <c r="I223" i="10"/>
  <c r="J223" i="10"/>
  <c r="K223" i="10"/>
  <c r="L223" i="10"/>
  <c r="D224" i="10"/>
  <c r="E224" i="10"/>
  <c r="F224" i="10"/>
  <c r="G224" i="10"/>
  <c r="H224" i="10"/>
  <c r="I224" i="10"/>
  <c r="J224" i="10"/>
  <c r="K224" i="10"/>
  <c r="L224" i="10"/>
  <c r="D225" i="10"/>
  <c r="E225" i="10"/>
  <c r="F225" i="10"/>
  <c r="G225" i="10"/>
  <c r="H225" i="10"/>
  <c r="I225" i="10"/>
  <c r="J225" i="10"/>
  <c r="K225" i="10"/>
  <c r="L225" i="10"/>
  <c r="D226" i="10"/>
  <c r="E226" i="10"/>
  <c r="F226" i="10"/>
  <c r="G226" i="10"/>
  <c r="H226" i="10"/>
  <c r="I226" i="10"/>
  <c r="J226" i="10"/>
  <c r="K226" i="10"/>
  <c r="L226" i="10"/>
  <c r="D227" i="10"/>
  <c r="E227" i="10"/>
  <c r="F227" i="10"/>
  <c r="G227" i="10"/>
  <c r="H227" i="10"/>
  <c r="I227" i="10"/>
  <c r="J227" i="10"/>
  <c r="K227" i="10"/>
  <c r="L227" i="10"/>
  <c r="D228" i="10"/>
  <c r="E228" i="10"/>
  <c r="F228" i="10"/>
  <c r="G228" i="10"/>
  <c r="H228" i="10"/>
  <c r="I228" i="10"/>
  <c r="J228" i="10"/>
  <c r="K228" i="10"/>
  <c r="L228" i="10"/>
  <c r="D229" i="10"/>
  <c r="E229" i="10"/>
  <c r="F229" i="10"/>
  <c r="G229" i="10"/>
  <c r="H229" i="10"/>
  <c r="I229" i="10"/>
  <c r="J229" i="10"/>
  <c r="K229" i="10"/>
  <c r="L229" i="10"/>
  <c r="D230" i="10"/>
  <c r="E230" i="10"/>
  <c r="F230" i="10"/>
  <c r="G230" i="10"/>
  <c r="H230" i="10"/>
  <c r="I230" i="10"/>
  <c r="J230" i="10"/>
  <c r="K230" i="10"/>
  <c r="L230" i="10"/>
  <c r="D231" i="10"/>
  <c r="E231" i="10"/>
  <c r="F231" i="10"/>
  <c r="G231" i="10"/>
  <c r="H231" i="10"/>
  <c r="I231" i="10"/>
  <c r="J231" i="10"/>
  <c r="K231" i="10"/>
  <c r="L231" i="10"/>
  <c r="D232" i="10"/>
  <c r="E232" i="10"/>
  <c r="F232" i="10"/>
  <c r="G232" i="10"/>
  <c r="H232" i="10"/>
  <c r="I232" i="10"/>
  <c r="J232" i="10"/>
  <c r="K232" i="10"/>
  <c r="L232" i="10"/>
  <c r="D233" i="10"/>
  <c r="E233" i="10"/>
  <c r="F233" i="10"/>
  <c r="G233" i="10"/>
  <c r="H233" i="10"/>
  <c r="I233" i="10"/>
  <c r="J233" i="10"/>
  <c r="K233" i="10"/>
  <c r="L233" i="10"/>
  <c r="D234" i="10"/>
  <c r="E234" i="10"/>
  <c r="F234" i="10"/>
  <c r="G234" i="10"/>
  <c r="H234" i="10"/>
  <c r="I234" i="10"/>
  <c r="J234" i="10"/>
  <c r="K234" i="10"/>
  <c r="L234" i="10"/>
  <c r="D235" i="10"/>
  <c r="E235" i="10"/>
  <c r="F235" i="10"/>
  <c r="G235" i="10"/>
  <c r="H235" i="10"/>
  <c r="I235" i="10"/>
  <c r="J235" i="10"/>
  <c r="K235" i="10"/>
  <c r="L235" i="10"/>
  <c r="D236" i="10"/>
  <c r="E236" i="10"/>
  <c r="F236" i="10"/>
  <c r="G236" i="10"/>
  <c r="H236" i="10"/>
  <c r="I236" i="10"/>
  <c r="J236" i="10"/>
  <c r="K236" i="10"/>
  <c r="L236" i="10"/>
  <c r="D237" i="10"/>
  <c r="E237" i="10"/>
  <c r="F237" i="10"/>
  <c r="G237" i="10"/>
  <c r="H237" i="10"/>
  <c r="I237" i="10"/>
  <c r="J237" i="10"/>
  <c r="K237" i="10"/>
  <c r="L237" i="10"/>
  <c r="D238" i="10"/>
  <c r="E238" i="10"/>
  <c r="F238" i="10"/>
  <c r="G238" i="10"/>
  <c r="H238" i="10"/>
  <c r="I238" i="10"/>
  <c r="J238" i="10"/>
  <c r="K238" i="10"/>
  <c r="L238" i="10"/>
  <c r="D239" i="10"/>
  <c r="E239" i="10"/>
  <c r="F239" i="10"/>
  <c r="G239" i="10"/>
  <c r="H239" i="10"/>
  <c r="I239" i="10"/>
  <c r="J239" i="10"/>
  <c r="K239" i="10"/>
  <c r="L239" i="10"/>
  <c r="D240" i="10"/>
  <c r="E240" i="10"/>
  <c r="F240" i="10"/>
  <c r="G240" i="10"/>
  <c r="H240" i="10"/>
  <c r="I240" i="10"/>
  <c r="J240" i="10"/>
  <c r="K240" i="10"/>
  <c r="L240" i="10"/>
  <c r="D241" i="10"/>
  <c r="E241" i="10"/>
  <c r="F241" i="10"/>
  <c r="G241" i="10"/>
  <c r="H241" i="10"/>
  <c r="I241" i="10"/>
  <c r="J241" i="10"/>
  <c r="K241" i="10"/>
  <c r="L241" i="10"/>
  <c r="D242" i="10"/>
  <c r="E242" i="10"/>
  <c r="F242" i="10"/>
  <c r="G242" i="10"/>
  <c r="H242" i="10"/>
  <c r="I242" i="10"/>
  <c r="J242" i="10"/>
  <c r="K242" i="10"/>
  <c r="L242" i="10"/>
  <c r="D243" i="10"/>
  <c r="E243" i="10"/>
  <c r="F243" i="10"/>
  <c r="G243" i="10"/>
  <c r="H243" i="10"/>
  <c r="I243" i="10"/>
  <c r="J243" i="10"/>
  <c r="K243" i="10"/>
  <c r="L243" i="10"/>
  <c r="D244" i="10"/>
  <c r="E244" i="10"/>
  <c r="F244" i="10"/>
  <c r="G244" i="10"/>
  <c r="H244" i="10"/>
  <c r="I244" i="10"/>
  <c r="J244" i="10"/>
  <c r="K244" i="10"/>
  <c r="L244" i="10"/>
  <c r="D245" i="10"/>
  <c r="E245" i="10"/>
  <c r="F245" i="10"/>
  <c r="G245" i="10"/>
  <c r="H245" i="10"/>
  <c r="I245" i="10"/>
  <c r="J245" i="10"/>
  <c r="K245" i="10"/>
  <c r="L245" i="10"/>
  <c r="D246" i="10"/>
  <c r="E246" i="10"/>
  <c r="F246" i="10"/>
  <c r="G246" i="10"/>
  <c r="H246" i="10"/>
  <c r="I246" i="10"/>
  <c r="J246" i="10"/>
  <c r="K246" i="10"/>
  <c r="L246" i="10"/>
  <c r="D247" i="10"/>
  <c r="E247" i="10"/>
  <c r="F247" i="10"/>
  <c r="G247" i="10"/>
  <c r="H247" i="10"/>
  <c r="I247" i="10"/>
  <c r="J247" i="10"/>
  <c r="K247" i="10"/>
  <c r="L247" i="10"/>
  <c r="D248" i="10"/>
  <c r="E248" i="10"/>
  <c r="F248" i="10"/>
  <c r="G248" i="10"/>
  <c r="H248" i="10"/>
  <c r="I248" i="10"/>
  <c r="J248" i="10"/>
  <c r="K248" i="10"/>
  <c r="L248" i="10"/>
  <c r="D249" i="10"/>
  <c r="E249" i="10"/>
  <c r="F249" i="10"/>
  <c r="G249" i="10"/>
  <c r="H249" i="10"/>
  <c r="I249" i="10"/>
  <c r="J249" i="10"/>
  <c r="K249" i="10"/>
  <c r="L249" i="10"/>
  <c r="D250" i="10"/>
  <c r="E250" i="10"/>
  <c r="F250" i="10"/>
  <c r="G250" i="10"/>
  <c r="H250" i="10"/>
  <c r="I250" i="10"/>
  <c r="J250" i="10"/>
  <c r="K250" i="10"/>
  <c r="L250" i="10"/>
  <c r="D251" i="10"/>
  <c r="E251" i="10"/>
  <c r="F251" i="10"/>
  <c r="G251" i="10"/>
  <c r="H251" i="10"/>
  <c r="I251" i="10"/>
  <c r="J251" i="10"/>
  <c r="K251" i="10"/>
  <c r="L251" i="10"/>
  <c r="D252" i="10"/>
  <c r="E252" i="10"/>
  <c r="F252" i="10"/>
  <c r="G252" i="10"/>
  <c r="H252" i="10"/>
  <c r="I252" i="10"/>
  <c r="J252" i="10"/>
  <c r="K252" i="10"/>
  <c r="L252" i="10"/>
  <c r="D253" i="10"/>
  <c r="E253" i="10"/>
  <c r="F253" i="10"/>
  <c r="G253" i="10"/>
  <c r="H253" i="10"/>
  <c r="I253" i="10"/>
  <c r="J253" i="10"/>
  <c r="K253" i="10"/>
  <c r="L253" i="10"/>
  <c r="D254" i="10"/>
  <c r="E254" i="10"/>
  <c r="F254" i="10"/>
  <c r="G254" i="10"/>
  <c r="H254" i="10"/>
  <c r="I254" i="10"/>
  <c r="J254" i="10"/>
  <c r="K254" i="10"/>
  <c r="L254" i="10"/>
  <c r="D255" i="10"/>
  <c r="E255" i="10"/>
  <c r="F255" i="10"/>
  <c r="G255" i="10"/>
  <c r="H255" i="10"/>
  <c r="I255" i="10"/>
  <c r="J255" i="10"/>
  <c r="K255" i="10"/>
  <c r="L255" i="10"/>
  <c r="D256" i="10"/>
  <c r="E256" i="10"/>
  <c r="F256" i="10"/>
  <c r="G256" i="10"/>
  <c r="H256" i="10"/>
  <c r="I256" i="10"/>
  <c r="J256" i="10"/>
  <c r="K256" i="10"/>
  <c r="L256" i="10"/>
  <c r="D257" i="10"/>
  <c r="E257" i="10"/>
  <c r="F257" i="10"/>
  <c r="G257" i="10"/>
  <c r="H257" i="10"/>
  <c r="I257" i="10"/>
  <c r="J257" i="10"/>
  <c r="K257" i="10"/>
  <c r="L257" i="10"/>
  <c r="D258" i="10"/>
  <c r="E258" i="10"/>
  <c r="F258" i="10"/>
  <c r="G258" i="10"/>
  <c r="H258" i="10"/>
  <c r="I258" i="10"/>
  <c r="J258" i="10"/>
  <c r="K258" i="10"/>
  <c r="L258" i="10"/>
  <c r="D259" i="10"/>
  <c r="E259" i="10"/>
  <c r="F259" i="10"/>
  <c r="G259" i="10"/>
  <c r="H259" i="10"/>
  <c r="I259" i="10"/>
  <c r="J259" i="10"/>
  <c r="K259" i="10"/>
  <c r="L259" i="10"/>
  <c r="D260" i="10"/>
  <c r="E260" i="10"/>
  <c r="F260" i="10"/>
  <c r="G260" i="10"/>
  <c r="H260" i="10"/>
  <c r="I260" i="10"/>
  <c r="J260" i="10"/>
  <c r="K260" i="10"/>
  <c r="L260" i="10"/>
  <c r="D261" i="10"/>
  <c r="E261" i="10"/>
  <c r="F261" i="10"/>
  <c r="G261" i="10"/>
  <c r="H261" i="10"/>
  <c r="I261" i="10"/>
  <c r="J261" i="10"/>
  <c r="K261" i="10"/>
  <c r="L261" i="10"/>
  <c r="D262" i="10"/>
  <c r="E262" i="10"/>
  <c r="F262" i="10"/>
  <c r="G262" i="10"/>
  <c r="H262" i="10"/>
  <c r="I262" i="10"/>
  <c r="J262" i="10"/>
  <c r="K262" i="10"/>
  <c r="L262" i="10"/>
  <c r="D263" i="10"/>
  <c r="E263" i="10"/>
  <c r="F263" i="10"/>
  <c r="G263" i="10"/>
  <c r="H263" i="10"/>
  <c r="I263" i="10"/>
  <c r="J263" i="10"/>
  <c r="K263" i="10"/>
  <c r="L263" i="10"/>
  <c r="D264" i="10"/>
  <c r="E264" i="10"/>
  <c r="F264" i="10"/>
  <c r="G264" i="10"/>
  <c r="H264" i="10"/>
  <c r="I264" i="10"/>
  <c r="J264" i="10"/>
  <c r="K264" i="10"/>
  <c r="L264" i="10"/>
  <c r="D265" i="10"/>
  <c r="E265" i="10"/>
  <c r="F265" i="10"/>
  <c r="G265" i="10"/>
  <c r="H265" i="10"/>
  <c r="I265" i="10"/>
  <c r="J265" i="10"/>
  <c r="K265" i="10"/>
  <c r="L265" i="10"/>
  <c r="D266" i="10"/>
  <c r="E266" i="10"/>
  <c r="F266" i="10"/>
  <c r="G266" i="10"/>
  <c r="H266" i="10"/>
  <c r="I266" i="10"/>
  <c r="J266" i="10"/>
  <c r="K266" i="10"/>
  <c r="L266" i="10"/>
  <c r="D267" i="10"/>
  <c r="E267" i="10"/>
  <c r="F267" i="10"/>
  <c r="G267" i="10"/>
  <c r="H267" i="10"/>
  <c r="I267" i="10"/>
  <c r="J267" i="10"/>
  <c r="K267" i="10"/>
  <c r="L267" i="10"/>
  <c r="D268" i="10"/>
  <c r="E268" i="10"/>
  <c r="F268" i="10"/>
  <c r="G268" i="10"/>
  <c r="H268" i="10"/>
  <c r="I268" i="10"/>
  <c r="J268" i="10"/>
  <c r="K268" i="10"/>
  <c r="L268" i="10"/>
  <c r="D269" i="10"/>
  <c r="E269" i="10"/>
  <c r="F269" i="10"/>
  <c r="G269" i="10"/>
  <c r="H269" i="10"/>
  <c r="I269" i="10"/>
  <c r="J269" i="10"/>
  <c r="K269" i="10"/>
  <c r="L269" i="10"/>
  <c r="D270" i="10"/>
  <c r="E270" i="10"/>
  <c r="F270" i="10"/>
  <c r="G270" i="10"/>
  <c r="H270" i="10"/>
  <c r="I270" i="10"/>
  <c r="J270" i="10"/>
  <c r="K270" i="10"/>
  <c r="L270" i="10"/>
  <c r="D271" i="10"/>
  <c r="E271" i="10"/>
  <c r="F271" i="10"/>
  <c r="G271" i="10"/>
  <c r="H271" i="10"/>
  <c r="I271" i="10"/>
  <c r="J271" i="10"/>
  <c r="K271" i="10"/>
  <c r="L271" i="10"/>
  <c r="D272" i="10"/>
  <c r="E272" i="10"/>
  <c r="F272" i="10"/>
  <c r="G272" i="10"/>
  <c r="H272" i="10"/>
  <c r="I272" i="10"/>
  <c r="J272" i="10"/>
  <c r="K272" i="10"/>
  <c r="L272" i="10"/>
  <c r="D273" i="10"/>
  <c r="E273" i="10"/>
  <c r="F273" i="10"/>
  <c r="G273" i="10"/>
  <c r="H273" i="10"/>
  <c r="I273" i="10"/>
  <c r="J273" i="10"/>
  <c r="K273" i="10"/>
  <c r="L273" i="10"/>
  <c r="D274" i="10"/>
  <c r="E274" i="10"/>
  <c r="F274" i="10"/>
  <c r="G274" i="10"/>
  <c r="H274" i="10"/>
  <c r="I274" i="10"/>
  <c r="J274" i="10"/>
  <c r="K274" i="10"/>
  <c r="L274" i="10"/>
  <c r="D275" i="10"/>
  <c r="E275" i="10"/>
  <c r="F275" i="10"/>
  <c r="G275" i="10"/>
  <c r="H275" i="10"/>
  <c r="I275" i="10"/>
  <c r="J275" i="10"/>
  <c r="K275" i="10"/>
  <c r="L275" i="10"/>
  <c r="D276" i="10"/>
  <c r="E276" i="10"/>
  <c r="F276" i="10"/>
  <c r="G276" i="10"/>
  <c r="H276" i="10"/>
  <c r="I276" i="10"/>
  <c r="J276" i="10"/>
  <c r="K276" i="10"/>
  <c r="L276" i="10"/>
  <c r="D277" i="10"/>
  <c r="E277" i="10"/>
  <c r="F277" i="10"/>
  <c r="G277" i="10"/>
  <c r="H277" i="10"/>
  <c r="I277" i="10"/>
  <c r="J277" i="10"/>
  <c r="K277" i="10"/>
  <c r="L277" i="10"/>
  <c r="D278" i="10"/>
  <c r="E278" i="10"/>
  <c r="F278" i="10"/>
  <c r="G278" i="10"/>
  <c r="H278" i="10"/>
  <c r="I278" i="10"/>
  <c r="J278" i="10"/>
  <c r="K278" i="10"/>
  <c r="L278" i="10"/>
  <c r="D279" i="10"/>
  <c r="E279" i="10"/>
  <c r="F279" i="10"/>
  <c r="G279" i="10"/>
  <c r="H279" i="10"/>
  <c r="I279" i="10"/>
  <c r="J279" i="10"/>
  <c r="K279" i="10"/>
  <c r="L279" i="10"/>
  <c r="D280" i="10"/>
  <c r="E280" i="10"/>
  <c r="F280" i="10"/>
  <c r="G280" i="10"/>
  <c r="H280" i="10"/>
  <c r="I280" i="10"/>
  <c r="J280" i="10"/>
  <c r="K280" i="10"/>
  <c r="L280" i="10"/>
  <c r="D281" i="10"/>
  <c r="E281" i="10"/>
  <c r="F281" i="10"/>
  <c r="G281" i="10"/>
  <c r="H281" i="10"/>
  <c r="I281" i="10"/>
  <c r="J281" i="10"/>
  <c r="K281" i="10"/>
  <c r="L281" i="10"/>
  <c r="D282" i="10"/>
  <c r="E282" i="10"/>
  <c r="F282" i="10"/>
  <c r="G282" i="10"/>
  <c r="H282" i="10"/>
  <c r="I282" i="10"/>
  <c r="J282" i="10"/>
  <c r="K282" i="10"/>
  <c r="L282" i="10"/>
  <c r="D283" i="10"/>
  <c r="E283" i="10"/>
  <c r="F283" i="10"/>
  <c r="G283" i="10"/>
  <c r="H283" i="10"/>
  <c r="I283" i="10"/>
  <c r="J283" i="10"/>
  <c r="K283" i="10"/>
  <c r="L283" i="10"/>
  <c r="D284" i="10"/>
  <c r="E284" i="10"/>
  <c r="F284" i="10"/>
  <c r="G284" i="10"/>
  <c r="H284" i="10"/>
  <c r="I284" i="10"/>
  <c r="J284" i="10"/>
  <c r="K284" i="10"/>
  <c r="L284" i="10"/>
  <c r="D285" i="10"/>
  <c r="E285" i="10"/>
  <c r="F285" i="10"/>
  <c r="G285" i="10"/>
  <c r="H285" i="10"/>
  <c r="I285" i="10"/>
  <c r="J285" i="10"/>
  <c r="K285" i="10"/>
  <c r="L285" i="10"/>
  <c r="D286" i="10"/>
  <c r="E286" i="10"/>
  <c r="F286" i="10"/>
  <c r="G286" i="10"/>
  <c r="H286" i="10"/>
  <c r="I286" i="10"/>
  <c r="J286" i="10"/>
  <c r="K286" i="10"/>
  <c r="L286" i="10"/>
  <c r="D287" i="10"/>
  <c r="E287" i="10"/>
  <c r="F287" i="10"/>
  <c r="G287" i="10"/>
  <c r="H287" i="10"/>
  <c r="I287" i="10"/>
  <c r="J287" i="10"/>
  <c r="K287" i="10"/>
  <c r="L287" i="10"/>
  <c r="D288" i="10"/>
  <c r="E288" i="10"/>
  <c r="F288" i="10"/>
  <c r="G288" i="10"/>
  <c r="H288" i="10"/>
  <c r="I288" i="10"/>
  <c r="J288" i="10"/>
  <c r="K288" i="10"/>
  <c r="L288" i="10"/>
  <c r="D289" i="10"/>
  <c r="E289" i="10"/>
  <c r="F289" i="10"/>
  <c r="G289" i="10"/>
  <c r="H289" i="10"/>
  <c r="I289" i="10"/>
  <c r="J289" i="10"/>
  <c r="K289" i="10"/>
  <c r="L289" i="10"/>
  <c r="D290" i="10"/>
  <c r="E290" i="10"/>
  <c r="F290" i="10"/>
  <c r="G290" i="10"/>
  <c r="H290" i="10"/>
  <c r="I290" i="10"/>
  <c r="J290" i="10"/>
  <c r="K290" i="10"/>
  <c r="L290" i="10"/>
  <c r="D291" i="10"/>
  <c r="E291" i="10"/>
  <c r="F291" i="10"/>
  <c r="G291" i="10"/>
  <c r="H291" i="10"/>
  <c r="I291" i="10"/>
  <c r="J291" i="10"/>
  <c r="K291" i="10"/>
  <c r="L291" i="10"/>
  <c r="D292" i="10"/>
  <c r="E292" i="10"/>
  <c r="F292" i="10"/>
  <c r="G292" i="10"/>
  <c r="H292" i="10"/>
  <c r="I292" i="10"/>
  <c r="J292" i="10"/>
  <c r="K292" i="10"/>
  <c r="L292" i="10"/>
  <c r="D293" i="10"/>
  <c r="E293" i="10"/>
  <c r="F293" i="10"/>
  <c r="G293" i="10"/>
  <c r="H293" i="10"/>
  <c r="I293" i="10"/>
  <c r="J293" i="10"/>
  <c r="K293" i="10"/>
  <c r="L293" i="10"/>
  <c r="D294" i="10"/>
  <c r="E294" i="10"/>
  <c r="F294" i="10"/>
  <c r="G294" i="10"/>
  <c r="H294" i="10"/>
  <c r="I294" i="10"/>
  <c r="J294" i="10"/>
  <c r="K294" i="10"/>
  <c r="L294" i="10"/>
  <c r="D295" i="10"/>
  <c r="E295" i="10"/>
  <c r="F295" i="10"/>
  <c r="G295" i="10"/>
  <c r="H295" i="10"/>
  <c r="I295" i="10"/>
  <c r="J295" i="10"/>
  <c r="K295" i="10"/>
  <c r="L295" i="10"/>
  <c r="D296" i="10"/>
  <c r="E296" i="10"/>
  <c r="F296" i="10"/>
  <c r="G296" i="10"/>
  <c r="H296" i="10"/>
  <c r="I296" i="10"/>
  <c r="J296" i="10"/>
  <c r="K296" i="10"/>
  <c r="L296" i="10"/>
  <c r="D297" i="10"/>
  <c r="E297" i="10"/>
  <c r="F297" i="10"/>
  <c r="G297" i="10"/>
  <c r="H297" i="10"/>
  <c r="I297" i="10"/>
  <c r="J297" i="10"/>
  <c r="K297" i="10"/>
  <c r="L297" i="10"/>
  <c r="D298" i="10"/>
  <c r="E298" i="10"/>
  <c r="F298" i="10"/>
  <c r="G298" i="10"/>
  <c r="H298" i="10"/>
  <c r="I298" i="10"/>
  <c r="J298" i="10"/>
  <c r="K298" i="10"/>
  <c r="L298" i="10"/>
  <c r="D299" i="10"/>
  <c r="E299" i="10"/>
  <c r="F299" i="10"/>
  <c r="G299" i="10"/>
  <c r="H299" i="10"/>
  <c r="I299" i="10"/>
  <c r="J299" i="10"/>
  <c r="K299" i="10"/>
  <c r="L299" i="10"/>
  <c r="D300" i="10"/>
  <c r="E300" i="10"/>
  <c r="F300" i="10"/>
  <c r="G300" i="10"/>
  <c r="H300" i="10"/>
  <c r="I300" i="10"/>
  <c r="J300" i="10"/>
  <c r="K300" i="10"/>
  <c r="L300" i="10"/>
  <c r="D301" i="10"/>
  <c r="E301" i="10"/>
  <c r="F301" i="10"/>
  <c r="G301" i="10"/>
  <c r="H301" i="10"/>
  <c r="I301" i="10"/>
  <c r="J301" i="10"/>
  <c r="K301" i="10"/>
  <c r="L301" i="10"/>
  <c r="D302" i="10"/>
  <c r="E302" i="10"/>
  <c r="F302" i="10"/>
  <c r="G302" i="10"/>
  <c r="H302" i="10"/>
  <c r="I302" i="10"/>
  <c r="J302" i="10"/>
  <c r="K302" i="10"/>
  <c r="L302" i="10"/>
  <c r="D303" i="10"/>
  <c r="E303" i="10"/>
  <c r="F303" i="10"/>
  <c r="G303" i="10"/>
  <c r="H303" i="10"/>
  <c r="I303" i="10"/>
  <c r="J303" i="10"/>
  <c r="K303" i="10"/>
  <c r="L303" i="10"/>
  <c r="D304" i="10"/>
  <c r="E304" i="10"/>
  <c r="F304" i="10"/>
  <c r="G304" i="10"/>
  <c r="H304" i="10"/>
  <c r="I304" i="10"/>
  <c r="J304" i="10"/>
  <c r="K304" i="10"/>
  <c r="L304" i="10"/>
  <c r="D305" i="10"/>
  <c r="E305" i="10"/>
  <c r="F305" i="10"/>
  <c r="G305" i="10"/>
  <c r="H305" i="10"/>
  <c r="I305" i="10"/>
  <c r="J305" i="10"/>
  <c r="K305" i="10"/>
  <c r="L305" i="10"/>
  <c r="D306" i="10"/>
  <c r="E306" i="10"/>
  <c r="F306" i="10"/>
  <c r="G306" i="10"/>
  <c r="H306" i="10"/>
  <c r="I306" i="10"/>
  <c r="J306" i="10"/>
  <c r="K306" i="10"/>
  <c r="L306" i="10"/>
  <c r="D307" i="10"/>
  <c r="E307" i="10"/>
  <c r="F307" i="10"/>
  <c r="G307" i="10"/>
  <c r="H307" i="10"/>
  <c r="I307" i="10"/>
  <c r="J307" i="10"/>
  <c r="K307" i="10"/>
  <c r="L307" i="10"/>
  <c r="D308" i="10"/>
  <c r="E308" i="10"/>
  <c r="F308" i="10"/>
  <c r="G308" i="10"/>
  <c r="H308" i="10"/>
  <c r="I308" i="10"/>
  <c r="J308" i="10"/>
  <c r="K308" i="10"/>
  <c r="L308" i="10"/>
  <c r="D309" i="10"/>
  <c r="E309" i="10"/>
  <c r="F309" i="10"/>
  <c r="G309" i="10"/>
  <c r="H309" i="10"/>
  <c r="I309" i="10"/>
  <c r="J309" i="10"/>
  <c r="K309" i="10"/>
  <c r="L309" i="10"/>
  <c r="D310" i="10"/>
  <c r="E310" i="10"/>
  <c r="F310" i="10"/>
  <c r="G310" i="10"/>
  <c r="H310" i="10"/>
  <c r="I310" i="10"/>
  <c r="J310" i="10"/>
  <c r="K310" i="10"/>
  <c r="L310" i="10"/>
  <c r="D311" i="10"/>
  <c r="E311" i="10"/>
  <c r="F311" i="10"/>
  <c r="G311" i="10"/>
  <c r="H311" i="10"/>
  <c r="I311" i="10"/>
  <c r="J311" i="10"/>
  <c r="K311" i="10"/>
  <c r="L311" i="10"/>
  <c r="D312" i="10"/>
  <c r="E312" i="10"/>
  <c r="F312" i="10"/>
  <c r="G312" i="10"/>
  <c r="H312" i="10"/>
  <c r="I312" i="10"/>
  <c r="J312" i="10"/>
  <c r="K312" i="10"/>
  <c r="L312" i="10"/>
  <c r="D313" i="10"/>
  <c r="E313" i="10"/>
  <c r="F313" i="10"/>
  <c r="G313" i="10"/>
  <c r="H313" i="10"/>
  <c r="I313" i="10"/>
  <c r="J313" i="10"/>
  <c r="K313" i="10"/>
  <c r="L313" i="10"/>
  <c r="D314" i="10"/>
  <c r="E314" i="10"/>
  <c r="F314" i="10"/>
  <c r="G314" i="10"/>
  <c r="H314" i="10"/>
  <c r="I314" i="10"/>
  <c r="J314" i="10"/>
  <c r="K314" i="10"/>
  <c r="L314" i="10"/>
  <c r="D315" i="10"/>
  <c r="E315" i="10"/>
  <c r="F315" i="10"/>
  <c r="G315" i="10"/>
  <c r="H315" i="10"/>
  <c r="I315" i="10"/>
  <c r="J315" i="10"/>
  <c r="K315" i="10"/>
  <c r="L315" i="10"/>
  <c r="D316" i="10"/>
  <c r="E316" i="10"/>
  <c r="F316" i="10"/>
  <c r="G316" i="10"/>
  <c r="H316" i="10"/>
  <c r="I316" i="10"/>
  <c r="J316" i="10"/>
  <c r="K316" i="10"/>
  <c r="L316" i="10"/>
  <c r="D317" i="10"/>
  <c r="E317" i="10"/>
  <c r="F317" i="10"/>
  <c r="G317" i="10"/>
  <c r="H317" i="10"/>
  <c r="I317" i="10"/>
  <c r="J317" i="10"/>
  <c r="K317" i="10"/>
  <c r="L317" i="10"/>
  <c r="D318" i="10"/>
  <c r="E318" i="10"/>
  <c r="F318" i="10"/>
  <c r="G318" i="10"/>
  <c r="H318" i="10"/>
  <c r="I318" i="10"/>
  <c r="J318" i="10"/>
  <c r="K318" i="10"/>
  <c r="L318" i="10"/>
  <c r="D319" i="10"/>
  <c r="E319" i="10"/>
  <c r="F319" i="10"/>
  <c r="G319" i="10"/>
  <c r="H319" i="10"/>
  <c r="I319" i="10"/>
  <c r="J319" i="10"/>
  <c r="K319" i="10"/>
  <c r="L319" i="10"/>
  <c r="D320" i="10"/>
  <c r="E320" i="10"/>
  <c r="F320" i="10"/>
  <c r="G320" i="10"/>
  <c r="H320" i="10"/>
  <c r="I320" i="10"/>
  <c r="J320" i="10"/>
  <c r="K320" i="10"/>
  <c r="L320" i="10"/>
  <c r="D321" i="10"/>
  <c r="E321" i="10"/>
  <c r="F321" i="10"/>
  <c r="G321" i="10"/>
  <c r="H321" i="10"/>
  <c r="I321" i="10"/>
  <c r="J321" i="10"/>
  <c r="K321" i="10"/>
  <c r="L321" i="10"/>
  <c r="D322" i="10"/>
  <c r="E322" i="10"/>
  <c r="F322" i="10"/>
  <c r="G322" i="10"/>
  <c r="H322" i="10"/>
  <c r="I322" i="10"/>
  <c r="J322" i="10"/>
  <c r="K322" i="10"/>
  <c r="L322" i="10"/>
  <c r="D323" i="10"/>
  <c r="E323" i="10"/>
  <c r="F323" i="10"/>
  <c r="G323" i="10"/>
  <c r="H323" i="10"/>
  <c r="I323" i="10"/>
  <c r="J323" i="10"/>
  <c r="K323" i="10"/>
  <c r="L323" i="10"/>
  <c r="D324" i="10"/>
  <c r="E324" i="10"/>
  <c r="F324" i="10"/>
  <c r="G324" i="10"/>
  <c r="H324" i="10"/>
  <c r="I324" i="10"/>
  <c r="J324" i="10"/>
  <c r="K324" i="10"/>
  <c r="L324" i="10"/>
  <c r="D325" i="10"/>
  <c r="E325" i="10"/>
  <c r="F325" i="10"/>
  <c r="G325" i="10"/>
  <c r="H325" i="10"/>
  <c r="I325" i="10"/>
  <c r="J325" i="10"/>
  <c r="K325" i="10"/>
  <c r="L325" i="10"/>
  <c r="D326" i="10"/>
  <c r="E326" i="10"/>
  <c r="F326" i="10"/>
  <c r="G326" i="10"/>
  <c r="H326" i="10"/>
  <c r="I326" i="10"/>
  <c r="J326" i="10"/>
  <c r="K326" i="10"/>
  <c r="L326" i="10"/>
  <c r="D327" i="10"/>
  <c r="E327" i="10"/>
  <c r="F327" i="10"/>
  <c r="G327" i="10"/>
  <c r="H327" i="10"/>
  <c r="I327" i="10"/>
  <c r="J327" i="10"/>
  <c r="K327" i="10"/>
  <c r="L327" i="10"/>
  <c r="D328" i="10"/>
  <c r="E328" i="10"/>
  <c r="F328" i="10"/>
  <c r="G328" i="10"/>
  <c r="H328" i="10"/>
  <c r="I328" i="10"/>
  <c r="J328" i="10"/>
  <c r="K328" i="10"/>
  <c r="L328" i="10"/>
  <c r="D329" i="10"/>
  <c r="G329" i="10"/>
  <c r="J329" i="10"/>
  <c r="D330" i="10"/>
  <c r="E330" i="10"/>
  <c r="F330" i="10"/>
  <c r="G330" i="10"/>
  <c r="H330" i="10"/>
  <c r="I330" i="10"/>
  <c r="J330" i="10"/>
  <c r="K330" i="10"/>
  <c r="L330" i="10"/>
  <c r="D331" i="10"/>
  <c r="E331" i="10"/>
  <c r="F331" i="10"/>
  <c r="G331" i="10"/>
  <c r="H331" i="10"/>
  <c r="I331" i="10"/>
  <c r="J331" i="10"/>
  <c r="K331" i="10"/>
  <c r="L331" i="10"/>
  <c r="D332" i="10"/>
  <c r="E332" i="10"/>
  <c r="F332" i="10"/>
  <c r="G332" i="10"/>
  <c r="H332" i="10"/>
  <c r="I332" i="10"/>
  <c r="J332" i="10"/>
  <c r="K332" i="10"/>
  <c r="L332" i="10"/>
  <c r="D333" i="10"/>
  <c r="E333" i="10"/>
  <c r="F333" i="10"/>
  <c r="G333" i="10"/>
  <c r="H333" i="10"/>
  <c r="I333" i="10"/>
  <c r="J333" i="10"/>
  <c r="K333" i="10"/>
  <c r="L333" i="10"/>
  <c r="D334" i="10"/>
  <c r="E334" i="10"/>
  <c r="F334" i="10"/>
  <c r="G334" i="10"/>
  <c r="H334" i="10"/>
  <c r="I334" i="10"/>
  <c r="J334" i="10"/>
  <c r="K334" i="10"/>
  <c r="L334" i="10"/>
  <c r="D335" i="10"/>
  <c r="E335" i="10"/>
  <c r="F335" i="10"/>
  <c r="G335" i="10"/>
  <c r="H335" i="10"/>
  <c r="I335" i="10"/>
  <c r="J335" i="10"/>
  <c r="K335" i="10"/>
  <c r="L335" i="10"/>
  <c r="D336" i="10"/>
  <c r="E336" i="10"/>
  <c r="F336" i="10"/>
  <c r="G336" i="10"/>
  <c r="H336" i="10"/>
  <c r="I336" i="10"/>
  <c r="J336" i="10"/>
  <c r="K336" i="10"/>
  <c r="L336" i="10"/>
  <c r="D337" i="10"/>
  <c r="E337" i="10"/>
  <c r="F337" i="10"/>
  <c r="G337" i="10"/>
  <c r="H337" i="10"/>
  <c r="I337" i="10"/>
  <c r="J337" i="10"/>
  <c r="K337" i="10"/>
  <c r="L337" i="10"/>
  <c r="D338" i="10"/>
  <c r="E338" i="10"/>
  <c r="F338" i="10"/>
  <c r="G338" i="10"/>
  <c r="H338" i="10"/>
  <c r="I338" i="10"/>
  <c r="J338" i="10"/>
  <c r="K338" i="10"/>
  <c r="L338" i="10"/>
  <c r="D339" i="10"/>
  <c r="E339" i="10"/>
  <c r="F339" i="10"/>
  <c r="G339" i="10"/>
  <c r="H339" i="10"/>
  <c r="I339" i="10"/>
  <c r="J339" i="10"/>
  <c r="K339" i="10"/>
  <c r="L339" i="10"/>
  <c r="D340" i="10"/>
  <c r="E340" i="10"/>
  <c r="F340" i="10"/>
  <c r="G340" i="10"/>
  <c r="H340" i="10"/>
  <c r="I340" i="10"/>
  <c r="J340" i="10"/>
  <c r="K340" i="10"/>
  <c r="L340" i="10"/>
  <c r="D341" i="10"/>
  <c r="E341" i="10"/>
  <c r="F341" i="10"/>
  <c r="G341" i="10"/>
  <c r="H341" i="10"/>
  <c r="I341" i="10"/>
  <c r="J341" i="10"/>
  <c r="K341" i="10"/>
  <c r="L341" i="10"/>
  <c r="D342" i="10"/>
  <c r="E342" i="10"/>
  <c r="F342" i="10"/>
  <c r="G342" i="10"/>
  <c r="H342" i="10"/>
  <c r="I342" i="10"/>
  <c r="J342" i="10"/>
  <c r="K342" i="10"/>
  <c r="L342" i="10"/>
  <c r="D343" i="10"/>
  <c r="E343" i="10"/>
  <c r="F343" i="10"/>
  <c r="G343" i="10"/>
  <c r="H343" i="10"/>
  <c r="I343" i="10"/>
  <c r="J343" i="10"/>
  <c r="K343" i="10"/>
  <c r="L343" i="10"/>
  <c r="D344" i="10"/>
  <c r="E344" i="10"/>
  <c r="F344" i="10"/>
  <c r="G344" i="10"/>
  <c r="H344" i="10"/>
  <c r="I344" i="10"/>
  <c r="J344" i="10"/>
  <c r="K344" i="10"/>
  <c r="L344" i="10"/>
  <c r="D345" i="10"/>
  <c r="E345" i="10"/>
  <c r="F345" i="10"/>
  <c r="G345" i="10"/>
  <c r="H345" i="10"/>
  <c r="I345" i="10"/>
  <c r="J345" i="10"/>
  <c r="K345" i="10"/>
  <c r="L345" i="10"/>
  <c r="D346" i="10"/>
  <c r="E346" i="10"/>
  <c r="F346" i="10"/>
  <c r="G346" i="10"/>
  <c r="H346" i="10"/>
  <c r="I346" i="10"/>
  <c r="J346" i="10"/>
  <c r="K346" i="10"/>
  <c r="L346" i="10"/>
  <c r="D347" i="10"/>
  <c r="E347" i="10"/>
  <c r="F347" i="10"/>
  <c r="G347" i="10"/>
  <c r="H347" i="10"/>
  <c r="I347" i="10"/>
  <c r="J347" i="10"/>
  <c r="K347" i="10"/>
  <c r="L347" i="10"/>
  <c r="D348" i="10"/>
  <c r="E348" i="10"/>
  <c r="F348" i="10"/>
  <c r="G348" i="10"/>
  <c r="H348" i="10"/>
  <c r="I348" i="10"/>
  <c r="J348" i="10"/>
  <c r="K348" i="10"/>
  <c r="L348" i="10"/>
  <c r="D349" i="10"/>
  <c r="E349" i="10"/>
  <c r="F349" i="10"/>
  <c r="G349" i="10"/>
  <c r="H349" i="10"/>
  <c r="I349" i="10"/>
  <c r="J349" i="10"/>
  <c r="K349" i="10"/>
  <c r="L349" i="10"/>
  <c r="D350" i="10"/>
  <c r="E350" i="10"/>
  <c r="F350" i="10"/>
  <c r="G350" i="10"/>
  <c r="H350" i="10"/>
  <c r="I350" i="10"/>
  <c r="J350" i="10"/>
  <c r="K350" i="10"/>
  <c r="L350" i="10"/>
  <c r="D351" i="10"/>
  <c r="E351" i="10"/>
  <c r="F351" i="10"/>
  <c r="G351" i="10"/>
  <c r="H351" i="10"/>
  <c r="I351" i="10"/>
  <c r="J351" i="10"/>
  <c r="K351" i="10"/>
  <c r="L351" i="10"/>
  <c r="D352" i="10"/>
  <c r="E352" i="10"/>
  <c r="F352" i="10"/>
  <c r="G352" i="10"/>
  <c r="H352" i="10"/>
  <c r="I352" i="10"/>
  <c r="J352" i="10"/>
  <c r="K352" i="10"/>
  <c r="L352" i="10"/>
  <c r="D353" i="10"/>
  <c r="E353" i="10"/>
  <c r="F353" i="10"/>
  <c r="G353" i="10"/>
  <c r="H353" i="10"/>
  <c r="I353" i="10"/>
  <c r="J353" i="10"/>
  <c r="K353" i="10"/>
  <c r="L353" i="10"/>
  <c r="D354" i="10"/>
  <c r="E354" i="10"/>
  <c r="F354" i="10"/>
  <c r="G354" i="10"/>
  <c r="H354" i="10"/>
  <c r="I354" i="10"/>
  <c r="J354" i="10"/>
  <c r="K354" i="10"/>
  <c r="L354" i="10"/>
  <c r="D355" i="10"/>
  <c r="E355" i="10"/>
  <c r="F355" i="10"/>
  <c r="G355" i="10"/>
  <c r="H355" i="10"/>
  <c r="I355" i="10"/>
  <c r="J355" i="10"/>
  <c r="K355" i="10"/>
  <c r="L355" i="10"/>
  <c r="D356" i="10"/>
  <c r="E356" i="10"/>
  <c r="F356" i="10"/>
  <c r="G356" i="10"/>
  <c r="H356" i="10"/>
  <c r="I356" i="10"/>
  <c r="J356" i="10"/>
  <c r="K356" i="10"/>
  <c r="L356" i="10"/>
  <c r="D357" i="10"/>
  <c r="E357" i="10"/>
  <c r="F357" i="10"/>
  <c r="G357" i="10"/>
  <c r="H357" i="10"/>
  <c r="I357" i="10"/>
  <c r="J357" i="10"/>
  <c r="K357" i="10"/>
  <c r="L357" i="10"/>
  <c r="D358" i="10"/>
  <c r="E358" i="10"/>
  <c r="F358" i="10"/>
  <c r="G358" i="10"/>
  <c r="H358" i="10"/>
  <c r="I358" i="10"/>
  <c r="J358" i="10"/>
  <c r="K358" i="10"/>
  <c r="L358" i="10"/>
  <c r="D359" i="10"/>
  <c r="E359" i="10"/>
  <c r="F359" i="10"/>
  <c r="G359" i="10"/>
  <c r="H359" i="10"/>
  <c r="I359" i="10"/>
  <c r="J359" i="10"/>
  <c r="K359" i="10"/>
  <c r="L359" i="10"/>
  <c r="D360" i="10"/>
  <c r="E360" i="10"/>
  <c r="F360" i="10"/>
  <c r="G360" i="10"/>
  <c r="H360" i="10"/>
  <c r="I360" i="10"/>
  <c r="J360" i="10"/>
  <c r="K360" i="10"/>
  <c r="L360" i="10"/>
  <c r="D361" i="10"/>
  <c r="E361" i="10"/>
  <c r="F361" i="10"/>
  <c r="G361" i="10"/>
  <c r="H361" i="10"/>
  <c r="I361" i="10"/>
  <c r="J361" i="10"/>
  <c r="K361" i="10"/>
  <c r="L361" i="10"/>
  <c r="D362" i="10"/>
  <c r="E362" i="10"/>
  <c r="F362" i="10"/>
  <c r="G362" i="10"/>
  <c r="H362" i="10"/>
  <c r="I362" i="10"/>
  <c r="J362" i="10"/>
  <c r="K362" i="10"/>
  <c r="L362" i="10"/>
  <c r="D363" i="10"/>
  <c r="E363" i="10"/>
  <c r="F363" i="10"/>
  <c r="G363" i="10"/>
  <c r="H363" i="10"/>
  <c r="I363" i="10"/>
  <c r="J363" i="10"/>
  <c r="K363" i="10"/>
  <c r="L363" i="10"/>
  <c r="D364" i="10"/>
  <c r="E364" i="10"/>
  <c r="F364" i="10"/>
  <c r="G364" i="10"/>
  <c r="H364" i="10"/>
  <c r="I364" i="10"/>
  <c r="J364" i="10"/>
  <c r="K364" i="10"/>
  <c r="L364" i="10"/>
  <c r="D365" i="10"/>
  <c r="E365" i="10"/>
  <c r="F365" i="10"/>
  <c r="G365" i="10"/>
  <c r="H365" i="10"/>
  <c r="I365" i="10"/>
  <c r="J365" i="10"/>
  <c r="K365" i="10"/>
  <c r="L365" i="10"/>
  <c r="D366" i="10"/>
  <c r="E366" i="10"/>
  <c r="F366" i="10"/>
  <c r="G366" i="10"/>
  <c r="H366" i="10"/>
  <c r="I366" i="10"/>
  <c r="J366" i="10"/>
  <c r="K366" i="10"/>
  <c r="L366" i="10"/>
  <c r="D367" i="10"/>
  <c r="E367" i="10"/>
  <c r="F367" i="10"/>
  <c r="G367" i="10"/>
  <c r="H367" i="10"/>
  <c r="I367" i="10"/>
  <c r="J367" i="10"/>
  <c r="K367" i="10"/>
  <c r="L367" i="10"/>
  <c r="D368" i="10"/>
  <c r="E368" i="10"/>
  <c r="F368" i="10"/>
  <c r="G368" i="10"/>
  <c r="H368" i="10"/>
  <c r="I368" i="10"/>
  <c r="J368" i="10"/>
  <c r="K368" i="10"/>
  <c r="L368" i="10"/>
  <c r="D369" i="10"/>
  <c r="E369" i="10"/>
  <c r="F369" i="10"/>
  <c r="G369" i="10"/>
  <c r="H369" i="10"/>
  <c r="I369" i="10"/>
  <c r="J369" i="10"/>
  <c r="K369" i="10"/>
  <c r="L369" i="10"/>
  <c r="D370" i="10"/>
  <c r="E370" i="10"/>
  <c r="F370" i="10"/>
  <c r="G370" i="10"/>
  <c r="H370" i="10"/>
  <c r="I370" i="10"/>
  <c r="J370" i="10"/>
  <c r="K370" i="10"/>
  <c r="L370" i="10"/>
  <c r="D371" i="10"/>
  <c r="E371" i="10"/>
  <c r="F371" i="10"/>
  <c r="G371" i="10"/>
  <c r="H371" i="10"/>
  <c r="I371" i="10"/>
  <c r="J371" i="10"/>
  <c r="K371" i="10"/>
  <c r="L371" i="10"/>
  <c r="D372" i="10"/>
  <c r="E372" i="10"/>
  <c r="F372" i="10"/>
  <c r="G372" i="10"/>
  <c r="H372" i="10"/>
  <c r="I372" i="10"/>
  <c r="J372" i="10"/>
  <c r="K372" i="10"/>
  <c r="L372" i="10"/>
  <c r="D373" i="10"/>
  <c r="E373" i="10"/>
  <c r="F373" i="10"/>
  <c r="G373" i="10"/>
  <c r="H373" i="10"/>
  <c r="I373" i="10"/>
  <c r="J373" i="10"/>
  <c r="K373" i="10"/>
  <c r="L373" i="10"/>
  <c r="D374" i="10"/>
  <c r="E374" i="10"/>
  <c r="F374" i="10"/>
  <c r="G374" i="10"/>
  <c r="H374" i="10"/>
  <c r="I374" i="10"/>
  <c r="J374" i="10"/>
  <c r="K374" i="10"/>
  <c r="L374" i="10"/>
  <c r="D375" i="10"/>
  <c r="E375" i="10"/>
  <c r="F375" i="10"/>
  <c r="G375" i="10"/>
  <c r="H375" i="10"/>
  <c r="I375" i="10"/>
  <c r="J375" i="10"/>
  <c r="K375" i="10"/>
  <c r="L375" i="10"/>
  <c r="D376" i="10"/>
  <c r="E376" i="10"/>
  <c r="F376" i="10"/>
  <c r="G376" i="10"/>
  <c r="H376" i="10"/>
  <c r="I376" i="10"/>
  <c r="J376" i="10"/>
  <c r="K376" i="10"/>
  <c r="L376" i="10"/>
  <c r="D377" i="10"/>
  <c r="E377" i="10"/>
  <c r="F377" i="10"/>
  <c r="G377" i="10"/>
  <c r="H377" i="10"/>
  <c r="I377" i="10"/>
  <c r="J377" i="10"/>
  <c r="K377" i="10"/>
  <c r="L377" i="10"/>
  <c r="D378" i="10"/>
  <c r="E378" i="10"/>
  <c r="F378" i="10"/>
  <c r="G378" i="10"/>
  <c r="H378" i="10"/>
  <c r="I378" i="10"/>
  <c r="J378" i="10"/>
  <c r="K378" i="10"/>
  <c r="L378" i="10"/>
  <c r="D379" i="10"/>
  <c r="E379" i="10"/>
  <c r="F379" i="10"/>
  <c r="G379" i="10"/>
  <c r="H379" i="10"/>
  <c r="I379" i="10"/>
  <c r="J379" i="10"/>
  <c r="K379" i="10"/>
  <c r="L379" i="10"/>
  <c r="D380" i="10"/>
  <c r="E380" i="10"/>
  <c r="F380" i="10"/>
  <c r="G380" i="10"/>
  <c r="H380" i="10"/>
  <c r="I380" i="10"/>
  <c r="J380" i="10"/>
  <c r="K380" i="10"/>
  <c r="L380" i="10"/>
  <c r="D381" i="10"/>
  <c r="E381" i="10"/>
  <c r="F381" i="10"/>
  <c r="G381" i="10"/>
  <c r="H381" i="10"/>
  <c r="I381" i="10"/>
  <c r="J381" i="10"/>
  <c r="K381" i="10"/>
  <c r="L381" i="10"/>
  <c r="D382" i="10"/>
  <c r="E382" i="10"/>
  <c r="F382" i="10"/>
  <c r="G382" i="10"/>
  <c r="H382" i="10"/>
  <c r="I382" i="10"/>
  <c r="J382" i="10"/>
  <c r="K382" i="10"/>
  <c r="L382" i="10"/>
  <c r="D383" i="10"/>
  <c r="E383" i="10"/>
  <c r="F383" i="10"/>
  <c r="G383" i="10"/>
  <c r="H383" i="10"/>
  <c r="I383" i="10"/>
  <c r="J383" i="10"/>
  <c r="K383" i="10"/>
  <c r="L383" i="10"/>
  <c r="D384" i="10"/>
  <c r="E384" i="10"/>
  <c r="F384" i="10"/>
  <c r="G384" i="10"/>
  <c r="H384" i="10"/>
  <c r="I384" i="10"/>
  <c r="J384" i="10"/>
  <c r="K384" i="10"/>
  <c r="L384" i="10"/>
  <c r="D385" i="10"/>
  <c r="E385" i="10"/>
  <c r="F385" i="10"/>
  <c r="G385" i="10"/>
  <c r="H385" i="10"/>
  <c r="I385" i="10"/>
  <c r="J385" i="10"/>
  <c r="K385" i="10"/>
  <c r="L385" i="10"/>
  <c r="D386" i="10"/>
  <c r="E386" i="10"/>
  <c r="F386" i="10"/>
  <c r="G386" i="10"/>
  <c r="H386" i="10"/>
  <c r="I386" i="10"/>
  <c r="J386" i="10"/>
  <c r="K386" i="10"/>
  <c r="L386" i="10"/>
  <c r="D387" i="10"/>
  <c r="E387" i="10"/>
  <c r="F387" i="10"/>
  <c r="G387" i="10"/>
  <c r="H387" i="10"/>
  <c r="I387" i="10"/>
  <c r="J387" i="10"/>
  <c r="K387" i="10"/>
  <c r="L387" i="10"/>
  <c r="D388" i="10"/>
  <c r="E388" i="10"/>
  <c r="F388" i="10"/>
  <c r="G388" i="10"/>
  <c r="H388" i="10"/>
  <c r="I388" i="10"/>
  <c r="J388" i="10"/>
  <c r="K388" i="10"/>
  <c r="L388" i="10"/>
  <c r="D389" i="10"/>
  <c r="E389" i="10"/>
  <c r="F389" i="10"/>
  <c r="G389" i="10"/>
  <c r="H389" i="10"/>
  <c r="I389" i="10"/>
  <c r="J389" i="10"/>
  <c r="K389" i="10"/>
  <c r="L389" i="10"/>
  <c r="D390" i="10"/>
  <c r="E390" i="10"/>
  <c r="F390" i="10"/>
  <c r="G390" i="10"/>
  <c r="H390" i="10"/>
  <c r="I390" i="10"/>
  <c r="J390" i="10"/>
  <c r="K390" i="10"/>
  <c r="L390" i="10"/>
  <c r="D391" i="10"/>
  <c r="E391" i="10"/>
  <c r="F391" i="10"/>
  <c r="G391" i="10"/>
  <c r="H391" i="10"/>
  <c r="I391" i="10"/>
  <c r="J391" i="10"/>
  <c r="K391" i="10"/>
  <c r="L391" i="10"/>
  <c r="D392" i="10"/>
  <c r="E392" i="10"/>
  <c r="F392" i="10"/>
  <c r="G392" i="10"/>
  <c r="H392" i="10"/>
  <c r="I392" i="10"/>
  <c r="J392" i="10"/>
  <c r="K392" i="10"/>
  <c r="L392" i="10"/>
  <c r="D393" i="10"/>
  <c r="E393" i="10"/>
  <c r="F393" i="10"/>
  <c r="G393" i="10"/>
  <c r="H393" i="10"/>
  <c r="I393" i="10"/>
  <c r="J393" i="10"/>
  <c r="K393" i="10"/>
  <c r="L393" i="10"/>
  <c r="D394" i="10"/>
  <c r="G394" i="10"/>
  <c r="J394" i="10"/>
  <c r="D395" i="10"/>
  <c r="E395" i="10"/>
  <c r="F395" i="10"/>
  <c r="G395" i="10"/>
  <c r="H395" i="10"/>
  <c r="I395" i="10"/>
  <c r="J395" i="10"/>
  <c r="K395" i="10"/>
  <c r="L395" i="10"/>
  <c r="D396" i="10"/>
  <c r="E396" i="10"/>
  <c r="F396" i="10"/>
  <c r="G396" i="10"/>
  <c r="H396" i="10"/>
  <c r="I396" i="10"/>
  <c r="J396" i="10"/>
  <c r="K396" i="10"/>
  <c r="L396" i="10"/>
  <c r="D397" i="10"/>
  <c r="E397" i="10"/>
  <c r="F397" i="10"/>
  <c r="G397" i="10"/>
  <c r="H397" i="10"/>
  <c r="I397" i="10"/>
  <c r="J397" i="10"/>
  <c r="K397" i="10"/>
  <c r="L397" i="10"/>
  <c r="D398" i="10"/>
  <c r="E398" i="10"/>
  <c r="F398" i="10"/>
  <c r="G398" i="10"/>
  <c r="H398" i="10"/>
  <c r="I398" i="10"/>
  <c r="J398" i="10"/>
  <c r="K398" i="10"/>
  <c r="L398" i="10"/>
  <c r="D399" i="10"/>
  <c r="E399" i="10"/>
  <c r="F399" i="10"/>
  <c r="G399" i="10"/>
  <c r="H399" i="10"/>
  <c r="I399" i="10"/>
  <c r="J399" i="10"/>
  <c r="K399" i="10"/>
  <c r="L399" i="10"/>
  <c r="D400" i="10"/>
  <c r="E400" i="10"/>
  <c r="F400" i="10"/>
  <c r="G400" i="10"/>
  <c r="H400" i="10"/>
  <c r="I400" i="10"/>
  <c r="J400" i="10"/>
  <c r="K400" i="10"/>
  <c r="L400" i="10"/>
  <c r="D401" i="10"/>
  <c r="E401" i="10"/>
  <c r="F401" i="10"/>
  <c r="G401" i="10"/>
  <c r="H401" i="10"/>
  <c r="I401" i="10"/>
  <c r="J401" i="10"/>
  <c r="K401" i="10"/>
  <c r="L401" i="10"/>
  <c r="D402" i="10"/>
  <c r="E402" i="10"/>
  <c r="F402" i="10"/>
  <c r="G402" i="10"/>
  <c r="H402" i="10"/>
  <c r="I402" i="10"/>
  <c r="J402" i="10"/>
  <c r="K402" i="10"/>
  <c r="L402" i="10"/>
  <c r="D403" i="10"/>
  <c r="E403" i="10"/>
  <c r="F403" i="10"/>
  <c r="G403" i="10"/>
  <c r="H403" i="10"/>
  <c r="I403" i="10"/>
  <c r="J403" i="10"/>
  <c r="K403" i="10"/>
  <c r="L403" i="10"/>
  <c r="D404" i="10"/>
  <c r="E404" i="10"/>
  <c r="F404" i="10"/>
  <c r="G404" i="10"/>
  <c r="H404" i="10"/>
  <c r="I404" i="10"/>
  <c r="J404" i="10"/>
  <c r="K404" i="10"/>
  <c r="L404" i="10"/>
  <c r="D405" i="10"/>
  <c r="E405" i="10"/>
  <c r="F405" i="10"/>
  <c r="G405" i="10"/>
  <c r="H405" i="10"/>
  <c r="I405" i="10"/>
  <c r="J405" i="10"/>
  <c r="K405" i="10"/>
  <c r="L405" i="10"/>
  <c r="D406" i="10"/>
  <c r="E406" i="10"/>
  <c r="F406" i="10"/>
  <c r="G406" i="10"/>
  <c r="H406" i="10"/>
  <c r="I406" i="10"/>
  <c r="J406" i="10"/>
  <c r="K406" i="10"/>
  <c r="L406" i="10"/>
  <c r="D407" i="10"/>
  <c r="E407" i="10"/>
  <c r="F407" i="10"/>
  <c r="G407" i="10"/>
  <c r="H407" i="10"/>
  <c r="I407" i="10"/>
  <c r="J407" i="10"/>
  <c r="K407" i="10"/>
  <c r="L407" i="10"/>
  <c r="D408" i="10"/>
  <c r="E408" i="10"/>
  <c r="F408" i="10"/>
  <c r="G408" i="10"/>
  <c r="H408" i="10"/>
  <c r="I408" i="10"/>
  <c r="J408" i="10"/>
  <c r="K408" i="10"/>
  <c r="L408" i="10"/>
  <c r="D409" i="10"/>
  <c r="E409" i="10"/>
  <c r="F409" i="10"/>
  <c r="G409" i="10"/>
  <c r="H409" i="10"/>
  <c r="I409" i="10"/>
  <c r="J409" i="10"/>
  <c r="K409" i="10"/>
  <c r="L409" i="10"/>
  <c r="D410" i="10"/>
  <c r="E410" i="10"/>
  <c r="F410" i="10"/>
  <c r="G410" i="10"/>
  <c r="H410" i="10"/>
  <c r="I410" i="10"/>
  <c r="J410" i="10"/>
  <c r="K410" i="10"/>
  <c r="L410" i="10"/>
  <c r="D411" i="10"/>
  <c r="E411" i="10"/>
  <c r="F411" i="10"/>
  <c r="G411" i="10"/>
  <c r="H411" i="10"/>
  <c r="I411" i="10"/>
  <c r="J411" i="10"/>
  <c r="K411" i="10"/>
  <c r="L411" i="10"/>
  <c r="D412" i="10"/>
  <c r="E412" i="10"/>
  <c r="F412" i="10"/>
  <c r="G412" i="10"/>
  <c r="H412" i="10"/>
  <c r="I412" i="10"/>
  <c r="J412" i="10"/>
  <c r="K412" i="10"/>
  <c r="L412" i="10"/>
  <c r="D413" i="10"/>
  <c r="E413" i="10"/>
  <c r="F413" i="10"/>
  <c r="G413" i="10"/>
  <c r="H413" i="10"/>
  <c r="I413" i="10"/>
  <c r="J413" i="10"/>
  <c r="K413" i="10"/>
  <c r="L413" i="10"/>
  <c r="D414" i="10"/>
  <c r="E414" i="10"/>
  <c r="F414" i="10"/>
  <c r="G414" i="10"/>
  <c r="H414" i="10"/>
  <c r="I414" i="10"/>
  <c r="J414" i="10"/>
  <c r="K414" i="10"/>
  <c r="L414" i="10"/>
  <c r="D415" i="10"/>
  <c r="E415" i="10"/>
  <c r="F415" i="10"/>
  <c r="G415" i="10"/>
  <c r="H415" i="10"/>
  <c r="I415" i="10"/>
  <c r="J415" i="10"/>
  <c r="K415" i="10"/>
  <c r="L415" i="10"/>
  <c r="D416" i="10"/>
  <c r="E416" i="10"/>
  <c r="F416" i="10"/>
  <c r="G416" i="10"/>
  <c r="H416" i="10"/>
  <c r="I416" i="10"/>
  <c r="J416" i="10"/>
  <c r="K416" i="10"/>
  <c r="L416" i="10"/>
  <c r="D417" i="10"/>
  <c r="E417" i="10"/>
  <c r="F417" i="10"/>
  <c r="G417" i="10"/>
  <c r="H417" i="10"/>
  <c r="I417" i="10"/>
  <c r="J417" i="10"/>
  <c r="K417" i="10"/>
  <c r="L417" i="10"/>
  <c r="D418" i="10"/>
  <c r="E418" i="10"/>
  <c r="F418" i="10"/>
  <c r="G418" i="10"/>
  <c r="H418" i="10"/>
  <c r="I418" i="10"/>
  <c r="J418" i="10"/>
  <c r="K418" i="10"/>
  <c r="L418" i="10"/>
  <c r="D419" i="10"/>
  <c r="E419" i="10"/>
  <c r="F419" i="10"/>
  <c r="G419" i="10"/>
  <c r="H419" i="10"/>
  <c r="I419" i="10"/>
  <c r="J419" i="10"/>
  <c r="K419" i="10"/>
  <c r="L419" i="10"/>
  <c r="D420" i="10"/>
  <c r="E420" i="10"/>
  <c r="F420" i="10"/>
  <c r="G420" i="10"/>
  <c r="H420" i="10"/>
  <c r="I420" i="10"/>
  <c r="J420" i="10"/>
  <c r="K420" i="10"/>
  <c r="L420" i="10"/>
  <c r="D421" i="10"/>
  <c r="E421" i="10"/>
  <c r="F421" i="10"/>
  <c r="G421" i="10"/>
  <c r="H421" i="10"/>
  <c r="I421" i="10"/>
  <c r="J421" i="10"/>
  <c r="K421" i="10"/>
  <c r="L421" i="10"/>
  <c r="D422" i="10"/>
  <c r="E422" i="10"/>
  <c r="F422" i="10"/>
  <c r="G422" i="10"/>
  <c r="H422" i="10"/>
  <c r="I422" i="10"/>
  <c r="J422" i="10"/>
  <c r="K422" i="10"/>
  <c r="L422" i="10"/>
  <c r="D423" i="10"/>
  <c r="E423" i="10"/>
  <c r="F423" i="10"/>
  <c r="G423" i="10"/>
  <c r="H423" i="10"/>
  <c r="I423" i="10"/>
  <c r="J423" i="10"/>
  <c r="K423" i="10"/>
  <c r="L423" i="10"/>
  <c r="D424" i="10"/>
  <c r="E424" i="10"/>
  <c r="F424" i="10"/>
  <c r="G424" i="10"/>
  <c r="H424" i="10"/>
  <c r="I424" i="10"/>
  <c r="J424" i="10"/>
  <c r="K424" i="10"/>
  <c r="L424" i="10"/>
  <c r="D425" i="10"/>
  <c r="E425" i="10"/>
  <c r="F425" i="10"/>
  <c r="G425" i="10"/>
  <c r="H425" i="10"/>
  <c r="I425" i="10"/>
  <c r="J425" i="10"/>
  <c r="K425" i="10"/>
  <c r="L425" i="10"/>
  <c r="D426" i="10"/>
  <c r="E426" i="10"/>
  <c r="F426" i="10"/>
  <c r="G426" i="10"/>
  <c r="H426" i="10"/>
  <c r="I426" i="10"/>
  <c r="J426" i="10"/>
  <c r="K426" i="10"/>
  <c r="L426" i="10"/>
  <c r="D427" i="10"/>
  <c r="E427" i="10"/>
  <c r="F427" i="10"/>
  <c r="G427" i="10"/>
  <c r="H427" i="10"/>
  <c r="I427" i="10"/>
  <c r="J427" i="10"/>
  <c r="K427" i="10"/>
  <c r="L427" i="10"/>
  <c r="D428" i="10"/>
  <c r="E428" i="10"/>
  <c r="F428" i="10"/>
  <c r="G428" i="10"/>
  <c r="H428" i="10"/>
  <c r="I428" i="10"/>
  <c r="J428" i="10"/>
  <c r="K428" i="10"/>
  <c r="L428" i="10"/>
  <c r="D429" i="10"/>
  <c r="E429" i="10"/>
  <c r="F429" i="10"/>
  <c r="G429" i="10"/>
  <c r="H429" i="10"/>
  <c r="I429" i="10"/>
  <c r="J429" i="10"/>
  <c r="K429" i="10"/>
  <c r="L429" i="10"/>
  <c r="D430" i="10"/>
  <c r="E430" i="10"/>
  <c r="F430" i="10"/>
  <c r="G430" i="10"/>
  <c r="H430" i="10"/>
  <c r="I430" i="10"/>
  <c r="J430" i="10"/>
  <c r="K430" i="10"/>
  <c r="L430" i="10"/>
  <c r="D431" i="10"/>
  <c r="E431" i="10"/>
  <c r="F431" i="10"/>
  <c r="G431" i="10"/>
  <c r="H431" i="10"/>
  <c r="I431" i="10"/>
  <c r="J431" i="10"/>
  <c r="K431" i="10"/>
  <c r="L431" i="10"/>
  <c r="D432" i="10"/>
  <c r="E432" i="10"/>
  <c r="F432" i="10"/>
  <c r="G432" i="10"/>
  <c r="H432" i="10"/>
  <c r="I432" i="10"/>
  <c r="J432" i="10"/>
  <c r="K432" i="10"/>
  <c r="L432" i="10"/>
  <c r="D433" i="10"/>
  <c r="E433" i="10"/>
  <c r="F433" i="10"/>
  <c r="G433" i="10"/>
  <c r="H433" i="10"/>
  <c r="I433" i="10"/>
  <c r="J433" i="10"/>
  <c r="K433" i="10"/>
  <c r="L433" i="10"/>
  <c r="D434" i="10"/>
  <c r="E434" i="10"/>
  <c r="F434" i="10"/>
  <c r="G434" i="10"/>
  <c r="H434" i="10"/>
  <c r="I434" i="10"/>
  <c r="J434" i="10"/>
  <c r="K434" i="10"/>
  <c r="L434" i="10"/>
  <c r="D435" i="10"/>
  <c r="E435" i="10"/>
  <c r="F435" i="10"/>
  <c r="G435" i="10"/>
  <c r="H435" i="10"/>
  <c r="I435" i="10"/>
  <c r="J435" i="10"/>
  <c r="K435" i="10"/>
  <c r="L435" i="10"/>
  <c r="D436" i="10"/>
  <c r="E436" i="10"/>
  <c r="F436" i="10"/>
  <c r="G436" i="10"/>
  <c r="H436" i="10"/>
  <c r="I436" i="10"/>
  <c r="J436" i="10"/>
  <c r="K436" i="10"/>
  <c r="L436" i="10"/>
  <c r="D437" i="10"/>
  <c r="E437" i="10"/>
  <c r="F437" i="10"/>
  <c r="G437" i="10"/>
  <c r="H437" i="10"/>
  <c r="I437" i="10"/>
  <c r="J437" i="10"/>
  <c r="K437" i="10"/>
  <c r="L437" i="10"/>
  <c r="D438" i="10"/>
  <c r="E438" i="10"/>
  <c r="F438" i="10"/>
  <c r="G438" i="10"/>
  <c r="H438" i="10"/>
  <c r="I438" i="10"/>
  <c r="J438" i="10"/>
  <c r="K438" i="10"/>
  <c r="L438" i="10"/>
  <c r="D439" i="10"/>
  <c r="E439" i="10"/>
  <c r="F439" i="10"/>
  <c r="G439" i="10"/>
  <c r="H439" i="10"/>
  <c r="I439" i="10"/>
  <c r="J439" i="10"/>
  <c r="K439" i="10"/>
  <c r="L439" i="10"/>
  <c r="D440" i="10"/>
  <c r="E440" i="10"/>
  <c r="F440" i="10"/>
  <c r="G440" i="10"/>
  <c r="H440" i="10"/>
  <c r="I440" i="10"/>
  <c r="J440" i="10"/>
  <c r="K440" i="10"/>
  <c r="L440" i="10"/>
  <c r="D441" i="10"/>
  <c r="E441" i="10"/>
  <c r="F441" i="10"/>
  <c r="G441" i="10"/>
  <c r="H441" i="10"/>
  <c r="I441" i="10"/>
  <c r="J441" i="10"/>
  <c r="K441" i="10"/>
  <c r="L441" i="10"/>
  <c r="D442" i="10"/>
  <c r="E442" i="10"/>
  <c r="F442" i="10"/>
  <c r="G442" i="10"/>
  <c r="H442" i="10"/>
  <c r="I442" i="10"/>
  <c r="J442" i="10"/>
  <c r="K442" i="10"/>
  <c r="L442" i="10"/>
  <c r="D443" i="10"/>
  <c r="E443" i="10"/>
  <c r="F443" i="10"/>
  <c r="G443" i="10"/>
  <c r="H443" i="10"/>
  <c r="I443" i="10"/>
  <c r="J443" i="10"/>
  <c r="K443" i="10"/>
  <c r="L443" i="10"/>
  <c r="D444" i="10"/>
  <c r="E444" i="10"/>
  <c r="F444" i="10"/>
  <c r="G444" i="10"/>
  <c r="H444" i="10"/>
  <c r="I444" i="10"/>
  <c r="J444" i="10"/>
  <c r="K444" i="10"/>
  <c r="L444" i="10"/>
  <c r="D445" i="10"/>
  <c r="E445" i="10"/>
  <c r="F445" i="10"/>
  <c r="G445" i="10"/>
  <c r="H445" i="10"/>
  <c r="I445" i="10"/>
  <c r="J445" i="10"/>
  <c r="K445" i="10"/>
  <c r="L445" i="10"/>
  <c r="D446" i="10"/>
  <c r="E446" i="10"/>
  <c r="F446" i="10"/>
  <c r="G446" i="10"/>
  <c r="H446" i="10"/>
  <c r="I446" i="10"/>
  <c r="J446" i="10"/>
  <c r="K446" i="10"/>
  <c r="L446" i="10"/>
  <c r="D447" i="10"/>
  <c r="E447" i="10"/>
  <c r="F447" i="10"/>
  <c r="G447" i="10"/>
  <c r="H447" i="10"/>
  <c r="I447" i="10"/>
  <c r="J447" i="10"/>
  <c r="K447" i="10"/>
  <c r="L447" i="10"/>
  <c r="D448" i="10"/>
  <c r="E448" i="10"/>
  <c r="F448" i="10"/>
  <c r="G448" i="10"/>
  <c r="H448" i="10"/>
  <c r="I448" i="10"/>
  <c r="J448" i="10"/>
  <c r="K448" i="10"/>
  <c r="L448" i="10"/>
  <c r="D449" i="10"/>
  <c r="E449" i="10"/>
  <c r="F449" i="10"/>
  <c r="G449" i="10"/>
  <c r="H449" i="10"/>
  <c r="I449" i="10"/>
  <c r="J449" i="10"/>
  <c r="K449" i="10"/>
  <c r="L449" i="10"/>
  <c r="D450" i="10"/>
  <c r="E450" i="10"/>
  <c r="F450" i="10"/>
  <c r="G450" i="10"/>
  <c r="H450" i="10"/>
  <c r="I450" i="10"/>
  <c r="J450" i="10"/>
  <c r="K450" i="10"/>
  <c r="L450" i="10"/>
  <c r="D451" i="10"/>
  <c r="E451" i="10"/>
  <c r="F451" i="10"/>
  <c r="G451" i="10"/>
  <c r="H451" i="10"/>
  <c r="I451" i="10"/>
  <c r="J451" i="10"/>
  <c r="K451" i="10"/>
  <c r="L451" i="10"/>
  <c r="D452" i="10"/>
  <c r="E452" i="10"/>
  <c r="F452" i="10"/>
  <c r="G452" i="10"/>
  <c r="H452" i="10"/>
  <c r="I452" i="10"/>
  <c r="J452" i="10"/>
  <c r="K452" i="10"/>
  <c r="L452" i="10"/>
  <c r="D453" i="10"/>
  <c r="E453" i="10"/>
  <c r="F453" i="10"/>
  <c r="G453" i="10"/>
  <c r="H453" i="10"/>
  <c r="I453" i="10"/>
  <c r="J453" i="10"/>
  <c r="K453" i="10"/>
  <c r="L453" i="10"/>
  <c r="D454" i="10"/>
  <c r="E454" i="10"/>
  <c r="F454" i="10"/>
  <c r="G454" i="10"/>
  <c r="H454" i="10"/>
  <c r="I454" i="10"/>
  <c r="J454" i="10"/>
  <c r="K454" i="10"/>
  <c r="L454" i="10"/>
  <c r="D455" i="10"/>
  <c r="E455" i="10"/>
  <c r="F455" i="10"/>
  <c r="G455" i="10"/>
  <c r="H455" i="10"/>
  <c r="I455" i="10"/>
  <c r="J455" i="10"/>
  <c r="K455" i="10"/>
  <c r="L455" i="10"/>
  <c r="D456" i="10"/>
  <c r="E456" i="10"/>
  <c r="F456" i="10"/>
  <c r="G456" i="10"/>
  <c r="H456" i="10"/>
  <c r="I456" i="10"/>
  <c r="J456" i="10"/>
  <c r="K456" i="10"/>
  <c r="L456" i="10"/>
  <c r="D457" i="10"/>
  <c r="E457" i="10"/>
  <c r="F457" i="10"/>
  <c r="G457" i="10"/>
  <c r="H457" i="10"/>
  <c r="I457" i="10"/>
  <c r="J457" i="10"/>
  <c r="K457" i="10"/>
  <c r="L457" i="10"/>
  <c r="D458" i="10"/>
  <c r="E458" i="10"/>
  <c r="F458" i="10"/>
  <c r="G458" i="10"/>
  <c r="H458" i="10"/>
  <c r="I458" i="10"/>
  <c r="J458" i="10"/>
  <c r="K458" i="10"/>
  <c r="L458" i="10"/>
  <c r="D459" i="10"/>
  <c r="E459" i="10"/>
  <c r="F459" i="10"/>
  <c r="G459" i="10"/>
  <c r="H459" i="10"/>
  <c r="I459" i="10"/>
  <c r="J459" i="10"/>
  <c r="K459" i="10"/>
  <c r="L459" i="10"/>
  <c r="D460" i="10"/>
  <c r="E460" i="10"/>
  <c r="F460" i="10"/>
  <c r="G460" i="10"/>
  <c r="H460" i="10"/>
  <c r="I460" i="10"/>
  <c r="J460" i="10"/>
  <c r="K460" i="10"/>
  <c r="L460" i="10"/>
  <c r="D461" i="10"/>
  <c r="E461" i="10"/>
  <c r="F461" i="10"/>
  <c r="G461" i="10"/>
  <c r="H461" i="10"/>
  <c r="I461" i="10"/>
  <c r="J461" i="10"/>
  <c r="K461" i="10"/>
  <c r="L461" i="10"/>
  <c r="D462" i="10"/>
  <c r="E462" i="10"/>
  <c r="F462" i="10"/>
  <c r="G462" i="10"/>
  <c r="H462" i="10"/>
  <c r="I462" i="10"/>
  <c r="J462" i="10"/>
  <c r="K462" i="10"/>
  <c r="L462" i="10"/>
  <c r="D463" i="10"/>
  <c r="E463" i="10"/>
  <c r="F463" i="10"/>
  <c r="G463" i="10"/>
  <c r="H463" i="10"/>
  <c r="I463" i="10"/>
  <c r="J463" i="10"/>
  <c r="K463" i="10"/>
  <c r="L463" i="10"/>
  <c r="D464" i="10"/>
  <c r="E464" i="10"/>
  <c r="F464" i="10"/>
  <c r="G464" i="10"/>
  <c r="H464" i="10"/>
  <c r="I464" i="10"/>
  <c r="J464" i="10"/>
  <c r="K464" i="10"/>
  <c r="L464" i="10"/>
  <c r="D465" i="10"/>
  <c r="E465" i="10"/>
  <c r="F465" i="10"/>
  <c r="G465" i="10"/>
  <c r="H465" i="10"/>
  <c r="I465" i="10"/>
  <c r="J465" i="10"/>
  <c r="K465" i="10"/>
  <c r="L465" i="10"/>
  <c r="D466" i="10"/>
  <c r="E466" i="10"/>
  <c r="F466" i="10"/>
  <c r="G466" i="10"/>
  <c r="H466" i="10"/>
  <c r="I466" i="10"/>
  <c r="J466" i="10"/>
  <c r="K466" i="10"/>
  <c r="L466" i="10"/>
  <c r="D467" i="10"/>
  <c r="E467" i="10"/>
  <c r="F467" i="10"/>
  <c r="G467" i="10"/>
  <c r="H467" i="10"/>
  <c r="I467" i="10"/>
  <c r="J467" i="10"/>
  <c r="K467" i="10"/>
  <c r="L467" i="10"/>
  <c r="D468" i="10"/>
  <c r="E468" i="10"/>
  <c r="F468" i="10"/>
  <c r="G468" i="10"/>
  <c r="H468" i="10"/>
  <c r="I468" i="10"/>
  <c r="J468" i="10"/>
  <c r="K468" i="10"/>
  <c r="L468" i="10"/>
  <c r="D469" i="10"/>
  <c r="E469" i="10"/>
  <c r="F469" i="10"/>
  <c r="G469" i="10"/>
  <c r="H469" i="10"/>
  <c r="I469" i="10"/>
  <c r="J469" i="10"/>
  <c r="K469" i="10"/>
  <c r="L469" i="10"/>
  <c r="D470" i="10"/>
  <c r="E470" i="10"/>
  <c r="F470" i="10"/>
  <c r="G470" i="10"/>
  <c r="H470" i="10"/>
  <c r="I470" i="10"/>
  <c r="J470" i="10"/>
  <c r="K470" i="10"/>
  <c r="L470" i="10"/>
  <c r="D471" i="10"/>
  <c r="E471" i="10"/>
  <c r="F471" i="10"/>
  <c r="G471" i="10"/>
  <c r="H471" i="10"/>
  <c r="I471" i="10"/>
  <c r="J471" i="10"/>
  <c r="K471" i="10"/>
  <c r="L471" i="10"/>
  <c r="D472" i="10"/>
  <c r="E472" i="10"/>
  <c r="F472" i="10"/>
  <c r="G472" i="10"/>
  <c r="H472" i="10"/>
  <c r="I472" i="10"/>
  <c r="J472" i="10"/>
  <c r="K472" i="10"/>
  <c r="L472" i="10"/>
  <c r="D473" i="10"/>
  <c r="E473" i="10"/>
  <c r="F473" i="10"/>
  <c r="G473" i="10"/>
  <c r="H473" i="10"/>
  <c r="I473" i="10"/>
  <c r="J473" i="10"/>
  <c r="K473" i="10"/>
  <c r="L473" i="10"/>
  <c r="D474" i="10"/>
  <c r="E474" i="10"/>
  <c r="F474" i="10"/>
  <c r="G474" i="10"/>
  <c r="H474" i="10"/>
  <c r="I474" i="10"/>
  <c r="J474" i="10"/>
  <c r="K474" i="10"/>
  <c r="L474" i="10"/>
  <c r="D475" i="10"/>
  <c r="E475" i="10"/>
  <c r="F475" i="10"/>
  <c r="G475" i="10"/>
  <c r="H475" i="10"/>
  <c r="I475" i="10"/>
  <c r="J475" i="10"/>
  <c r="K475" i="10"/>
  <c r="L475" i="10"/>
  <c r="D476" i="10"/>
  <c r="E476" i="10"/>
  <c r="F476" i="10"/>
  <c r="G476" i="10"/>
  <c r="H476" i="10"/>
  <c r="I476" i="10"/>
  <c r="J476" i="10"/>
  <c r="K476" i="10"/>
  <c r="L476" i="10"/>
  <c r="D477" i="10"/>
  <c r="E477" i="10"/>
  <c r="F477" i="10"/>
  <c r="G477" i="10"/>
  <c r="H477" i="10"/>
  <c r="I477" i="10"/>
  <c r="J477" i="10"/>
  <c r="K477" i="10"/>
  <c r="L477" i="10"/>
  <c r="D478" i="10"/>
  <c r="E478" i="10"/>
  <c r="F478" i="10"/>
  <c r="G478" i="10"/>
  <c r="H478" i="10"/>
  <c r="I478" i="10"/>
  <c r="J478" i="10"/>
  <c r="K478" i="10"/>
  <c r="L478" i="10"/>
  <c r="D479" i="10"/>
  <c r="E479" i="10"/>
  <c r="F479" i="10"/>
  <c r="G479" i="10"/>
  <c r="H479" i="10"/>
  <c r="I479" i="10"/>
  <c r="J479" i="10"/>
  <c r="K479" i="10"/>
  <c r="L479" i="10"/>
  <c r="D480" i="10"/>
  <c r="E480" i="10"/>
  <c r="F480" i="10"/>
  <c r="G480" i="10"/>
  <c r="H480" i="10"/>
  <c r="I480" i="10"/>
  <c r="J480" i="10"/>
  <c r="K480" i="10"/>
  <c r="L480" i="10"/>
  <c r="D481" i="10"/>
  <c r="E481" i="10"/>
  <c r="F481" i="10"/>
  <c r="G481" i="10"/>
  <c r="H481" i="10"/>
  <c r="I481" i="10"/>
  <c r="J481" i="10"/>
  <c r="K481" i="10"/>
  <c r="L481" i="10"/>
  <c r="D482" i="10"/>
  <c r="E482" i="10"/>
  <c r="F482" i="10"/>
  <c r="G482" i="10"/>
  <c r="H482" i="10"/>
  <c r="I482" i="10"/>
  <c r="J482" i="10"/>
  <c r="K482" i="10"/>
  <c r="L482" i="10"/>
  <c r="D483" i="10"/>
  <c r="E483" i="10"/>
  <c r="F483" i="10"/>
  <c r="G483" i="10"/>
  <c r="H483" i="10"/>
  <c r="I483" i="10"/>
  <c r="J483" i="10"/>
  <c r="K483" i="10"/>
  <c r="L483" i="10"/>
  <c r="D484" i="10"/>
  <c r="E484" i="10"/>
  <c r="F484" i="10"/>
  <c r="G484" i="10"/>
  <c r="H484" i="10"/>
  <c r="I484" i="10"/>
  <c r="J484" i="10"/>
  <c r="K484" i="10"/>
  <c r="L484" i="10"/>
  <c r="D485" i="10"/>
  <c r="E485" i="10"/>
  <c r="F485" i="10"/>
  <c r="G485" i="10"/>
  <c r="H485" i="10"/>
  <c r="I485" i="10"/>
  <c r="J485" i="10"/>
  <c r="K485" i="10"/>
  <c r="L485" i="10"/>
  <c r="D486" i="10"/>
  <c r="E486" i="10"/>
  <c r="F486" i="10"/>
  <c r="G486" i="10"/>
  <c r="H486" i="10"/>
  <c r="I486" i="10"/>
  <c r="J486" i="10"/>
  <c r="K486" i="10"/>
  <c r="L486" i="10"/>
  <c r="D487" i="10"/>
  <c r="E487" i="10"/>
  <c r="F487" i="10"/>
  <c r="G487" i="10"/>
  <c r="H487" i="10"/>
  <c r="I487" i="10"/>
  <c r="J487" i="10"/>
  <c r="K487" i="10"/>
  <c r="L487" i="10"/>
  <c r="D488" i="10"/>
  <c r="E488" i="10"/>
  <c r="F488" i="10"/>
  <c r="G488" i="10"/>
  <c r="H488" i="10"/>
  <c r="I488" i="10"/>
  <c r="J488" i="10"/>
  <c r="K488" i="10"/>
  <c r="L488" i="10"/>
  <c r="D489" i="10"/>
  <c r="E489" i="10"/>
  <c r="F489" i="10"/>
  <c r="G489" i="10"/>
  <c r="H489" i="10"/>
  <c r="I489" i="10"/>
  <c r="J489" i="10"/>
  <c r="K489" i="10"/>
  <c r="L489" i="10"/>
  <c r="D490" i="10"/>
  <c r="E490" i="10"/>
  <c r="F490" i="10"/>
  <c r="G490" i="10"/>
  <c r="H490" i="10"/>
  <c r="I490" i="10"/>
  <c r="J490" i="10"/>
  <c r="K490" i="10"/>
  <c r="L490" i="10"/>
  <c r="D491" i="10"/>
  <c r="E491" i="10"/>
  <c r="F491" i="10"/>
  <c r="G491" i="10"/>
  <c r="H491" i="10"/>
  <c r="I491" i="10"/>
  <c r="J491" i="10"/>
  <c r="K491" i="10"/>
  <c r="L491" i="10"/>
  <c r="D492" i="10"/>
  <c r="E492" i="10"/>
  <c r="F492" i="10"/>
  <c r="G492" i="10"/>
  <c r="H492" i="10"/>
  <c r="I492" i="10"/>
  <c r="J492" i="10"/>
  <c r="K492" i="10"/>
  <c r="L492" i="10"/>
  <c r="D493" i="10"/>
  <c r="E493" i="10"/>
  <c r="F493" i="10"/>
  <c r="G493" i="10"/>
  <c r="H493" i="10"/>
  <c r="I493" i="10"/>
  <c r="J493" i="10"/>
  <c r="K493" i="10"/>
  <c r="L493" i="10"/>
  <c r="D494" i="10"/>
  <c r="E494" i="10"/>
  <c r="F494" i="10"/>
  <c r="G494" i="10"/>
  <c r="H494" i="10"/>
  <c r="I494" i="10"/>
  <c r="J494" i="10"/>
  <c r="K494" i="10"/>
  <c r="L494" i="10"/>
  <c r="D495" i="10"/>
  <c r="E495" i="10"/>
  <c r="F495" i="10"/>
  <c r="G495" i="10"/>
  <c r="H495" i="10"/>
  <c r="I495" i="10"/>
  <c r="J495" i="10"/>
  <c r="K495" i="10"/>
  <c r="L495" i="10"/>
  <c r="D496" i="10"/>
  <c r="E496" i="10"/>
  <c r="F496" i="10"/>
  <c r="G496" i="10"/>
  <c r="H496" i="10"/>
  <c r="I496" i="10"/>
  <c r="J496" i="10"/>
  <c r="K496" i="10"/>
  <c r="L496" i="10"/>
  <c r="D497" i="10"/>
  <c r="E497" i="10"/>
  <c r="F497" i="10"/>
  <c r="G497" i="10"/>
  <c r="H497" i="10"/>
  <c r="I497" i="10"/>
  <c r="J497" i="10"/>
  <c r="K497" i="10"/>
  <c r="L497" i="10"/>
  <c r="D498" i="10"/>
  <c r="E498" i="10"/>
  <c r="F498" i="10"/>
  <c r="G498" i="10"/>
  <c r="H498" i="10"/>
  <c r="I498" i="10"/>
  <c r="J498" i="10"/>
  <c r="K498" i="10"/>
  <c r="L498" i="10"/>
  <c r="D499" i="10"/>
  <c r="E499" i="10"/>
  <c r="F499" i="10"/>
  <c r="G499" i="10"/>
  <c r="H499" i="10"/>
  <c r="I499" i="10"/>
  <c r="J499" i="10"/>
  <c r="K499" i="10"/>
  <c r="L499" i="10"/>
  <c r="D500" i="10"/>
  <c r="E500" i="10"/>
  <c r="F500" i="10"/>
  <c r="G500" i="10"/>
  <c r="H500" i="10"/>
  <c r="I500" i="10"/>
  <c r="J500" i="10"/>
  <c r="K500" i="10"/>
  <c r="L500" i="10"/>
  <c r="D501" i="10"/>
  <c r="E501" i="10"/>
  <c r="F501" i="10"/>
  <c r="G501" i="10"/>
  <c r="H501" i="10"/>
  <c r="I501" i="10"/>
  <c r="J501" i="10"/>
  <c r="K501" i="10"/>
  <c r="L501" i="10"/>
  <c r="D502" i="10"/>
  <c r="E502" i="10"/>
  <c r="F502" i="10"/>
  <c r="G502" i="10"/>
  <c r="H502" i="10"/>
  <c r="I502" i="10"/>
  <c r="J502" i="10"/>
  <c r="K502" i="10"/>
  <c r="L502" i="10"/>
  <c r="D503" i="10"/>
  <c r="E503" i="10"/>
  <c r="F503" i="10"/>
  <c r="G503" i="10"/>
  <c r="H503" i="10"/>
  <c r="I503" i="10"/>
  <c r="J503" i="10"/>
  <c r="K503" i="10"/>
  <c r="L503" i="10"/>
  <c r="D504" i="10"/>
  <c r="E504" i="10"/>
  <c r="F504" i="10"/>
  <c r="G504" i="10"/>
  <c r="H504" i="10"/>
  <c r="I504" i="10"/>
  <c r="J504" i="10"/>
  <c r="K504" i="10"/>
  <c r="L504" i="10"/>
  <c r="D505" i="10"/>
  <c r="E505" i="10"/>
  <c r="F505" i="10"/>
  <c r="G505" i="10"/>
  <c r="H505" i="10"/>
  <c r="I505" i="10"/>
  <c r="J505" i="10"/>
  <c r="K505" i="10"/>
  <c r="L505" i="10"/>
  <c r="D506" i="10"/>
  <c r="E506" i="10"/>
  <c r="F506" i="10"/>
  <c r="G506" i="10"/>
  <c r="H506" i="10"/>
  <c r="I506" i="10"/>
  <c r="J506" i="10"/>
  <c r="K506" i="10"/>
  <c r="L506" i="10"/>
  <c r="D507" i="10"/>
  <c r="E507" i="10"/>
  <c r="F507" i="10"/>
  <c r="G507" i="10"/>
  <c r="H507" i="10"/>
  <c r="I507" i="10"/>
  <c r="J507" i="10"/>
  <c r="K507" i="10"/>
  <c r="L507" i="10"/>
  <c r="D508" i="10"/>
  <c r="E508" i="10"/>
  <c r="F508" i="10"/>
  <c r="G508" i="10"/>
  <c r="H508" i="10"/>
  <c r="I508" i="10"/>
  <c r="J508" i="10"/>
  <c r="K508" i="10"/>
  <c r="L508" i="10"/>
  <c r="D509" i="10"/>
  <c r="E509" i="10"/>
  <c r="F509" i="10"/>
  <c r="G509" i="10"/>
  <c r="H509" i="10"/>
  <c r="I509" i="10"/>
  <c r="J509" i="10"/>
  <c r="K509" i="10"/>
  <c r="L509" i="10"/>
  <c r="D510" i="10"/>
  <c r="E510" i="10"/>
  <c r="F510" i="10"/>
  <c r="G510" i="10"/>
  <c r="H510" i="10"/>
  <c r="I510" i="10"/>
  <c r="J510" i="10"/>
  <c r="K510" i="10"/>
  <c r="L510" i="10"/>
  <c r="D511" i="10"/>
  <c r="E511" i="10"/>
  <c r="F511" i="10"/>
  <c r="G511" i="10"/>
  <c r="H511" i="10"/>
  <c r="I511" i="10"/>
  <c r="J511" i="10"/>
  <c r="K511" i="10"/>
  <c r="L511" i="10"/>
  <c r="D512" i="10"/>
  <c r="E512" i="10"/>
  <c r="F512" i="10"/>
  <c r="G512" i="10"/>
  <c r="H512" i="10"/>
  <c r="I512" i="10"/>
  <c r="J512" i="10"/>
  <c r="K512" i="10"/>
  <c r="L512" i="10"/>
  <c r="D513" i="10"/>
  <c r="E513" i="10"/>
  <c r="F513" i="10"/>
  <c r="G513" i="10"/>
  <c r="H513" i="10"/>
  <c r="I513" i="10"/>
  <c r="J513" i="10"/>
  <c r="K513" i="10"/>
  <c r="L513" i="10"/>
  <c r="D514" i="10"/>
  <c r="E514" i="10"/>
  <c r="F514" i="10"/>
  <c r="G514" i="10"/>
  <c r="H514" i="10"/>
  <c r="I514" i="10"/>
  <c r="J514" i="10"/>
  <c r="K514" i="10"/>
  <c r="L514" i="10"/>
  <c r="D515" i="10"/>
  <c r="E515" i="10"/>
  <c r="F515" i="10"/>
  <c r="G515" i="10"/>
  <c r="H515" i="10"/>
  <c r="I515" i="10"/>
  <c r="J515" i="10"/>
  <c r="K515" i="10"/>
  <c r="L515" i="10"/>
  <c r="D516" i="10"/>
  <c r="E516" i="10"/>
  <c r="F516" i="10"/>
  <c r="G516" i="10"/>
  <c r="H516" i="10"/>
  <c r="I516" i="10"/>
  <c r="J516" i="10"/>
  <c r="K516" i="10"/>
  <c r="L516" i="10"/>
  <c r="D517" i="10"/>
  <c r="E517" i="10"/>
  <c r="F517" i="10"/>
  <c r="G517" i="10"/>
  <c r="H517" i="10"/>
  <c r="I517" i="10"/>
  <c r="J517" i="10"/>
  <c r="K517" i="10"/>
  <c r="L517" i="10"/>
  <c r="D518" i="10"/>
  <c r="E518" i="10"/>
  <c r="F518" i="10"/>
  <c r="G518" i="10"/>
  <c r="H518" i="10"/>
  <c r="I518" i="10"/>
  <c r="J518" i="10"/>
  <c r="K518" i="10"/>
  <c r="L518" i="10"/>
  <c r="D519" i="10"/>
  <c r="E519" i="10"/>
  <c r="F519" i="10"/>
  <c r="G519" i="10"/>
  <c r="H519" i="10"/>
  <c r="I519" i="10"/>
  <c r="J519" i="10"/>
  <c r="K519" i="10"/>
  <c r="L519" i="10"/>
  <c r="D521" i="10"/>
  <c r="E521" i="10"/>
  <c r="F521" i="10"/>
  <c r="G521" i="10"/>
  <c r="H521" i="10"/>
  <c r="I521" i="10"/>
  <c r="J521" i="10"/>
  <c r="K521" i="10"/>
  <c r="L521" i="10"/>
  <c r="D522" i="10"/>
  <c r="E522" i="10"/>
  <c r="F522" i="10"/>
  <c r="G522" i="10"/>
  <c r="H522" i="10"/>
  <c r="I522" i="10"/>
  <c r="J522" i="10"/>
  <c r="K522" i="10"/>
  <c r="L522" i="10"/>
  <c r="D523" i="10"/>
  <c r="E523" i="10"/>
  <c r="F523" i="10"/>
  <c r="G523" i="10"/>
  <c r="H523" i="10"/>
  <c r="I523" i="10"/>
  <c r="J523" i="10"/>
  <c r="K523" i="10"/>
  <c r="L523" i="10"/>
  <c r="D524" i="10"/>
  <c r="E524" i="10"/>
  <c r="F524" i="10"/>
  <c r="G524" i="10"/>
  <c r="H524" i="10"/>
  <c r="I524" i="10"/>
  <c r="J524" i="10"/>
  <c r="K524" i="10"/>
  <c r="L524" i="10"/>
  <c r="D526" i="10"/>
  <c r="E526" i="10"/>
  <c r="F526" i="10"/>
  <c r="G526" i="10"/>
  <c r="H526" i="10"/>
  <c r="I526" i="10"/>
  <c r="J526" i="10"/>
  <c r="K526" i="10"/>
  <c r="L526" i="10"/>
  <c r="D527" i="10"/>
  <c r="E527" i="10"/>
  <c r="F527" i="10"/>
  <c r="G527" i="10"/>
  <c r="H527" i="10"/>
  <c r="I527" i="10"/>
  <c r="J527" i="10"/>
  <c r="K527" i="10"/>
  <c r="L527" i="10"/>
  <c r="D528" i="10"/>
  <c r="E528" i="10"/>
  <c r="F528" i="10"/>
  <c r="G528" i="10"/>
  <c r="H528" i="10"/>
  <c r="I528" i="10"/>
  <c r="J528" i="10"/>
  <c r="K528" i="10"/>
  <c r="L528" i="10"/>
  <c r="D529" i="10"/>
  <c r="E529" i="10"/>
  <c r="F529" i="10"/>
  <c r="G529" i="10"/>
  <c r="H529" i="10"/>
  <c r="I529" i="10"/>
  <c r="J529" i="10"/>
  <c r="K529" i="10"/>
  <c r="L529" i="10"/>
  <c r="D530" i="10"/>
  <c r="E530" i="10"/>
  <c r="F530" i="10"/>
  <c r="G530" i="10"/>
  <c r="H530" i="10"/>
  <c r="I530" i="10"/>
  <c r="J530" i="10"/>
  <c r="K530" i="10"/>
  <c r="L530" i="10"/>
  <c r="D531" i="10"/>
  <c r="E531" i="10"/>
  <c r="F531" i="10"/>
  <c r="G531" i="10"/>
  <c r="H531" i="10"/>
  <c r="I531" i="10"/>
  <c r="J531" i="10"/>
  <c r="K531" i="10"/>
  <c r="L531" i="10"/>
  <c r="D532" i="10"/>
  <c r="E532" i="10"/>
  <c r="F532" i="10"/>
  <c r="G532" i="10"/>
  <c r="H532" i="10"/>
  <c r="I532" i="10"/>
  <c r="J532" i="10"/>
  <c r="K532" i="10"/>
  <c r="L532" i="10"/>
  <c r="D533" i="10"/>
  <c r="E533" i="10"/>
  <c r="F533" i="10"/>
  <c r="G533" i="10"/>
  <c r="H533" i="10"/>
  <c r="I533" i="10"/>
  <c r="J533" i="10"/>
  <c r="K533" i="10"/>
  <c r="L533" i="10"/>
  <c r="D534" i="10"/>
  <c r="E534" i="10"/>
  <c r="F534" i="10"/>
  <c r="G534" i="10"/>
  <c r="H534" i="10"/>
  <c r="I534" i="10"/>
  <c r="J534" i="10"/>
  <c r="K534" i="10"/>
  <c r="L534" i="10"/>
  <c r="D535" i="10"/>
  <c r="E535" i="10"/>
  <c r="F535" i="10"/>
  <c r="G535" i="10"/>
  <c r="H535" i="10"/>
  <c r="I535" i="10"/>
  <c r="J535" i="10"/>
  <c r="K535" i="10"/>
  <c r="L535" i="10"/>
  <c r="D536" i="10"/>
  <c r="E536" i="10"/>
  <c r="F536" i="10"/>
  <c r="G536" i="10"/>
  <c r="H536" i="10"/>
  <c r="I536" i="10"/>
  <c r="J536" i="10"/>
  <c r="K536" i="10"/>
  <c r="L536" i="10"/>
  <c r="D537" i="10"/>
  <c r="E537" i="10"/>
  <c r="F537" i="10"/>
  <c r="G537" i="10"/>
  <c r="H537" i="10"/>
  <c r="I537" i="10"/>
  <c r="J537" i="10"/>
  <c r="K537" i="10"/>
  <c r="L537" i="10"/>
  <c r="D538" i="10"/>
  <c r="E538" i="10"/>
  <c r="F538" i="10"/>
  <c r="G538" i="10"/>
  <c r="H538" i="10"/>
  <c r="I538" i="10"/>
  <c r="J538" i="10"/>
  <c r="K538" i="10"/>
  <c r="L538" i="10"/>
  <c r="D539" i="10"/>
  <c r="E539" i="10"/>
  <c r="F539" i="10"/>
  <c r="G539" i="10"/>
  <c r="H539" i="10"/>
  <c r="I539" i="10"/>
  <c r="J539" i="10"/>
  <c r="K539" i="10"/>
  <c r="L539" i="10"/>
  <c r="D540" i="10"/>
  <c r="E540" i="10"/>
  <c r="F540" i="10"/>
  <c r="G540" i="10"/>
  <c r="H540" i="10"/>
  <c r="I540" i="10"/>
  <c r="J540" i="10"/>
  <c r="K540" i="10"/>
  <c r="L540" i="10"/>
  <c r="D541" i="10"/>
  <c r="E541" i="10"/>
  <c r="F541" i="10"/>
  <c r="G541" i="10"/>
  <c r="H541" i="10"/>
  <c r="I541" i="10"/>
  <c r="J541" i="10"/>
  <c r="K541" i="10"/>
  <c r="L541" i="10"/>
  <c r="D542" i="10"/>
  <c r="E542" i="10"/>
  <c r="F542" i="10"/>
  <c r="G542" i="10"/>
  <c r="H542" i="10"/>
  <c r="I542" i="10"/>
  <c r="J542" i="10"/>
  <c r="K542" i="10"/>
  <c r="L542" i="10"/>
  <c r="D543" i="10"/>
  <c r="E543" i="10"/>
  <c r="F543" i="10"/>
  <c r="G543" i="10"/>
  <c r="H543" i="10"/>
  <c r="I543" i="10"/>
  <c r="J543" i="10"/>
  <c r="K543" i="10"/>
  <c r="L543" i="10"/>
  <c r="D544" i="10"/>
  <c r="E544" i="10"/>
  <c r="F544" i="10"/>
  <c r="G544" i="10"/>
  <c r="H544" i="10"/>
  <c r="I544" i="10"/>
  <c r="J544" i="10"/>
  <c r="K544" i="10"/>
  <c r="L544" i="10"/>
  <c r="D545" i="10"/>
  <c r="E545" i="10"/>
  <c r="F545" i="10"/>
  <c r="G545" i="10"/>
  <c r="H545" i="10"/>
  <c r="I545" i="10"/>
  <c r="D525" i="15" s="1"/>
  <c r="J545" i="10"/>
  <c r="K545" i="10"/>
  <c r="L545" i="10"/>
  <c r="D546" i="10"/>
  <c r="E546" i="10"/>
  <c r="F546" i="10"/>
  <c r="G546" i="10"/>
  <c r="H546" i="10"/>
  <c r="I546" i="10"/>
  <c r="J546" i="10"/>
  <c r="K546" i="10"/>
  <c r="L546" i="10"/>
  <c r="D547" i="10"/>
  <c r="E547" i="10"/>
  <c r="F547" i="10"/>
  <c r="G547" i="10"/>
  <c r="H547" i="10"/>
  <c r="I547" i="10"/>
  <c r="J547" i="10"/>
  <c r="K547" i="10"/>
  <c r="L547" i="10"/>
  <c r="D548" i="10"/>
  <c r="E548" i="10"/>
  <c r="F548" i="10"/>
  <c r="G548" i="10"/>
  <c r="H548" i="10"/>
  <c r="I548" i="10"/>
  <c r="J548" i="10"/>
  <c r="K548" i="10"/>
  <c r="L548" i="10"/>
  <c r="D549" i="10"/>
  <c r="E549" i="10"/>
  <c r="F549" i="10"/>
  <c r="G549" i="10"/>
  <c r="H549" i="10"/>
  <c r="I549" i="10"/>
  <c r="J549" i="10"/>
  <c r="K549" i="10"/>
  <c r="L549" i="10"/>
  <c r="D550" i="10"/>
  <c r="E550" i="10"/>
  <c r="F550" i="10"/>
  <c r="G550" i="10"/>
  <c r="H550" i="10"/>
  <c r="I550" i="10"/>
  <c r="J550" i="10"/>
  <c r="K550" i="10"/>
  <c r="L550" i="10"/>
  <c r="D551" i="10"/>
  <c r="E551" i="10"/>
  <c r="F551" i="10"/>
  <c r="G551" i="10"/>
  <c r="H551" i="10"/>
  <c r="I551" i="10"/>
  <c r="J551" i="10"/>
  <c r="K551" i="10"/>
  <c r="L551" i="10"/>
  <c r="D552" i="10"/>
  <c r="E552" i="10"/>
  <c r="F552" i="10"/>
  <c r="G552" i="10"/>
  <c r="H552" i="10"/>
  <c r="I552" i="10"/>
  <c r="J552" i="10"/>
  <c r="K552" i="10"/>
  <c r="L552" i="10"/>
  <c r="D553" i="10"/>
  <c r="E553" i="10"/>
  <c r="F553" i="10"/>
  <c r="G553" i="10"/>
  <c r="H553" i="10"/>
  <c r="I553" i="10"/>
  <c r="J553" i="10"/>
  <c r="K553" i="10"/>
  <c r="L553" i="10"/>
  <c r="D554" i="10"/>
  <c r="E554" i="10"/>
  <c r="F554" i="10"/>
  <c r="G554" i="10"/>
  <c r="H554" i="10"/>
  <c r="I554" i="10"/>
  <c r="J554" i="10"/>
  <c r="K554" i="10"/>
  <c r="L554" i="10"/>
  <c r="D555" i="10"/>
  <c r="E555" i="10"/>
  <c r="F555" i="10"/>
  <c r="G555" i="10"/>
  <c r="H555" i="10"/>
  <c r="I555" i="10"/>
  <c r="J555" i="10"/>
  <c r="K555" i="10"/>
  <c r="L555" i="10"/>
  <c r="D556" i="10"/>
  <c r="E556" i="10"/>
  <c r="F556" i="10"/>
  <c r="G556" i="10"/>
  <c r="H556" i="10"/>
  <c r="I556" i="10"/>
  <c r="J556" i="10"/>
  <c r="K556" i="10"/>
  <c r="L556" i="10"/>
  <c r="D557" i="10"/>
  <c r="E557" i="10"/>
  <c r="F557" i="10"/>
  <c r="G557" i="10"/>
  <c r="H557" i="10"/>
  <c r="I557" i="10"/>
  <c r="J557" i="10"/>
  <c r="K557" i="10"/>
  <c r="L557" i="10"/>
  <c r="D558" i="10"/>
  <c r="E558" i="10"/>
  <c r="F558" i="10"/>
  <c r="G558" i="10"/>
  <c r="H558" i="10"/>
  <c r="I558" i="10"/>
  <c r="J558" i="10"/>
  <c r="K558" i="10"/>
  <c r="L558" i="10"/>
  <c r="D559" i="10"/>
  <c r="E559" i="10"/>
  <c r="F559" i="10"/>
  <c r="G559" i="10"/>
  <c r="H559" i="10"/>
  <c r="I559" i="10"/>
  <c r="J559" i="10"/>
  <c r="K559" i="10"/>
  <c r="L559" i="10"/>
  <c r="D560" i="10"/>
  <c r="E560" i="10"/>
  <c r="F560" i="10"/>
  <c r="G560" i="10"/>
  <c r="H560" i="10"/>
  <c r="I560" i="10"/>
  <c r="J560" i="10"/>
  <c r="K560" i="10"/>
  <c r="L560" i="10"/>
  <c r="D561" i="10"/>
  <c r="E561" i="10"/>
  <c r="F561" i="10"/>
  <c r="G561" i="10"/>
  <c r="H561" i="10"/>
  <c r="I561" i="10"/>
  <c r="J561" i="10"/>
  <c r="K561" i="10"/>
  <c r="L561" i="10"/>
  <c r="D562" i="10"/>
  <c r="E562" i="10"/>
  <c r="F562" i="10"/>
  <c r="G562" i="10"/>
  <c r="H562" i="10"/>
  <c r="I562" i="10"/>
  <c r="J562" i="10"/>
  <c r="K562" i="10"/>
  <c r="L562" i="10"/>
  <c r="D563" i="10"/>
  <c r="E563" i="10"/>
  <c r="F563" i="10"/>
  <c r="G563" i="10"/>
  <c r="H563" i="10"/>
  <c r="I563" i="10"/>
  <c r="J563" i="10"/>
  <c r="K563" i="10"/>
  <c r="L563" i="10"/>
  <c r="D564" i="10"/>
  <c r="E564" i="10"/>
  <c r="F564" i="10"/>
  <c r="G564" i="10"/>
  <c r="H564" i="10"/>
  <c r="I564" i="10"/>
  <c r="J564" i="10"/>
  <c r="K564" i="10"/>
  <c r="L564" i="10"/>
  <c r="D565" i="10"/>
  <c r="E565" i="10"/>
  <c r="F565" i="10"/>
  <c r="G565" i="10"/>
  <c r="H565" i="10"/>
  <c r="I565" i="10"/>
  <c r="J565" i="10"/>
  <c r="K565" i="10"/>
  <c r="L565" i="10"/>
  <c r="D566" i="10"/>
  <c r="E566" i="10"/>
  <c r="F566" i="10"/>
  <c r="G566" i="10"/>
  <c r="H566" i="10"/>
  <c r="I566" i="10"/>
  <c r="J566" i="10"/>
  <c r="K566" i="10"/>
  <c r="L566" i="10"/>
  <c r="D567" i="10"/>
  <c r="E567" i="10"/>
  <c r="F567" i="10"/>
  <c r="G567" i="10"/>
  <c r="H567" i="10"/>
  <c r="I567" i="10"/>
  <c r="J567" i="10"/>
  <c r="K567" i="10"/>
  <c r="L567" i="10"/>
  <c r="D568" i="10"/>
  <c r="E568" i="10"/>
  <c r="F568" i="10"/>
  <c r="G568" i="10"/>
  <c r="H568" i="10"/>
  <c r="I568" i="10"/>
  <c r="J568" i="10"/>
  <c r="K568" i="10"/>
  <c r="L568" i="10"/>
  <c r="D569" i="10"/>
  <c r="E569" i="10"/>
  <c r="F569" i="10"/>
  <c r="G569" i="10"/>
  <c r="H569" i="10"/>
  <c r="I569" i="10"/>
  <c r="J569" i="10"/>
  <c r="K569" i="10"/>
  <c r="L569" i="10"/>
  <c r="D570" i="10"/>
  <c r="E570" i="10"/>
  <c r="F570" i="10"/>
  <c r="G570" i="10"/>
  <c r="H570" i="10"/>
  <c r="I570" i="10"/>
  <c r="J570" i="10"/>
  <c r="K570" i="10"/>
  <c r="L570" i="10"/>
  <c r="D571" i="10"/>
  <c r="E571" i="10"/>
  <c r="F571" i="10"/>
  <c r="G571" i="10"/>
  <c r="H571" i="10"/>
  <c r="I571" i="10"/>
  <c r="J571" i="10"/>
  <c r="K571" i="10"/>
  <c r="L571" i="10"/>
  <c r="D572" i="10"/>
  <c r="E572" i="10"/>
  <c r="F572" i="10"/>
  <c r="G572" i="10"/>
  <c r="H572" i="10"/>
  <c r="I572" i="10"/>
  <c r="J572" i="10"/>
  <c r="K572" i="10"/>
  <c r="L572" i="10"/>
  <c r="D573" i="10"/>
  <c r="E573" i="10"/>
  <c r="F573" i="10"/>
  <c r="G573" i="10"/>
  <c r="H573" i="10"/>
  <c r="I573" i="10"/>
  <c r="J573" i="10"/>
  <c r="K573" i="10"/>
  <c r="L573" i="10"/>
  <c r="D574" i="10"/>
  <c r="E574" i="10"/>
  <c r="F574" i="10"/>
  <c r="G574" i="10"/>
  <c r="H574" i="10"/>
  <c r="I574" i="10"/>
  <c r="J574" i="10"/>
  <c r="K574" i="10"/>
  <c r="L574" i="10"/>
  <c r="D575" i="10"/>
  <c r="E575" i="10"/>
  <c r="F575" i="10"/>
  <c r="G575" i="10"/>
  <c r="H575" i="10"/>
  <c r="I575" i="10"/>
  <c r="J575" i="10"/>
  <c r="K575" i="10"/>
  <c r="L575" i="10"/>
  <c r="D576" i="10"/>
  <c r="E576" i="10"/>
  <c r="F576" i="10"/>
  <c r="G576" i="10"/>
  <c r="H576" i="10"/>
  <c r="I576" i="10"/>
  <c r="J576" i="10"/>
  <c r="K576" i="10"/>
  <c r="L576" i="10"/>
  <c r="D577" i="10"/>
  <c r="E577" i="10"/>
  <c r="F577" i="10"/>
  <c r="G577" i="10"/>
  <c r="H577" i="10"/>
  <c r="I577" i="10"/>
  <c r="J577" i="10"/>
  <c r="K577" i="10"/>
  <c r="L577" i="10"/>
  <c r="D578" i="10"/>
  <c r="E578" i="10"/>
  <c r="F578" i="10"/>
  <c r="G578" i="10"/>
  <c r="H578" i="10"/>
  <c r="I578" i="10"/>
  <c r="J578" i="10"/>
  <c r="K578" i="10"/>
  <c r="L578" i="10"/>
  <c r="D579" i="10"/>
  <c r="E579" i="10"/>
  <c r="F579" i="10"/>
  <c r="G579" i="10"/>
  <c r="H579" i="10"/>
  <c r="I579" i="10"/>
  <c r="J579" i="10"/>
  <c r="K579" i="10"/>
  <c r="L579" i="10"/>
  <c r="D580" i="10"/>
  <c r="E580" i="10"/>
  <c r="F580" i="10"/>
  <c r="G580" i="10"/>
  <c r="H580" i="10"/>
  <c r="I580" i="10"/>
  <c r="J580" i="10"/>
  <c r="K580" i="10"/>
  <c r="L580" i="10"/>
  <c r="D581" i="10"/>
  <c r="E581" i="10"/>
  <c r="F581" i="10"/>
  <c r="G581" i="10"/>
  <c r="H581" i="10"/>
  <c r="I581" i="10"/>
  <c r="J581" i="10"/>
  <c r="K581" i="10"/>
  <c r="L581" i="10"/>
  <c r="D582" i="10"/>
  <c r="E582" i="10"/>
  <c r="F582" i="10"/>
  <c r="G582" i="10"/>
  <c r="H582" i="10"/>
  <c r="I582" i="10"/>
  <c r="J582" i="10"/>
  <c r="K582" i="10"/>
  <c r="L582" i="10"/>
  <c r="D583" i="10"/>
  <c r="E583" i="10"/>
  <c r="F583" i="10"/>
  <c r="G583" i="10"/>
  <c r="H583" i="10"/>
  <c r="I583" i="10"/>
  <c r="J583" i="10"/>
  <c r="K583" i="10"/>
  <c r="L583" i="10"/>
  <c r="D584" i="10"/>
  <c r="E584" i="10"/>
  <c r="F584" i="10"/>
  <c r="G584" i="10"/>
  <c r="H584" i="10"/>
  <c r="I584" i="10"/>
  <c r="J584" i="10"/>
  <c r="K584" i="10"/>
  <c r="L584" i="10"/>
  <c r="D585" i="10"/>
  <c r="E585" i="10"/>
  <c r="F585" i="10"/>
  <c r="G585" i="10"/>
  <c r="H585" i="10"/>
  <c r="I585" i="10"/>
  <c r="J585" i="10"/>
  <c r="K585" i="10"/>
  <c r="L585" i="10"/>
  <c r="D586" i="10"/>
  <c r="E586" i="10"/>
  <c r="F586" i="10"/>
  <c r="G586" i="10"/>
  <c r="H586" i="10"/>
  <c r="I586" i="10"/>
  <c r="J586" i="10"/>
  <c r="K586" i="10"/>
  <c r="L586" i="10"/>
  <c r="D587" i="10"/>
  <c r="E587" i="10"/>
  <c r="F587" i="10"/>
  <c r="G587" i="10"/>
  <c r="H587" i="10"/>
  <c r="I587" i="10"/>
  <c r="J587" i="10"/>
  <c r="K587" i="10"/>
  <c r="L587" i="10"/>
  <c r="D588" i="10"/>
  <c r="E588" i="10"/>
  <c r="F588" i="10"/>
  <c r="G588" i="10"/>
  <c r="H588" i="10"/>
  <c r="I588" i="10"/>
  <c r="J588" i="10"/>
  <c r="K588" i="10"/>
  <c r="L588" i="10"/>
  <c r="D589" i="10"/>
  <c r="E589" i="10"/>
  <c r="F589" i="10"/>
  <c r="G589" i="10"/>
  <c r="H589" i="10"/>
  <c r="I589" i="10"/>
  <c r="J589" i="10"/>
  <c r="K589" i="10"/>
  <c r="L589" i="10"/>
  <c r="D590" i="10"/>
  <c r="E590" i="10"/>
  <c r="F590" i="10"/>
  <c r="G590" i="10"/>
  <c r="H590" i="10"/>
  <c r="I590" i="10"/>
  <c r="J590" i="10"/>
  <c r="K590" i="10"/>
  <c r="L590" i="10"/>
  <c r="D591" i="10"/>
  <c r="E591" i="10"/>
  <c r="F591" i="10"/>
  <c r="G591" i="10"/>
  <c r="H591" i="10"/>
  <c r="I591" i="10"/>
  <c r="J591" i="10"/>
  <c r="K591" i="10"/>
  <c r="L591" i="10"/>
  <c r="D592" i="10"/>
  <c r="E592" i="10"/>
  <c r="F592" i="10"/>
  <c r="G592" i="10"/>
  <c r="H592" i="10"/>
  <c r="I592" i="10"/>
  <c r="J592" i="10"/>
  <c r="K592" i="10"/>
  <c r="L592" i="10"/>
  <c r="D593" i="10"/>
  <c r="E593" i="10"/>
  <c r="F593" i="10"/>
  <c r="G593" i="10"/>
  <c r="H593" i="10"/>
  <c r="I593" i="10"/>
  <c r="J593" i="10"/>
  <c r="K593" i="10"/>
  <c r="L593" i="10"/>
  <c r="D594" i="10"/>
  <c r="E594" i="10"/>
  <c r="F594" i="10"/>
  <c r="G594" i="10"/>
  <c r="H594" i="10"/>
  <c r="I594" i="10"/>
  <c r="J594" i="10"/>
  <c r="K594" i="10"/>
  <c r="L594" i="10"/>
  <c r="D595" i="10"/>
  <c r="E595" i="10"/>
  <c r="F595" i="10"/>
  <c r="G595" i="10"/>
  <c r="H595" i="10"/>
  <c r="I595" i="10"/>
  <c r="J595" i="10"/>
  <c r="K595" i="10"/>
  <c r="L595" i="10"/>
  <c r="D596" i="10"/>
  <c r="E596" i="10"/>
  <c r="F596" i="10"/>
  <c r="G596" i="10"/>
  <c r="H596" i="10"/>
  <c r="I596" i="10"/>
  <c r="J596" i="10"/>
  <c r="K596" i="10"/>
  <c r="L596" i="10"/>
  <c r="D597" i="10"/>
  <c r="E597" i="10"/>
  <c r="F597" i="10"/>
  <c r="G597" i="10"/>
  <c r="H597" i="10"/>
  <c r="I597" i="10"/>
  <c r="J597" i="10"/>
  <c r="K597" i="10"/>
  <c r="L597" i="10"/>
  <c r="D598" i="10"/>
  <c r="E598" i="10"/>
  <c r="F598" i="10"/>
  <c r="G598" i="10"/>
  <c r="H598" i="10"/>
  <c r="I598" i="10"/>
  <c r="J598" i="10"/>
  <c r="K598" i="10"/>
  <c r="L598" i="10"/>
  <c r="D599" i="10"/>
  <c r="E599" i="10"/>
  <c r="F599" i="10"/>
  <c r="G599" i="10"/>
  <c r="H599" i="10"/>
  <c r="I599" i="10"/>
  <c r="J599" i="10"/>
  <c r="K599" i="10"/>
  <c r="L599" i="10"/>
  <c r="D600" i="10"/>
  <c r="E600" i="10"/>
  <c r="F600" i="10"/>
  <c r="G600" i="10"/>
  <c r="H600" i="10"/>
  <c r="I600" i="10"/>
  <c r="J600" i="10"/>
  <c r="K600" i="10"/>
  <c r="L600" i="10"/>
  <c r="D601" i="10"/>
  <c r="E601" i="10"/>
  <c r="F601" i="10"/>
  <c r="G601" i="10"/>
  <c r="H601" i="10"/>
  <c r="I601" i="10"/>
  <c r="J601" i="10"/>
  <c r="K601" i="10"/>
  <c r="L601" i="10"/>
  <c r="D602" i="10"/>
  <c r="E602" i="10"/>
  <c r="F602" i="10"/>
  <c r="G602" i="10"/>
  <c r="H602" i="10"/>
  <c r="I602" i="10"/>
  <c r="J602" i="10"/>
  <c r="K602" i="10"/>
  <c r="L602" i="10"/>
  <c r="D603" i="10"/>
  <c r="E603" i="10"/>
  <c r="F603" i="10"/>
  <c r="G603" i="10"/>
  <c r="H603" i="10"/>
  <c r="I603" i="10"/>
  <c r="J603" i="10"/>
  <c r="K603" i="10"/>
  <c r="L603" i="10"/>
  <c r="D604" i="10"/>
  <c r="E604" i="10"/>
  <c r="F604" i="10"/>
  <c r="G604" i="10"/>
  <c r="H604" i="10"/>
  <c r="I604" i="10"/>
  <c r="J604" i="10"/>
  <c r="K604" i="10"/>
  <c r="L604" i="10"/>
  <c r="D605" i="10"/>
  <c r="E605" i="10"/>
  <c r="F605" i="10"/>
  <c r="G605" i="10"/>
  <c r="H605" i="10"/>
  <c r="I605" i="10"/>
  <c r="J605" i="10"/>
  <c r="K605" i="10"/>
  <c r="L605" i="10"/>
  <c r="D606" i="10"/>
  <c r="E606" i="10"/>
  <c r="F606" i="10"/>
  <c r="G606" i="10"/>
  <c r="H606" i="10"/>
  <c r="I606" i="10"/>
  <c r="J606" i="10"/>
  <c r="K606" i="10"/>
  <c r="L606" i="10"/>
  <c r="D607" i="10"/>
  <c r="E607" i="10"/>
  <c r="F607" i="10"/>
  <c r="G607" i="10"/>
  <c r="H607" i="10"/>
  <c r="I607" i="10"/>
  <c r="J607" i="10"/>
  <c r="K607" i="10"/>
  <c r="L607" i="10"/>
  <c r="D608" i="10"/>
  <c r="E608" i="10"/>
  <c r="F608" i="10"/>
  <c r="G608" i="10"/>
  <c r="H608" i="10"/>
  <c r="I608" i="10"/>
  <c r="J608" i="10"/>
  <c r="K608" i="10"/>
  <c r="L608" i="10"/>
  <c r="K2" i="10"/>
  <c r="J2" i="10"/>
  <c r="I2" i="10"/>
  <c r="H2" i="10"/>
  <c r="G2" i="10"/>
  <c r="F2" i="10"/>
  <c r="E2" i="10"/>
  <c r="D2" i="10"/>
  <c r="F5" i="15" l="1"/>
  <c r="S288" i="10"/>
  <c r="F2" i="15"/>
  <c r="D45" i="15"/>
  <c r="E525" i="15"/>
  <c r="F525" i="15"/>
  <c r="D520" i="15"/>
  <c r="E45" i="15"/>
  <c r="F45" i="15"/>
  <c r="E520" i="15"/>
  <c r="F520" i="15"/>
  <c r="D431" i="15"/>
  <c r="D427" i="15"/>
  <c r="D423" i="15"/>
  <c r="D419" i="15"/>
  <c r="D415" i="15"/>
  <c r="D411" i="15"/>
  <c r="D407" i="15"/>
  <c r="D403" i="15"/>
  <c r="D399" i="15"/>
  <c r="D395" i="15"/>
  <c r="D393" i="15"/>
  <c r="D389" i="15"/>
  <c r="D385" i="15"/>
  <c r="D381" i="15"/>
  <c r="D377" i="15"/>
  <c r="D373" i="15"/>
  <c r="D369" i="15"/>
  <c r="D365" i="15"/>
  <c r="D361" i="15"/>
  <c r="D357" i="15"/>
  <c r="D353" i="15"/>
  <c r="D349" i="15"/>
  <c r="D345" i="15"/>
  <c r="D341" i="15"/>
  <c r="D337" i="15"/>
  <c r="D333" i="15"/>
  <c r="D327" i="15"/>
  <c r="D323" i="15"/>
  <c r="D593" i="15"/>
  <c r="D581" i="15"/>
  <c r="D577" i="15"/>
  <c r="D569" i="15"/>
  <c r="D561" i="15"/>
  <c r="D553" i="15"/>
  <c r="D549" i="15"/>
  <c r="D545" i="15"/>
  <c r="D541" i="15"/>
  <c r="D537" i="15"/>
  <c r="D533" i="15"/>
  <c r="D529" i="15"/>
  <c r="D524" i="15"/>
  <c r="D519" i="15"/>
  <c r="D515" i="15"/>
  <c r="D511" i="15"/>
  <c r="D507" i="15"/>
  <c r="D503" i="15"/>
  <c r="D499" i="15"/>
  <c r="D495" i="15"/>
  <c r="D491" i="15"/>
  <c r="D487" i="15"/>
  <c r="D483" i="15"/>
  <c r="D479" i="15"/>
  <c r="D475" i="15"/>
  <c r="D471" i="15"/>
  <c r="D467" i="15"/>
  <c r="D463" i="15"/>
  <c r="D459" i="15"/>
  <c r="D455" i="15"/>
  <c r="D451" i="15"/>
  <c r="D447" i="15"/>
  <c r="D443" i="15"/>
  <c r="D439" i="15"/>
  <c r="D435" i="15"/>
  <c r="D597" i="15"/>
  <c r="D585" i="15"/>
  <c r="D573" i="15"/>
  <c r="D565" i="15"/>
  <c r="D557" i="15"/>
  <c r="D608" i="15"/>
  <c r="D604" i="15"/>
  <c r="D600" i="15"/>
  <c r="D596" i="15"/>
  <c r="D592" i="15"/>
  <c r="D588" i="15"/>
  <c r="D584" i="15"/>
  <c r="D580" i="15"/>
  <c r="D576" i="15"/>
  <c r="D572" i="15"/>
  <c r="D568" i="15"/>
  <c r="D564" i="15"/>
  <c r="D560" i="15"/>
  <c r="D556" i="15"/>
  <c r="D552" i="15"/>
  <c r="D548" i="15"/>
  <c r="D544" i="15"/>
  <c r="D540" i="15"/>
  <c r="D536" i="15"/>
  <c r="D532" i="15"/>
  <c r="D528" i="15"/>
  <c r="D523" i="15"/>
  <c r="D518" i="15"/>
  <c r="D514" i="15"/>
  <c r="D510" i="15"/>
  <c r="D506" i="15"/>
  <c r="D502" i="15"/>
  <c r="D498" i="15"/>
  <c r="D494" i="15"/>
  <c r="D490" i="15"/>
  <c r="D486" i="15"/>
  <c r="D482" i="15"/>
  <c r="D478" i="15"/>
  <c r="D474" i="15"/>
  <c r="D470" i="15"/>
  <c r="D466" i="15"/>
  <c r="D462" i="15"/>
  <c r="D458" i="15"/>
  <c r="D454" i="15"/>
  <c r="D450" i="15"/>
  <c r="D446" i="15"/>
  <c r="D442" i="15"/>
  <c r="D438" i="15"/>
  <c r="D434" i="15"/>
  <c r="D430" i="15"/>
  <c r="D426" i="15"/>
  <c r="D422" i="15"/>
  <c r="D418" i="15"/>
  <c r="D414" i="15"/>
  <c r="D410" i="15"/>
  <c r="D406" i="15"/>
  <c r="D402" i="15"/>
  <c r="D398" i="15"/>
  <c r="D394" i="15"/>
  <c r="D392" i="15"/>
  <c r="D388" i="15"/>
  <c r="D384" i="15"/>
  <c r="D380" i="15"/>
  <c r="D376" i="15"/>
  <c r="D372" i="15"/>
  <c r="D368" i="15"/>
  <c r="D364" i="15"/>
  <c r="D360" i="15"/>
  <c r="D356" i="15"/>
  <c r="D352" i="15"/>
  <c r="D348" i="15"/>
  <c r="D344" i="15"/>
  <c r="D605" i="15"/>
  <c r="D601" i="15"/>
  <c r="D589" i="15"/>
  <c r="D340" i="15"/>
  <c r="D336" i="15"/>
  <c r="D332" i="15"/>
  <c r="D326" i="15"/>
  <c r="D322" i="15"/>
  <c r="D318" i="15"/>
  <c r="D314" i="15"/>
  <c r="D310" i="15"/>
  <c r="D306" i="15"/>
  <c r="D302" i="15"/>
  <c r="D298" i="15"/>
  <c r="D294" i="15"/>
  <c r="D290" i="15"/>
  <c r="D286" i="15"/>
  <c r="D282" i="15"/>
  <c r="D278" i="15"/>
  <c r="D274" i="15"/>
  <c r="D270" i="15"/>
  <c r="D266" i="15"/>
  <c r="D262" i="15"/>
  <c r="D258" i="15"/>
  <c r="D254" i="15"/>
  <c r="D250" i="15"/>
  <c r="D246" i="15"/>
  <c r="D242" i="15"/>
  <c r="D238" i="15"/>
  <c r="D234" i="15"/>
  <c r="D230" i="15"/>
  <c r="D226" i="15"/>
  <c r="D222" i="15"/>
  <c r="D218" i="15"/>
  <c r="D214" i="15"/>
  <c r="D210" i="15"/>
  <c r="D206" i="15"/>
  <c r="D202" i="15"/>
  <c r="D198" i="15"/>
  <c r="D194" i="15"/>
  <c r="D190" i="15"/>
  <c r="D186" i="15"/>
  <c r="D182" i="15"/>
  <c r="D178" i="15"/>
  <c r="D174" i="15"/>
  <c r="D170" i="15"/>
  <c r="D166" i="15"/>
  <c r="D162" i="15"/>
  <c r="D158" i="15"/>
  <c r="D154" i="15"/>
  <c r="D150" i="15"/>
  <c r="D146" i="15"/>
  <c r="D142" i="15"/>
  <c r="D138" i="15"/>
  <c r="D134" i="15"/>
  <c r="D130" i="15"/>
  <c r="D126" i="15"/>
  <c r="D122" i="15"/>
  <c r="D118" i="15"/>
  <c r="D114" i="15"/>
  <c r="D110" i="15"/>
  <c r="D106" i="15"/>
  <c r="D102" i="15"/>
  <c r="D98" i="15"/>
  <c r="D94" i="15"/>
  <c r="D90" i="15"/>
  <c r="D86" i="15"/>
  <c r="D82" i="15"/>
  <c r="D78" i="15"/>
  <c r="D74" i="15"/>
  <c r="D70" i="15"/>
  <c r="D66" i="15"/>
  <c r="D62" i="15"/>
  <c r="D58" i="15"/>
  <c r="D54" i="15"/>
  <c r="D50" i="15"/>
  <c r="D46" i="15"/>
  <c r="D41" i="15"/>
  <c r="D37" i="15"/>
  <c r="D33" i="15"/>
  <c r="D29" i="15"/>
  <c r="D25" i="15"/>
  <c r="D21" i="15"/>
  <c r="D17" i="15"/>
  <c r="D13" i="15"/>
  <c r="D10" i="15"/>
  <c r="D6" i="15"/>
  <c r="D5" i="15"/>
  <c r="D11" i="15"/>
  <c r="S3" i="10"/>
  <c r="E605" i="15"/>
  <c r="F605" i="15"/>
  <c r="E601" i="15"/>
  <c r="F601" i="15"/>
  <c r="E597" i="15"/>
  <c r="F597" i="15"/>
  <c r="E593" i="15"/>
  <c r="F593" i="15"/>
  <c r="E589" i="15"/>
  <c r="F589" i="15"/>
  <c r="E585" i="15"/>
  <c r="F585" i="15"/>
  <c r="E581" i="15"/>
  <c r="F581" i="15"/>
  <c r="E577" i="15"/>
  <c r="F577" i="15"/>
  <c r="E573" i="15"/>
  <c r="F573" i="15"/>
  <c r="E569" i="15"/>
  <c r="F569" i="15"/>
  <c r="E565" i="15"/>
  <c r="F565" i="15"/>
  <c r="E561" i="15"/>
  <c r="F561" i="15"/>
  <c r="E557" i="15"/>
  <c r="F557" i="15"/>
  <c r="E553" i="15"/>
  <c r="F553" i="15"/>
  <c r="E549" i="15"/>
  <c r="F549" i="15"/>
  <c r="E545" i="15"/>
  <c r="F545" i="15"/>
  <c r="E541" i="15"/>
  <c r="F541" i="15"/>
  <c r="E537" i="15"/>
  <c r="F537" i="15"/>
  <c r="E533" i="15"/>
  <c r="F533" i="15"/>
  <c r="E529" i="15"/>
  <c r="F529" i="15"/>
  <c r="E524" i="15"/>
  <c r="F524" i="15"/>
  <c r="E519" i="15"/>
  <c r="F519" i="15"/>
  <c r="E515" i="15"/>
  <c r="F515" i="15"/>
  <c r="E511" i="15"/>
  <c r="F511" i="15"/>
  <c r="E507" i="15"/>
  <c r="F507" i="15"/>
  <c r="E503" i="15"/>
  <c r="F503" i="15"/>
  <c r="E499" i="15"/>
  <c r="F499" i="15"/>
  <c r="E495" i="15"/>
  <c r="F495" i="15"/>
  <c r="E491" i="15"/>
  <c r="F491" i="15"/>
  <c r="E487" i="15"/>
  <c r="F487" i="15"/>
  <c r="E483" i="15"/>
  <c r="F483" i="15"/>
  <c r="E479" i="15"/>
  <c r="F479" i="15"/>
  <c r="E475" i="15"/>
  <c r="F475" i="15"/>
  <c r="E471" i="15"/>
  <c r="F471" i="15"/>
  <c r="E467" i="15"/>
  <c r="F467" i="15"/>
  <c r="E463" i="15"/>
  <c r="F463" i="15"/>
  <c r="E459" i="15"/>
  <c r="F459" i="15"/>
  <c r="E455" i="15"/>
  <c r="F455" i="15"/>
  <c r="E451" i="15"/>
  <c r="F451" i="15"/>
  <c r="E447" i="15"/>
  <c r="F447" i="15"/>
  <c r="E443" i="15"/>
  <c r="F443" i="15"/>
  <c r="E439" i="15"/>
  <c r="F439" i="15"/>
  <c r="E435" i="15"/>
  <c r="F435" i="15"/>
  <c r="E431" i="15"/>
  <c r="F431" i="15"/>
  <c r="E427" i="15"/>
  <c r="F427" i="15"/>
  <c r="E423" i="15"/>
  <c r="F423" i="15"/>
  <c r="E419" i="15"/>
  <c r="F419" i="15"/>
  <c r="E415" i="15"/>
  <c r="F415" i="15"/>
  <c r="E411" i="15"/>
  <c r="F411" i="15"/>
  <c r="E407" i="15"/>
  <c r="F407" i="15"/>
  <c r="E403" i="15"/>
  <c r="F403" i="15"/>
  <c r="E399" i="15"/>
  <c r="F399" i="15"/>
  <c r="E395" i="15"/>
  <c r="F395" i="15"/>
  <c r="E393" i="15"/>
  <c r="F393" i="15"/>
  <c r="E389" i="15"/>
  <c r="F389" i="15"/>
  <c r="E385" i="15"/>
  <c r="F385" i="15"/>
  <c r="E381" i="15"/>
  <c r="F381" i="15"/>
  <c r="E377" i="15"/>
  <c r="F377" i="15"/>
  <c r="E373" i="15"/>
  <c r="F373" i="15"/>
  <c r="E369" i="15"/>
  <c r="F369" i="15"/>
  <c r="E365" i="15"/>
  <c r="F365" i="15"/>
  <c r="E361" i="15"/>
  <c r="F361" i="15"/>
  <c r="E357" i="15"/>
  <c r="F357" i="15"/>
  <c r="E353" i="15"/>
  <c r="F353" i="15"/>
  <c r="E349" i="15"/>
  <c r="F349" i="15"/>
  <c r="E345" i="15"/>
  <c r="F345" i="15"/>
  <c r="E341" i="15"/>
  <c r="F341" i="15"/>
  <c r="E337" i="15"/>
  <c r="F337" i="15"/>
  <c r="E333" i="15"/>
  <c r="F333" i="15"/>
  <c r="E329" i="15"/>
  <c r="F329" i="15"/>
  <c r="E327" i="15"/>
  <c r="F327" i="15"/>
  <c r="E323" i="15"/>
  <c r="F323" i="15"/>
  <c r="E319" i="15"/>
  <c r="F319" i="15"/>
  <c r="E315" i="15"/>
  <c r="F315" i="15"/>
  <c r="E311" i="15"/>
  <c r="F311" i="15"/>
  <c r="E307" i="15"/>
  <c r="F307" i="15"/>
  <c r="E303" i="15"/>
  <c r="F303" i="15"/>
  <c r="E299" i="15"/>
  <c r="F299" i="15"/>
  <c r="E295" i="15"/>
  <c r="F295" i="15"/>
  <c r="E291" i="15"/>
  <c r="F291" i="15"/>
  <c r="E287" i="15"/>
  <c r="F287" i="15"/>
  <c r="E283" i="15"/>
  <c r="F283" i="15"/>
  <c r="E279" i="15"/>
  <c r="F279" i="15"/>
  <c r="E275" i="15"/>
  <c r="F275" i="15"/>
  <c r="E271" i="15"/>
  <c r="F271" i="15"/>
  <c r="E267" i="15"/>
  <c r="F267" i="15"/>
  <c r="E263" i="15"/>
  <c r="F263" i="15"/>
  <c r="E259" i="15"/>
  <c r="F259" i="15"/>
  <c r="E255" i="15"/>
  <c r="F255" i="15"/>
  <c r="E251" i="15"/>
  <c r="F251" i="15"/>
  <c r="E247" i="15"/>
  <c r="F247" i="15"/>
  <c r="E243" i="15"/>
  <c r="F243" i="15"/>
  <c r="E239" i="15"/>
  <c r="F239" i="15"/>
  <c r="E235" i="15"/>
  <c r="F235" i="15"/>
  <c r="E231" i="15"/>
  <c r="F231" i="15"/>
  <c r="E227" i="15"/>
  <c r="F227" i="15"/>
  <c r="E223" i="15"/>
  <c r="F223" i="15"/>
  <c r="E219" i="15"/>
  <c r="F219" i="15"/>
  <c r="E215" i="15"/>
  <c r="F215" i="15"/>
  <c r="E211" i="15"/>
  <c r="F211" i="15"/>
  <c r="E207" i="15"/>
  <c r="F207" i="15"/>
  <c r="E203" i="15"/>
  <c r="F203" i="15"/>
  <c r="E199" i="15"/>
  <c r="F199" i="15"/>
  <c r="E195" i="15"/>
  <c r="F195" i="15"/>
  <c r="E191" i="15"/>
  <c r="F191" i="15"/>
  <c r="E187" i="15"/>
  <c r="F187" i="15"/>
  <c r="E183" i="15"/>
  <c r="F183" i="15"/>
  <c r="E179" i="15"/>
  <c r="F179" i="15"/>
  <c r="E175" i="15"/>
  <c r="F175" i="15"/>
  <c r="E171" i="15"/>
  <c r="F171" i="15"/>
  <c r="E167" i="15"/>
  <c r="F167" i="15"/>
  <c r="E163" i="15"/>
  <c r="F163" i="15"/>
  <c r="E159" i="15"/>
  <c r="F159" i="15"/>
  <c r="E155" i="15"/>
  <c r="F155" i="15"/>
  <c r="E151" i="15"/>
  <c r="F151" i="15"/>
  <c r="E147" i="15"/>
  <c r="F147" i="15"/>
  <c r="E143" i="15"/>
  <c r="F143" i="15"/>
  <c r="E139" i="15"/>
  <c r="F139" i="15"/>
  <c r="E135" i="15"/>
  <c r="F135" i="15"/>
  <c r="E131" i="15"/>
  <c r="F131" i="15"/>
  <c r="E127" i="15"/>
  <c r="F127" i="15"/>
  <c r="E123" i="15"/>
  <c r="F123" i="15"/>
  <c r="E119" i="15"/>
  <c r="F119" i="15"/>
  <c r="E115" i="15"/>
  <c r="F115" i="15"/>
  <c r="E111" i="15"/>
  <c r="F111" i="15"/>
  <c r="E107" i="15"/>
  <c r="F107" i="15"/>
  <c r="E103" i="15"/>
  <c r="F103" i="15"/>
  <c r="E99" i="15"/>
  <c r="F99" i="15"/>
  <c r="E95" i="15"/>
  <c r="F95" i="15"/>
  <c r="E91" i="15"/>
  <c r="F91" i="15"/>
  <c r="E87" i="15"/>
  <c r="F87" i="15"/>
  <c r="E83" i="15"/>
  <c r="F83" i="15"/>
  <c r="E79" i="15"/>
  <c r="F79" i="15"/>
  <c r="E75" i="15"/>
  <c r="F75" i="15"/>
  <c r="E71" i="15"/>
  <c r="F71" i="15"/>
  <c r="E67" i="15"/>
  <c r="F67" i="15"/>
  <c r="E63" i="15"/>
  <c r="F63" i="15"/>
  <c r="E59" i="15"/>
  <c r="F59" i="15"/>
  <c r="E55" i="15"/>
  <c r="F55" i="15"/>
  <c r="E51" i="15"/>
  <c r="F51" i="15"/>
  <c r="E47" i="15"/>
  <c r="F47" i="15"/>
  <c r="E42" i="15"/>
  <c r="F42" i="15"/>
  <c r="E38" i="15"/>
  <c r="F38" i="15"/>
  <c r="E34" i="15"/>
  <c r="F34" i="15"/>
  <c r="E30" i="15"/>
  <c r="F30" i="15"/>
  <c r="E26" i="15"/>
  <c r="F26" i="15"/>
  <c r="E22" i="15"/>
  <c r="F22" i="15"/>
  <c r="E18" i="15"/>
  <c r="F18" i="15"/>
  <c r="E14" i="15"/>
  <c r="F14" i="15"/>
  <c r="E7" i="15"/>
  <c r="F7" i="15"/>
  <c r="D607" i="15"/>
  <c r="E604" i="15"/>
  <c r="F604" i="15"/>
  <c r="D603" i="15"/>
  <c r="E600" i="15"/>
  <c r="F600" i="15"/>
  <c r="D599" i="15"/>
  <c r="E596" i="15"/>
  <c r="F596" i="15"/>
  <c r="D595" i="15"/>
  <c r="E592" i="15"/>
  <c r="F592" i="15"/>
  <c r="D591" i="15"/>
  <c r="E588" i="15"/>
  <c r="F588" i="15"/>
  <c r="D587" i="15"/>
  <c r="E584" i="15"/>
  <c r="F584" i="15"/>
  <c r="D583" i="15"/>
  <c r="E580" i="15"/>
  <c r="F580" i="15"/>
  <c r="D579" i="15"/>
  <c r="E576" i="15"/>
  <c r="F576" i="15"/>
  <c r="D575" i="15"/>
  <c r="E572" i="15"/>
  <c r="F572" i="15"/>
  <c r="D571" i="15"/>
  <c r="E568" i="15"/>
  <c r="F568" i="15"/>
  <c r="D567" i="15"/>
  <c r="E564" i="15"/>
  <c r="F564" i="15"/>
  <c r="D563" i="15"/>
  <c r="E560" i="15"/>
  <c r="F560" i="15"/>
  <c r="D559" i="15"/>
  <c r="E556" i="15"/>
  <c r="F556" i="15"/>
  <c r="D555" i="15"/>
  <c r="E552" i="15"/>
  <c r="F552" i="15"/>
  <c r="D551" i="15"/>
  <c r="E548" i="15"/>
  <c r="F548" i="15"/>
  <c r="D547" i="15"/>
  <c r="E544" i="15"/>
  <c r="F544" i="15"/>
  <c r="D543" i="15"/>
  <c r="E540" i="15"/>
  <c r="F540" i="15"/>
  <c r="D539" i="15"/>
  <c r="E536" i="15"/>
  <c r="F536" i="15"/>
  <c r="D535" i="15"/>
  <c r="E532" i="15"/>
  <c r="F532" i="15"/>
  <c r="D531" i="15"/>
  <c r="E528" i="15"/>
  <c r="F528" i="15"/>
  <c r="D527" i="15"/>
  <c r="E523" i="15"/>
  <c r="F523" i="15"/>
  <c r="D522" i="15"/>
  <c r="E518" i="15"/>
  <c r="F518" i="15"/>
  <c r="D517" i="15"/>
  <c r="E514" i="15"/>
  <c r="F514" i="15"/>
  <c r="D513" i="15"/>
  <c r="E510" i="15"/>
  <c r="F510" i="15"/>
  <c r="D509" i="15"/>
  <c r="E506" i="15"/>
  <c r="F506" i="15"/>
  <c r="D505" i="15"/>
  <c r="E502" i="15"/>
  <c r="F502" i="15"/>
  <c r="D501" i="15"/>
  <c r="E498" i="15"/>
  <c r="F498" i="15"/>
  <c r="D497" i="15"/>
  <c r="E494" i="15"/>
  <c r="F494" i="15"/>
  <c r="D493" i="15"/>
  <c r="E490" i="15"/>
  <c r="F490" i="15"/>
  <c r="D489" i="15"/>
  <c r="E486" i="15"/>
  <c r="F486" i="15"/>
  <c r="D485" i="15"/>
  <c r="E482" i="15"/>
  <c r="F482" i="15"/>
  <c r="D481" i="15"/>
  <c r="E478" i="15"/>
  <c r="F478" i="15"/>
  <c r="D477" i="15"/>
  <c r="E474" i="15"/>
  <c r="F474" i="15"/>
  <c r="D473" i="15"/>
  <c r="E470" i="15"/>
  <c r="F470" i="15"/>
  <c r="D469" i="15"/>
  <c r="E466" i="15"/>
  <c r="F466" i="15"/>
  <c r="D465" i="15"/>
  <c r="E462" i="15"/>
  <c r="F462" i="15"/>
  <c r="D461" i="15"/>
  <c r="E458" i="15"/>
  <c r="F458" i="15"/>
  <c r="D457" i="15"/>
  <c r="E454" i="15"/>
  <c r="F454" i="15"/>
  <c r="D453" i="15"/>
  <c r="E450" i="15"/>
  <c r="F450" i="15"/>
  <c r="D449" i="15"/>
  <c r="E446" i="15"/>
  <c r="F446" i="15"/>
  <c r="D445" i="15"/>
  <c r="E442" i="15"/>
  <c r="F442" i="15"/>
  <c r="D441" i="15"/>
  <c r="E438" i="15"/>
  <c r="F438" i="15"/>
  <c r="D437" i="15"/>
  <c r="E434" i="15"/>
  <c r="F434" i="15"/>
  <c r="D433" i="15"/>
  <c r="E430" i="15"/>
  <c r="F430" i="15"/>
  <c r="D429" i="15"/>
  <c r="E426" i="15"/>
  <c r="F426" i="15"/>
  <c r="D425" i="15"/>
  <c r="E422" i="15"/>
  <c r="F422" i="15"/>
  <c r="D421" i="15"/>
  <c r="E418" i="15"/>
  <c r="F418" i="15"/>
  <c r="D417" i="15"/>
  <c r="E414" i="15"/>
  <c r="F414" i="15"/>
  <c r="D413" i="15"/>
  <c r="E410" i="15"/>
  <c r="F410" i="15"/>
  <c r="D409" i="15"/>
  <c r="E406" i="15"/>
  <c r="F406" i="15"/>
  <c r="D405" i="15"/>
  <c r="E402" i="15"/>
  <c r="F402" i="15"/>
  <c r="D401" i="15"/>
  <c r="E398" i="15"/>
  <c r="F398" i="15"/>
  <c r="D397" i="15"/>
  <c r="E394" i="15"/>
  <c r="F394" i="15"/>
  <c r="E392" i="15"/>
  <c r="F392" i="15"/>
  <c r="D391" i="15"/>
  <c r="E388" i="15"/>
  <c r="F388" i="15"/>
  <c r="D387" i="15"/>
  <c r="E384" i="15"/>
  <c r="F384" i="15"/>
  <c r="D383" i="15"/>
  <c r="E380" i="15"/>
  <c r="F380" i="15"/>
  <c r="D379" i="15"/>
  <c r="E376" i="15"/>
  <c r="F376" i="15"/>
  <c r="D375" i="15"/>
  <c r="E372" i="15"/>
  <c r="F372" i="15"/>
  <c r="D371" i="15"/>
  <c r="E368" i="15"/>
  <c r="F368" i="15"/>
  <c r="D367" i="15"/>
  <c r="E364" i="15"/>
  <c r="F364" i="15"/>
  <c r="D363" i="15"/>
  <c r="E360" i="15"/>
  <c r="F360" i="15"/>
  <c r="D359" i="15"/>
  <c r="E356" i="15"/>
  <c r="F356" i="15"/>
  <c r="D355" i="15"/>
  <c r="E352" i="15"/>
  <c r="F352" i="15"/>
  <c r="D351" i="15"/>
  <c r="E348" i="15"/>
  <c r="F348" i="15"/>
  <c r="D347" i="15"/>
  <c r="E344" i="15"/>
  <c r="F344" i="15"/>
  <c r="D343" i="15"/>
  <c r="E340" i="15"/>
  <c r="F340" i="15"/>
  <c r="D339" i="15"/>
  <c r="E336" i="15"/>
  <c r="F336" i="15"/>
  <c r="D335" i="15"/>
  <c r="E332" i="15"/>
  <c r="F332" i="15"/>
  <c r="D331" i="15"/>
  <c r="E326" i="15"/>
  <c r="F326" i="15"/>
  <c r="D325" i="15"/>
  <c r="E322" i="15"/>
  <c r="F322" i="15"/>
  <c r="D321" i="15"/>
  <c r="E318" i="15"/>
  <c r="F318" i="15"/>
  <c r="D317" i="15"/>
  <c r="E314" i="15"/>
  <c r="F314" i="15"/>
  <c r="D313" i="15"/>
  <c r="E310" i="15"/>
  <c r="F310" i="15"/>
  <c r="D309" i="15"/>
  <c r="E306" i="15"/>
  <c r="F306" i="15"/>
  <c r="D305" i="15"/>
  <c r="E302" i="15"/>
  <c r="F302" i="15"/>
  <c r="D301" i="15"/>
  <c r="E298" i="15"/>
  <c r="F298" i="15"/>
  <c r="D297" i="15"/>
  <c r="E294" i="15"/>
  <c r="F294" i="15"/>
  <c r="D293" i="15"/>
  <c r="E290" i="15"/>
  <c r="F290" i="15"/>
  <c r="D289" i="15"/>
  <c r="E286" i="15"/>
  <c r="F286" i="15"/>
  <c r="D285" i="15"/>
  <c r="E282" i="15"/>
  <c r="F282" i="15"/>
  <c r="D281" i="15"/>
  <c r="E278" i="15"/>
  <c r="F278" i="15"/>
  <c r="D277" i="15"/>
  <c r="E274" i="15"/>
  <c r="F274" i="15"/>
  <c r="D273" i="15"/>
  <c r="E270" i="15"/>
  <c r="F270" i="15"/>
  <c r="D269" i="15"/>
  <c r="E266" i="15"/>
  <c r="F266" i="15"/>
  <c r="D265" i="15"/>
  <c r="E262" i="15"/>
  <c r="F262" i="15"/>
  <c r="D261" i="15"/>
  <c r="E258" i="15"/>
  <c r="F258" i="15"/>
  <c r="D257" i="15"/>
  <c r="E254" i="15"/>
  <c r="F254" i="15"/>
  <c r="D253" i="15"/>
  <c r="E250" i="15"/>
  <c r="F250" i="15"/>
  <c r="D249" i="15"/>
  <c r="E246" i="15"/>
  <c r="F246" i="15"/>
  <c r="D245" i="15"/>
  <c r="E242" i="15"/>
  <c r="F242" i="15"/>
  <c r="D241" i="15"/>
  <c r="E238" i="15"/>
  <c r="F238" i="15"/>
  <c r="D237" i="15"/>
  <c r="E234" i="15"/>
  <c r="F234" i="15"/>
  <c r="D233" i="15"/>
  <c r="E230" i="15"/>
  <c r="F230" i="15"/>
  <c r="D229" i="15"/>
  <c r="E226" i="15"/>
  <c r="F226" i="15"/>
  <c r="D225" i="15"/>
  <c r="E222" i="15"/>
  <c r="F222" i="15"/>
  <c r="D221" i="15"/>
  <c r="E218" i="15"/>
  <c r="F218" i="15"/>
  <c r="D217" i="15"/>
  <c r="E214" i="15"/>
  <c r="F214" i="15"/>
  <c r="D213" i="15"/>
  <c r="E210" i="15"/>
  <c r="F210" i="15"/>
  <c r="D209" i="15"/>
  <c r="E206" i="15"/>
  <c r="F206" i="15"/>
  <c r="D205" i="15"/>
  <c r="E202" i="15"/>
  <c r="F202" i="15"/>
  <c r="D201" i="15"/>
  <c r="E198" i="15"/>
  <c r="F198" i="15"/>
  <c r="D197" i="15"/>
  <c r="E194" i="15"/>
  <c r="F194" i="15"/>
  <c r="D193" i="15"/>
  <c r="E190" i="15"/>
  <c r="F190" i="15"/>
  <c r="D189" i="15"/>
  <c r="E186" i="15"/>
  <c r="F186" i="15"/>
  <c r="D185" i="15"/>
  <c r="E182" i="15"/>
  <c r="F182" i="15"/>
  <c r="D181" i="15"/>
  <c r="E178" i="15"/>
  <c r="F178" i="15"/>
  <c r="D177" i="15"/>
  <c r="E174" i="15"/>
  <c r="F174" i="15"/>
  <c r="D173" i="15"/>
  <c r="E170" i="15"/>
  <c r="F170" i="15"/>
  <c r="D169" i="15"/>
  <c r="E166" i="15"/>
  <c r="F166" i="15"/>
  <c r="D165" i="15"/>
  <c r="E162" i="15"/>
  <c r="F162" i="15"/>
  <c r="D161" i="15"/>
  <c r="E158" i="15"/>
  <c r="F158" i="15"/>
  <c r="D157" i="15"/>
  <c r="E154" i="15"/>
  <c r="F154" i="15"/>
  <c r="D153" i="15"/>
  <c r="E150" i="15"/>
  <c r="F150" i="15"/>
  <c r="D149" i="15"/>
  <c r="E146" i="15"/>
  <c r="F146" i="15"/>
  <c r="D145" i="15"/>
  <c r="E142" i="15"/>
  <c r="F142" i="15"/>
  <c r="D141" i="15"/>
  <c r="E138" i="15"/>
  <c r="F138" i="15"/>
  <c r="D137" i="15"/>
  <c r="E134" i="15"/>
  <c r="F134" i="15"/>
  <c r="D133" i="15"/>
  <c r="E130" i="15"/>
  <c r="F130" i="15"/>
  <c r="D129" i="15"/>
  <c r="E126" i="15"/>
  <c r="F126" i="15"/>
  <c r="D125" i="15"/>
  <c r="E122" i="15"/>
  <c r="F122" i="15"/>
  <c r="D121" i="15"/>
  <c r="E118" i="15"/>
  <c r="F118" i="15"/>
  <c r="D117" i="15"/>
  <c r="E114" i="15"/>
  <c r="F114" i="15"/>
  <c r="D113" i="15"/>
  <c r="E110" i="15"/>
  <c r="F110" i="15"/>
  <c r="D109" i="15"/>
  <c r="E106" i="15"/>
  <c r="F106" i="15"/>
  <c r="D105" i="15"/>
  <c r="E102" i="15"/>
  <c r="F102" i="15"/>
  <c r="D101" i="15"/>
  <c r="E98" i="15"/>
  <c r="F98" i="15"/>
  <c r="D97" i="15"/>
  <c r="E94" i="15"/>
  <c r="F94" i="15"/>
  <c r="D93" i="15"/>
  <c r="E90" i="15"/>
  <c r="F90" i="15"/>
  <c r="D89" i="15"/>
  <c r="E86" i="15"/>
  <c r="F86" i="15"/>
  <c r="D85" i="15"/>
  <c r="E82" i="15"/>
  <c r="F82" i="15"/>
  <c r="D81" i="15"/>
  <c r="E78" i="15"/>
  <c r="F78" i="15"/>
  <c r="D77" i="15"/>
  <c r="E74" i="15"/>
  <c r="F74" i="15"/>
  <c r="D73" i="15"/>
  <c r="E70" i="15"/>
  <c r="F70" i="15"/>
  <c r="D69" i="15"/>
  <c r="E66" i="15"/>
  <c r="F66" i="15"/>
  <c r="D65" i="15"/>
  <c r="E62" i="15"/>
  <c r="F62" i="15"/>
  <c r="D61" i="15"/>
  <c r="E58" i="15"/>
  <c r="F58" i="15"/>
  <c r="D57" i="15"/>
  <c r="E54" i="15"/>
  <c r="F54" i="15"/>
  <c r="D53" i="15"/>
  <c r="E50" i="15"/>
  <c r="F50" i="15"/>
  <c r="D49" i="15"/>
  <c r="E46" i="15"/>
  <c r="F46" i="15"/>
  <c r="D44" i="15"/>
  <c r="E41" i="15"/>
  <c r="F41" i="15"/>
  <c r="D40" i="15"/>
  <c r="E37" i="15"/>
  <c r="F37" i="15"/>
  <c r="D36" i="15"/>
  <c r="E33" i="15"/>
  <c r="F33" i="15"/>
  <c r="D32" i="15"/>
  <c r="E29" i="15"/>
  <c r="F29" i="15"/>
  <c r="D28" i="15"/>
  <c r="E25" i="15"/>
  <c r="F25" i="15"/>
  <c r="D24" i="15"/>
  <c r="E21" i="15"/>
  <c r="F21" i="15"/>
  <c r="D20" i="15"/>
  <c r="E17" i="15"/>
  <c r="F17" i="15"/>
  <c r="D16" i="15"/>
  <c r="E13" i="15"/>
  <c r="F13" i="15"/>
  <c r="D12" i="15"/>
  <c r="E10" i="15"/>
  <c r="F10" i="15"/>
  <c r="D9" i="15"/>
  <c r="E6" i="15"/>
  <c r="F6" i="15"/>
  <c r="D4" i="15"/>
  <c r="E607" i="15"/>
  <c r="F607" i="15"/>
  <c r="D606" i="15"/>
  <c r="E603" i="15"/>
  <c r="F603" i="15"/>
  <c r="D602" i="15"/>
  <c r="E599" i="15"/>
  <c r="F599" i="15"/>
  <c r="D598" i="15"/>
  <c r="E595" i="15"/>
  <c r="F595" i="15"/>
  <c r="D594" i="15"/>
  <c r="E591" i="15"/>
  <c r="F591" i="15"/>
  <c r="D590" i="15"/>
  <c r="E587" i="15"/>
  <c r="F587" i="15"/>
  <c r="D586" i="15"/>
  <c r="E583" i="15"/>
  <c r="F583" i="15"/>
  <c r="D582" i="15"/>
  <c r="E579" i="15"/>
  <c r="F579" i="15"/>
  <c r="D578" i="15"/>
  <c r="E575" i="15"/>
  <c r="F575" i="15"/>
  <c r="D574" i="15"/>
  <c r="E571" i="15"/>
  <c r="F571" i="15"/>
  <c r="D570" i="15"/>
  <c r="E567" i="15"/>
  <c r="F567" i="15"/>
  <c r="D566" i="15"/>
  <c r="E563" i="15"/>
  <c r="F563" i="15"/>
  <c r="D562" i="15"/>
  <c r="E559" i="15"/>
  <c r="F559" i="15"/>
  <c r="D558" i="15"/>
  <c r="E555" i="15"/>
  <c r="F555" i="15"/>
  <c r="D554" i="15"/>
  <c r="E551" i="15"/>
  <c r="F551" i="15"/>
  <c r="D550" i="15"/>
  <c r="E547" i="15"/>
  <c r="F547" i="15"/>
  <c r="D546" i="15"/>
  <c r="E543" i="15"/>
  <c r="F543" i="15"/>
  <c r="D542" i="15"/>
  <c r="E539" i="15"/>
  <c r="F539" i="15"/>
  <c r="D538" i="15"/>
  <c r="E535" i="15"/>
  <c r="F535" i="15"/>
  <c r="D534" i="15"/>
  <c r="E531" i="15"/>
  <c r="F531" i="15"/>
  <c r="D530" i="15"/>
  <c r="E527" i="15"/>
  <c r="F527" i="15"/>
  <c r="D526" i="15"/>
  <c r="E522" i="15"/>
  <c r="F522" i="15"/>
  <c r="D521" i="15"/>
  <c r="E517" i="15"/>
  <c r="F517" i="15"/>
  <c r="D516" i="15"/>
  <c r="E513" i="15"/>
  <c r="F513" i="15"/>
  <c r="D512" i="15"/>
  <c r="E509" i="15"/>
  <c r="F509" i="15"/>
  <c r="D508" i="15"/>
  <c r="E505" i="15"/>
  <c r="F505" i="15"/>
  <c r="D504" i="15"/>
  <c r="E501" i="15"/>
  <c r="F501" i="15"/>
  <c r="D500" i="15"/>
  <c r="E497" i="15"/>
  <c r="F497" i="15"/>
  <c r="D496" i="15"/>
  <c r="E493" i="15"/>
  <c r="F493" i="15"/>
  <c r="D492" i="15"/>
  <c r="E489" i="15"/>
  <c r="F489" i="15"/>
  <c r="D488" i="15"/>
  <c r="E485" i="15"/>
  <c r="F485" i="15"/>
  <c r="D484" i="15"/>
  <c r="E481" i="15"/>
  <c r="F481" i="15"/>
  <c r="D480" i="15"/>
  <c r="E477" i="15"/>
  <c r="F477" i="15"/>
  <c r="D476" i="15"/>
  <c r="E473" i="15"/>
  <c r="F473" i="15"/>
  <c r="D472" i="15"/>
  <c r="E469" i="15"/>
  <c r="F469" i="15"/>
  <c r="D468" i="15"/>
  <c r="E465" i="15"/>
  <c r="F465" i="15"/>
  <c r="D464" i="15"/>
  <c r="E461" i="15"/>
  <c r="F461" i="15"/>
  <c r="D460" i="15"/>
  <c r="E457" i="15"/>
  <c r="F457" i="15"/>
  <c r="D456" i="15"/>
  <c r="E453" i="15"/>
  <c r="F453" i="15"/>
  <c r="D452" i="15"/>
  <c r="E449" i="15"/>
  <c r="F449" i="15"/>
  <c r="D448" i="15"/>
  <c r="E445" i="15"/>
  <c r="F445" i="15"/>
  <c r="D444" i="15"/>
  <c r="E441" i="15"/>
  <c r="F441" i="15"/>
  <c r="D440" i="15"/>
  <c r="E437" i="15"/>
  <c r="F437" i="15"/>
  <c r="D436" i="15"/>
  <c r="E433" i="15"/>
  <c r="F433" i="15"/>
  <c r="D432" i="15"/>
  <c r="E429" i="15"/>
  <c r="F429" i="15"/>
  <c r="D428" i="15"/>
  <c r="E425" i="15"/>
  <c r="F425" i="15"/>
  <c r="D424" i="15"/>
  <c r="E421" i="15"/>
  <c r="F421" i="15"/>
  <c r="D420" i="15"/>
  <c r="E417" i="15"/>
  <c r="F417" i="15"/>
  <c r="D416" i="15"/>
  <c r="E413" i="15"/>
  <c r="F413" i="15"/>
  <c r="D412" i="15"/>
  <c r="E409" i="15"/>
  <c r="F409" i="15"/>
  <c r="D408" i="15"/>
  <c r="E405" i="15"/>
  <c r="F405" i="15"/>
  <c r="D404" i="15"/>
  <c r="E401" i="15"/>
  <c r="F401" i="15"/>
  <c r="D400" i="15"/>
  <c r="E397" i="15"/>
  <c r="F397" i="15"/>
  <c r="D396" i="15"/>
  <c r="E391" i="15"/>
  <c r="F391" i="15"/>
  <c r="D390" i="15"/>
  <c r="E387" i="15"/>
  <c r="F387" i="15"/>
  <c r="D386" i="15"/>
  <c r="E383" i="15"/>
  <c r="F383" i="15"/>
  <c r="D382" i="15"/>
  <c r="E379" i="15"/>
  <c r="F379" i="15"/>
  <c r="D378" i="15"/>
  <c r="E375" i="15"/>
  <c r="F375" i="15"/>
  <c r="D374" i="15"/>
  <c r="E371" i="15"/>
  <c r="F371" i="15"/>
  <c r="D370" i="15"/>
  <c r="E367" i="15"/>
  <c r="F367" i="15"/>
  <c r="D366" i="15"/>
  <c r="E363" i="15"/>
  <c r="F363" i="15"/>
  <c r="D362" i="15"/>
  <c r="E359" i="15"/>
  <c r="F359" i="15"/>
  <c r="D358" i="15"/>
  <c r="E355" i="15"/>
  <c r="F355" i="15"/>
  <c r="D354" i="15"/>
  <c r="E351" i="15"/>
  <c r="F351" i="15"/>
  <c r="D350" i="15"/>
  <c r="E347" i="15"/>
  <c r="F347" i="15"/>
  <c r="D346" i="15"/>
  <c r="E343" i="15"/>
  <c r="F343" i="15"/>
  <c r="D342" i="15"/>
  <c r="E339" i="15"/>
  <c r="F339" i="15"/>
  <c r="D338" i="15"/>
  <c r="E335" i="15"/>
  <c r="F335" i="15"/>
  <c r="D334" i="15"/>
  <c r="E331" i="15"/>
  <c r="F331" i="15"/>
  <c r="D330" i="15"/>
  <c r="D328" i="15"/>
  <c r="E325" i="15"/>
  <c r="F325" i="15"/>
  <c r="D324" i="15"/>
  <c r="E321" i="15"/>
  <c r="F321" i="15"/>
  <c r="D320" i="15"/>
  <c r="E317" i="15"/>
  <c r="F317" i="15"/>
  <c r="D316" i="15"/>
  <c r="E313" i="15"/>
  <c r="F313" i="15"/>
  <c r="D312" i="15"/>
  <c r="E309" i="15"/>
  <c r="F309" i="15"/>
  <c r="D308" i="15"/>
  <c r="E305" i="15"/>
  <c r="F305" i="15"/>
  <c r="D304" i="15"/>
  <c r="E301" i="15"/>
  <c r="F301" i="15"/>
  <c r="D300" i="15"/>
  <c r="E297" i="15"/>
  <c r="F297" i="15"/>
  <c r="D296" i="15"/>
  <c r="E293" i="15"/>
  <c r="F293" i="15"/>
  <c r="D292" i="15"/>
  <c r="E289" i="15"/>
  <c r="F289" i="15"/>
  <c r="D288" i="15"/>
  <c r="E285" i="15"/>
  <c r="F285" i="15"/>
  <c r="D284" i="15"/>
  <c r="E281" i="15"/>
  <c r="F281" i="15"/>
  <c r="D280" i="15"/>
  <c r="E277" i="15"/>
  <c r="F277" i="15"/>
  <c r="D276" i="15"/>
  <c r="E273" i="15"/>
  <c r="F273" i="15"/>
  <c r="D272" i="15"/>
  <c r="E269" i="15"/>
  <c r="F269" i="15"/>
  <c r="D268" i="15"/>
  <c r="E265" i="15"/>
  <c r="F265" i="15"/>
  <c r="D264" i="15"/>
  <c r="E261" i="15"/>
  <c r="F261" i="15"/>
  <c r="D260" i="15"/>
  <c r="E257" i="15"/>
  <c r="F257" i="15"/>
  <c r="D256" i="15"/>
  <c r="E253" i="15"/>
  <c r="F253" i="15"/>
  <c r="D252" i="15"/>
  <c r="E249" i="15"/>
  <c r="F249" i="15"/>
  <c r="D248" i="15"/>
  <c r="E245" i="15"/>
  <c r="F245" i="15"/>
  <c r="D244" i="15"/>
  <c r="E241" i="15"/>
  <c r="F241" i="15"/>
  <c r="D240" i="15"/>
  <c r="E237" i="15"/>
  <c r="F237" i="15"/>
  <c r="D236" i="15"/>
  <c r="E233" i="15"/>
  <c r="F233" i="15"/>
  <c r="D232" i="15"/>
  <c r="E229" i="15"/>
  <c r="F229" i="15"/>
  <c r="D228" i="15"/>
  <c r="E225" i="15"/>
  <c r="F225" i="15"/>
  <c r="D224" i="15"/>
  <c r="E221" i="15"/>
  <c r="F221" i="15"/>
  <c r="D220" i="15"/>
  <c r="E217" i="15"/>
  <c r="F217" i="15"/>
  <c r="D216" i="15"/>
  <c r="E213" i="15"/>
  <c r="F213" i="15"/>
  <c r="D212" i="15"/>
  <c r="E209" i="15"/>
  <c r="F209" i="15"/>
  <c r="D208" i="15"/>
  <c r="E205" i="15"/>
  <c r="F205" i="15"/>
  <c r="D204" i="15"/>
  <c r="E201" i="15"/>
  <c r="F201" i="15"/>
  <c r="D200" i="15"/>
  <c r="E197" i="15"/>
  <c r="F197" i="15"/>
  <c r="D196" i="15"/>
  <c r="E193" i="15"/>
  <c r="F193" i="15"/>
  <c r="D192" i="15"/>
  <c r="E189" i="15"/>
  <c r="F189" i="15"/>
  <c r="D188" i="15"/>
  <c r="E185" i="15"/>
  <c r="F185" i="15"/>
  <c r="D184" i="15"/>
  <c r="E181" i="15"/>
  <c r="F181" i="15"/>
  <c r="D180" i="15"/>
  <c r="E177" i="15"/>
  <c r="F177" i="15"/>
  <c r="D176" i="15"/>
  <c r="E173" i="15"/>
  <c r="F173" i="15"/>
  <c r="D172" i="15"/>
  <c r="E169" i="15"/>
  <c r="F169" i="15"/>
  <c r="D168" i="15"/>
  <c r="E165" i="15"/>
  <c r="F165" i="15"/>
  <c r="D164" i="15"/>
  <c r="E161" i="15"/>
  <c r="F161" i="15"/>
  <c r="D160" i="15"/>
  <c r="E157" i="15"/>
  <c r="F157" i="15"/>
  <c r="D156" i="15"/>
  <c r="E153" i="15"/>
  <c r="F153" i="15"/>
  <c r="D152" i="15"/>
  <c r="E149" i="15"/>
  <c r="F149" i="15"/>
  <c r="D148" i="15"/>
  <c r="E145" i="15"/>
  <c r="F145" i="15"/>
  <c r="D144" i="15"/>
  <c r="E141" i="15"/>
  <c r="F141" i="15"/>
  <c r="D140" i="15"/>
  <c r="E137" i="15"/>
  <c r="F137" i="15"/>
  <c r="D136" i="15"/>
  <c r="E133" i="15"/>
  <c r="F133" i="15"/>
  <c r="D132" i="15"/>
  <c r="E129" i="15"/>
  <c r="F129" i="15"/>
  <c r="D128" i="15"/>
  <c r="E125" i="15"/>
  <c r="F125" i="15"/>
  <c r="D124" i="15"/>
  <c r="E121" i="15"/>
  <c r="F121" i="15"/>
  <c r="D120" i="15"/>
  <c r="E117" i="15"/>
  <c r="F117" i="15"/>
  <c r="D116" i="15"/>
  <c r="E113" i="15"/>
  <c r="F113" i="15"/>
  <c r="D112" i="15"/>
  <c r="E109" i="15"/>
  <c r="F109" i="15"/>
  <c r="D108" i="15"/>
  <c r="E105" i="15"/>
  <c r="F105" i="15"/>
  <c r="D104" i="15"/>
  <c r="E101" i="15"/>
  <c r="F101" i="15"/>
  <c r="D100" i="15"/>
  <c r="E97" i="15"/>
  <c r="F97" i="15"/>
  <c r="D96" i="15"/>
  <c r="E93" i="15"/>
  <c r="F93" i="15"/>
  <c r="D92" i="15"/>
  <c r="E89" i="15"/>
  <c r="F89" i="15"/>
  <c r="D88" i="15"/>
  <c r="E85" i="15"/>
  <c r="F85" i="15"/>
  <c r="D84" i="15"/>
  <c r="E81" i="15"/>
  <c r="F81" i="15"/>
  <c r="D80" i="15"/>
  <c r="E77" i="15"/>
  <c r="F77" i="15"/>
  <c r="D76" i="15"/>
  <c r="E73" i="15"/>
  <c r="F73" i="15"/>
  <c r="D72" i="15"/>
  <c r="E69" i="15"/>
  <c r="F69" i="15"/>
  <c r="D68" i="15"/>
  <c r="E65" i="15"/>
  <c r="F65" i="15"/>
  <c r="D64" i="15"/>
  <c r="E61" i="15"/>
  <c r="F61" i="15"/>
  <c r="D60" i="15"/>
  <c r="E57" i="15"/>
  <c r="F57" i="15"/>
  <c r="D56" i="15"/>
  <c r="E53" i="15"/>
  <c r="F53" i="15"/>
  <c r="D52" i="15"/>
  <c r="E49" i="15"/>
  <c r="F49" i="15"/>
  <c r="D48" i="15"/>
  <c r="E44" i="15"/>
  <c r="F44" i="15"/>
  <c r="D43" i="15"/>
  <c r="E40" i="15"/>
  <c r="F40" i="15"/>
  <c r="D39" i="15"/>
  <c r="E36" i="15"/>
  <c r="F36" i="15"/>
  <c r="D35" i="15"/>
  <c r="E32" i="15"/>
  <c r="F32" i="15"/>
  <c r="D31" i="15"/>
  <c r="E28" i="15"/>
  <c r="F28" i="15"/>
  <c r="D27" i="15"/>
  <c r="E24" i="15"/>
  <c r="F24" i="15"/>
  <c r="D23" i="15"/>
  <c r="E20" i="15"/>
  <c r="F20" i="15"/>
  <c r="D19" i="15"/>
  <c r="E16" i="15"/>
  <c r="F16" i="15"/>
  <c r="D15" i="15"/>
  <c r="E12" i="15"/>
  <c r="F12" i="15"/>
  <c r="E9" i="15"/>
  <c r="F9" i="15"/>
  <c r="D8" i="15"/>
  <c r="E4" i="15"/>
  <c r="F4" i="15"/>
  <c r="D3" i="15"/>
  <c r="E608" i="15"/>
  <c r="F608" i="15"/>
  <c r="D2" i="15"/>
  <c r="E2" i="15"/>
  <c r="E606" i="15"/>
  <c r="F606" i="15"/>
  <c r="E602" i="15"/>
  <c r="F602" i="15"/>
  <c r="E598" i="15"/>
  <c r="F598" i="15"/>
  <c r="E594" i="15"/>
  <c r="F594" i="15"/>
  <c r="E590" i="15"/>
  <c r="F590" i="15"/>
  <c r="E586" i="15"/>
  <c r="F586" i="15"/>
  <c r="E582" i="15"/>
  <c r="F582" i="15"/>
  <c r="E578" i="15"/>
  <c r="F578" i="15"/>
  <c r="E574" i="15"/>
  <c r="F574" i="15"/>
  <c r="E570" i="15"/>
  <c r="F570" i="15"/>
  <c r="E566" i="15"/>
  <c r="F566" i="15"/>
  <c r="E562" i="15"/>
  <c r="F562" i="15"/>
  <c r="E558" i="15"/>
  <c r="F558" i="15"/>
  <c r="E554" i="15"/>
  <c r="F554" i="15"/>
  <c r="E550" i="15"/>
  <c r="F550" i="15"/>
  <c r="E546" i="15"/>
  <c r="F546" i="15"/>
  <c r="E542" i="15"/>
  <c r="F542" i="15"/>
  <c r="E538" i="15"/>
  <c r="F538" i="15"/>
  <c r="E534" i="15"/>
  <c r="F534" i="15"/>
  <c r="E530" i="15"/>
  <c r="F530" i="15"/>
  <c r="E526" i="15"/>
  <c r="F526" i="15"/>
  <c r="E521" i="15"/>
  <c r="F521" i="15"/>
  <c r="E516" i="15"/>
  <c r="F516" i="15"/>
  <c r="E512" i="15"/>
  <c r="F512" i="15"/>
  <c r="E508" i="15"/>
  <c r="F508" i="15"/>
  <c r="E504" i="15"/>
  <c r="F504" i="15"/>
  <c r="E500" i="15"/>
  <c r="F500" i="15"/>
  <c r="E496" i="15"/>
  <c r="F496" i="15"/>
  <c r="E492" i="15"/>
  <c r="F492" i="15"/>
  <c r="E488" i="15"/>
  <c r="F488" i="15"/>
  <c r="E484" i="15"/>
  <c r="F484" i="15"/>
  <c r="E480" i="15"/>
  <c r="F480" i="15"/>
  <c r="E476" i="15"/>
  <c r="F476" i="15"/>
  <c r="E472" i="15"/>
  <c r="F472" i="15"/>
  <c r="E468" i="15"/>
  <c r="F468" i="15"/>
  <c r="E464" i="15"/>
  <c r="F464" i="15"/>
  <c r="E460" i="15"/>
  <c r="F460" i="15"/>
  <c r="E456" i="15"/>
  <c r="F456" i="15"/>
  <c r="E452" i="15"/>
  <c r="F452" i="15"/>
  <c r="E448" i="15"/>
  <c r="F448" i="15"/>
  <c r="E444" i="15"/>
  <c r="F444" i="15"/>
  <c r="E440" i="15"/>
  <c r="F440" i="15"/>
  <c r="E436" i="15"/>
  <c r="F436" i="15"/>
  <c r="E432" i="15"/>
  <c r="F432" i="15"/>
  <c r="E428" i="15"/>
  <c r="F428" i="15"/>
  <c r="E424" i="15"/>
  <c r="F424" i="15"/>
  <c r="E420" i="15"/>
  <c r="F420" i="15"/>
  <c r="E416" i="15"/>
  <c r="F416" i="15"/>
  <c r="E412" i="15"/>
  <c r="F412" i="15"/>
  <c r="E408" i="15"/>
  <c r="F408" i="15"/>
  <c r="E404" i="15"/>
  <c r="F404" i="15"/>
  <c r="E400" i="15"/>
  <c r="F400" i="15"/>
  <c r="E396" i="15"/>
  <c r="F396" i="15"/>
  <c r="E390" i="15"/>
  <c r="F390" i="15"/>
  <c r="E386" i="15"/>
  <c r="F386" i="15"/>
  <c r="E382" i="15"/>
  <c r="F382" i="15"/>
  <c r="E378" i="15"/>
  <c r="F378" i="15"/>
  <c r="E374" i="15"/>
  <c r="F374" i="15"/>
  <c r="E370" i="15"/>
  <c r="F370" i="15"/>
  <c r="E366" i="15"/>
  <c r="F366" i="15"/>
  <c r="E362" i="15"/>
  <c r="F362" i="15"/>
  <c r="E358" i="15"/>
  <c r="F358" i="15"/>
  <c r="E354" i="15"/>
  <c r="F354" i="15"/>
  <c r="E350" i="15"/>
  <c r="F350" i="15"/>
  <c r="E346" i="15"/>
  <c r="F346" i="15"/>
  <c r="E342" i="15"/>
  <c r="F342" i="15"/>
  <c r="E338" i="15"/>
  <c r="F338" i="15"/>
  <c r="E334" i="15"/>
  <c r="F334" i="15"/>
  <c r="E330" i="15"/>
  <c r="F330" i="15"/>
  <c r="D329" i="15"/>
  <c r="E328" i="15"/>
  <c r="F328" i="15"/>
  <c r="E324" i="15"/>
  <c r="F324" i="15"/>
  <c r="E320" i="15"/>
  <c r="F320" i="15"/>
  <c r="D319" i="15"/>
  <c r="E316" i="15"/>
  <c r="F316" i="15"/>
  <c r="D315" i="15"/>
  <c r="E312" i="15"/>
  <c r="F312" i="15"/>
  <c r="D311" i="15"/>
  <c r="E308" i="15"/>
  <c r="F308" i="15"/>
  <c r="D307" i="15"/>
  <c r="E304" i="15"/>
  <c r="F304" i="15"/>
  <c r="D303" i="15"/>
  <c r="E300" i="15"/>
  <c r="F300" i="15"/>
  <c r="D299" i="15"/>
  <c r="E296" i="15"/>
  <c r="F296" i="15"/>
  <c r="D295" i="15"/>
  <c r="E292" i="15"/>
  <c r="F292" i="15"/>
  <c r="D291" i="15"/>
  <c r="E288" i="15"/>
  <c r="F288" i="15"/>
  <c r="D287" i="15"/>
  <c r="E284" i="15"/>
  <c r="F284" i="15"/>
  <c r="D283" i="15"/>
  <c r="E280" i="15"/>
  <c r="F280" i="15"/>
  <c r="D279" i="15"/>
  <c r="E276" i="15"/>
  <c r="F276" i="15"/>
  <c r="D275" i="15"/>
  <c r="E272" i="15"/>
  <c r="F272" i="15"/>
  <c r="D271" i="15"/>
  <c r="E268" i="15"/>
  <c r="F268" i="15"/>
  <c r="D267" i="15"/>
  <c r="E264" i="15"/>
  <c r="F264" i="15"/>
  <c r="D263" i="15"/>
  <c r="E260" i="15"/>
  <c r="F260" i="15"/>
  <c r="D259" i="15"/>
  <c r="E256" i="15"/>
  <c r="F256" i="15"/>
  <c r="D255" i="15"/>
  <c r="E252" i="15"/>
  <c r="F252" i="15"/>
  <c r="D251" i="15"/>
  <c r="E248" i="15"/>
  <c r="F248" i="15"/>
  <c r="D247" i="15"/>
  <c r="E244" i="15"/>
  <c r="F244" i="15"/>
  <c r="D243" i="15"/>
  <c r="E240" i="15"/>
  <c r="F240" i="15"/>
  <c r="D239" i="15"/>
  <c r="E236" i="15"/>
  <c r="F236" i="15"/>
  <c r="D235" i="15"/>
  <c r="E232" i="15"/>
  <c r="F232" i="15"/>
  <c r="D231" i="15"/>
  <c r="E228" i="15"/>
  <c r="F228" i="15"/>
  <c r="D227" i="15"/>
  <c r="E224" i="15"/>
  <c r="F224" i="15"/>
  <c r="D223" i="15"/>
  <c r="E220" i="15"/>
  <c r="F220" i="15"/>
  <c r="D219" i="15"/>
  <c r="E216" i="15"/>
  <c r="F216" i="15"/>
  <c r="D215" i="15"/>
  <c r="E212" i="15"/>
  <c r="F212" i="15"/>
  <c r="D211" i="15"/>
  <c r="E208" i="15"/>
  <c r="F208" i="15"/>
  <c r="D207" i="15"/>
  <c r="E204" i="15"/>
  <c r="F204" i="15"/>
  <c r="D203" i="15"/>
  <c r="E200" i="15"/>
  <c r="F200" i="15"/>
  <c r="D199" i="15"/>
  <c r="E196" i="15"/>
  <c r="F196" i="15"/>
  <c r="D195" i="15"/>
  <c r="E192" i="15"/>
  <c r="F192" i="15"/>
  <c r="D191" i="15"/>
  <c r="E188" i="15"/>
  <c r="F188" i="15"/>
  <c r="D187" i="15"/>
  <c r="E184" i="15"/>
  <c r="F184" i="15"/>
  <c r="D183" i="15"/>
  <c r="E180" i="15"/>
  <c r="F180" i="15"/>
  <c r="D179" i="15"/>
  <c r="E176" i="15"/>
  <c r="F176" i="15"/>
  <c r="D175" i="15"/>
  <c r="E172" i="15"/>
  <c r="F172" i="15"/>
  <c r="D171" i="15"/>
  <c r="E168" i="15"/>
  <c r="F168" i="15"/>
  <c r="D167" i="15"/>
  <c r="E164" i="15"/>
  <c r="F164" i="15"/>
  <c r="D163" i="15"/>
  <c r="E160" i="15"/>
  <c r="F160" i="15"/>
  <c r="D159" i="15"/>
  <c r="E156" i="15"/>
  <c r="F156" i="15"/>
  <c r="D155" i="15"/>
  <c r="E152" i="15"/>
  <c r="F152" i="15"/>
  <c r="D151" i="15"/>
  <c r="E148" i="15"/>
  <c r="F148" i="15"/>
  <c r="D147" i="15"/>
  <c r="E144" i="15"/>
  <c r="F144" i="15"/>
  <c r="D143" i="15"/>
  <c r="E140" i="15"/>
  <c r="F140" i="15"/>
  <c r="D139" i="15"/>
  <c r="E136" i="15"/>
  <c r="F136" i="15"/>
  <c r="D135" i="15"/>
  <c r="E132" i="15"/>
  <c r="F132" i="15"/>
  <c r="D131" i="15"/>
  <c r="E128" i="15"/>
  <c r="F128" i="15"/>
  <c r="D127" i="15"/>
  <c r="E124" i="15"/>
  <c r="F124" i="15"/>
  <c r="D123" i="15"/>
  <c r="E120" i="15"/>
  <c r="F120" i="15"/>
  <c r="D119" i="15"/>
  <c r="E116" i="15"/>
  <c r="F116" i="15"/>
  <c r="D115" i="15"/>
  <c r="E112" i="15"/>
  <c r="F112" i="15"/>
  <c r="D111" i="15"/>
  <c r="E108" i="15"/>
  <c r="F108" i="15"/>
  <c r="D107" i="15"/>
  <c r="E104" i="15"/>
  <c r="F104" i="15"/>
  <c r="D103" i="15"/>
  <c r="E100" i="15"/>
  <c r="F100" i="15"/>
  <c r="D99" i="15"/>
  <c r="E96" i="15"/>
  <c r="F96" i="15"/>
  <c r="D95" i="15"/>
  <c r="E92" i="15"/>
  <c r="F92" i="15"/>
  <c r="D91" i="15"/>
  <c r="E88" i="15"/>
  <c r="F88" i="15"/>
  <c r="D87" i="15"/>
  <c r="E84" i="15"/>
  <c r="F84" i="15"/>
  <c r="D83" i="15"/>
  <c r="E80" i="15"/>
  <c r="F80" i="15"/>
  <c r="D79" i="15"/>
  <c r="E76" i="15"/>
  <c r="F76" i="15"/>
  <c r="D75" i="15"/>
  <c r="E72" i="15"/>
  <c r="F72" i="15"/>
  <c r="D71" i="15"/>
  <c r="E68" i="15"/>
  <c r="F68" i="15"/>
  <c r="D67" i="15"/>
  <c r="E64" i="15"/>
  <c r="F64" i="15"/>
  <c r="D63" i="15"/>
  <c r="E60" i="15"/>
  <c r="F60" i="15"/>
  <c r="D59" i="15"/>
  <c r="E56" i="15"/>
  <c r="F56" i="15"/>
  <c r="D55" i="15"/>
  <c r="E52" i="15"/>
  <c r="F52" i="15"/>
  <c r="D51" i="15"/>
  <c r="E48" i="15"/>
  <c r="F48" i="15"/>
  <c r="D47" i="15"/>
  <c r="E43" i="15"/>
  <c r="F43" i="15"/>
  <c r="D42" i="15"/>
  <c r="E39" i="15"/>
  <c r="F39" i="15"/>
  <c r="D38" i="15"/>
  <c r="E35" i="15"/>
  <c r="F35" i="15"/>
  <c r="D34" i="15"/>
  <c r="E31" i="15"/>
  <c r="F31" i="15"/>
  <c r="D30" i="15"/>
  <c r="E27" i="15"/>
  <c r="F27" i="15"/>
  <c r="D26" i="15"/>
  <c r="E23" i="15"/>
  <c r="F23" i="15"/>
  <c r="D22" i="15"/>
  <c r="E19" i="15"/>
  <c r="F19" i="15"/>
  <c r="D18" i="15"/>
  <c r="E15" i="15"/>
  <c r="F15" i="15"/>
  <c r="D14" i="15"/>
  <c r="E11" i="15"/>
  <c r="F11" i="15"/>
  <c r="E8" i="15"/>
  <c r="F8" i="15"/>
  <c r="D7" i="15"/>
  <c r="E3" i="15"/>
  <c r="F3" i="15"/>
  <c r="E5" i="15"/>
  <c r="S605" i="10"/>
  <c r="S601" i="10"/>
  <c r="S597" i="10"/>
  <c r="S593" i="10"/>
  <c r="S589" i="10"/>
  <c r="S585" i="10"/>
  <c r="S581" i="10"/>
  <c r="S577" i="10"/>
  <c r="S573" i="10"/>
  <c r="S569" i="10"/>
  <c r="S565" i="10"/>
  <c r="S561" i="10"/>
  <c r="S557" i="10"/>
  <c r="S553" i="10"/>
  <c r="S549" i="10"/>
  <c r="S545" i="10"/>
  <c r="S541" i="10"/>
  <c r="S537" i="10"/>
  <c r="S533" i="10"/>
  <c r="S529" i="10"/>
  <c r="S524" i="10"/>
  <c r="S519" i="10"/>
  <c r="S515" i="10"/>
  <c r="S2" i="10"/>
  <c r="S608" i="10"/>
  <c r="S604" i="10"/>
  <c r="S600" i="10"/>
  <c r="S596" i="10"/>
  <c r="S592" i="10"/>
  <c r="S588" i="10"/>
  <c r="S584" i="10"/>
  <c r="S580" i="10"/>
  <c r="S576" i="10"/>
  <c r="S572" i="10"/>
  <c r="S568" i="10"/>
  <c r="S564" i="10"/>
  <c r="S560" i="10"/>
  <c r="S556" i="10"/>
  <c r="S552" i="10"/>
  <c r="S548" i="10"/>
  <c r="S544" i="10"/>
  <c r="S540" i="10"/>
  <c r="S536" i="10"/>
  <c r="S532" i="10"/>
  <c r="S528" i="10"/>
  <c r="S523" i="10"/>
  <c r="S518" i="10"/>
  <c r="S511" i="10"/>
  <c r="S507" i="10"/>
  <c r="S503" i="10"/>
  <c r="S499" i="10"/>
  <c r="S495" i="10"/>
  <c r="S491" i="10"/>
  <c r="S487" i="10"/>
  <c r="S483" i="10"/>
  <c r="S479" i="10"/>
  <c r="S475" i="10"/>
  <c r="S471" i="10"/>
  <c r="S467" i="10"/>
  <c r="S463" i="10"/>
  <c r="S459" i="10"/>
  <c r="S455" i="10"/>
  <c r="S451" i="10"/>
  <c r="S447" i="10"/>
  <c r="S443" i="10"/>
  <c r="S439" i="10"/>
  <c r="B58" i="14" s="1"/>
  <c r="D58" i="14" s="1"/>
  <c r="S435" i="10"/>
  <c r="S431" i="10"/>
  <c r="S427" i="10"/>
  <c r="S423" i="10"/>
  <c r="S419" i="10"/>
  <c r="S415" i="10"/>
  <c r="S411" i="10"/>
  <c r="S407" i="10"/>
  <c r="S403" i="10"/>
  <c r="S399" i="10"/>
  <c r="S395" i="10"/>
  <c r="S394" i="10"/>
  <c r="S393" i="10"/>
  <c r="S389" i="10"/>
  <c r="S385" i="10"/>
  <c r="S381" i="10"/>
  <c r="S377" i="10"/>
  <c r="S373" i="10"/>
  <c r="S369" i="10"/>
  <c r="S365" i="10"/>
  <c r="S361" i="10"/>
  <c r="S357" i="10"/>
  <c r="S353" i="10"/>
  <c r="S349" i="10"/>
  <c r="S345" i="10"/>
  <c r="S341" i="10"/>
  <c r="S337" i="10"/>
  <c r="S333" i="10"/>
  <c r="S327" i="10"/>
  <c r="S323" i="10"/>
  <c r="S319" i="10"/>
  <c r="S315" i="10"/>
  <c r="S311" i="10"/>
  <c r="S307" i="10"/>
  <c r="S303" i="10"/>
  <c r="S299" i="10"/>
  <c r="S295" i="10"/>
  <c r="S291" i="10"/>
  <c r="S287" i="10"/>
  <c r="S283" i="10"/>
  <c r="S279" i="10"/>
  <c r="S275" i="10"/>
  <c r="S271" i="10"/>
  <c r="S267" i="10"/>
  <c r="S263" i="10"/>
  <c r="S259" i="10"/>
  <c r="S255" i="10"/>
  <c r="S251" i="10"/>
  <c r="S247" i="10"/>
  <c r="S243" i="10"/>
  <c r="S239" i="10"/>
  <c r="S235" i="10"/>
  <c r="S231" i="10"/>
  <c r="S227" i="10"/>
  <c r="S223" i="10"/>
  <c r="S219" i="10"/>
  <c r="S215" i="10"/>
  <c r="S211" i="10"/>
  <c r="S514" i="10"/>
  <c r="S510" i="10"/>
  <c r="S506" i="10"/>
  <c r="S502" i="10"/>
  <c r="S498" i="10"/>
  <c r="S494" i="10"/>
  <c r="S490" i="10"/>
  <c r="S486" i="10"/>
  <c r="S482" i="10"/>
  <c r="S478" i="10"/>
  <c r="S474" i="10"/>
  <c r="S470" i="10"/>
  <c r="S466" i="10"/>
  <c r="S462" i="10"/>
  <c r="S458" i="10"/>
  <c r="S454" i="10"/>
  <c r="S450" i="10"/>
  <c r="S446" i="10"/>
  <c r="S442" i="10"/>
  <c r="S438" i="10"/>
  <c r="S434" i="10"/>
  <c r="S430" i="10"/>
  <c r="S426" i="10"/>
  <c r="S422" i="10"/>
  <c r="S418" i="10"/>
  <c r="S414" i="10"/>
  <c r="S410" i="10"/>
  <c r="S406" i="10"/>
  <c r="S402" i="10"/>
  <c r="S398" i="10"/>
  <c r="S392" i="10"/>
  <c r="S388" i="10"/>
  <c r="S384" i="10"/>
  <c r="S380" i="10"/>
  <c r="S376" i="10"/>
  <c r="S372" i="10"/>
  <c r="S368" i="10"/>
  <c r="S364" i="10"/>
  <c r="S360" i="10"/>
  <c r="S356" i="10"/>
  <c r="S352" i="10"/>
  <c r="S348" i="10"/>
  <c r="S344" i="10"/>
  <c r="S340" i="10"/>
  <c r="S336" i="10"/>
  <c r="S332" i="10"/>
  <c r="S326" i="10"/>
  <c r="S322" i="10"/>
  <c r="S318" i="10"/>
  <c r="S314" i="10"/>
  <c r="S310" i="10"/>
  <c r="S306" i="10"/>
  <c r="S302" i="10"/>
  <c r="S298" i="10"/>
  <c r="S294" i="10"/>
  <c r="S290" i="10"/>
  <c r="S286" i="10"/>
  <c r="S282" i="10"/>
  <c r="S278" i="10"/>
  <c r="S274" i="10"/>
  <c r="S270" i="10"/>
  <c r="S266" i="10"/>
  <c r="S262" i="10"/>
  <c r="S258" i="10"/>
  <c r="S254" i="10"/>
  <c r="S250" i="10"/>
  <c r="S246" i="10"/>
  <c r="S242" i="10"/>
  <c r="S238" i="10"/>
  <c r="S234" i="10"/>
  <c r="S230" i="10"/>
  <c r="S226" i="10"/>
  <c r="S222" i="10"/>
  <c r="S218" i="10"/>
  <c r="S214" i="10"/>
  <c r="S210" i="10"/>
  <c r="S206" i="10"/>
  <c r="S202" i="10"/>
  <c r="S198" i="10"/>
  <c r="S194" i="10"/>
  <c r="S190" i="10"/>
  <c r="S186" i="10"/>
  <c r="S182" i="10"/>
  <c r="S178" i="10"/>
  <c r="S174" i="10"/>
  <c r="S209" i="10"/>
  <c r="S205" i="10"/>
  <c r="S201" i="10"/>
  <c r="S197" i="10"/>
  <c r="S193" i="10"/>
  <c r="S189" i="10"/>
  <c r="S185" i="10"/>
  <c r="S181" i="10"/>
  <c r="S177" i="10"/>
  <c r="S173" i="10"/>
  <c r="S169" i="10"/>
  <c r="S165" i="10"/>
  <c r="S161" i="10"/>
  <c r="S157" i="10"/>
  <c r="S153" i="10"/>
  <c r="S149" i="10"/>
  <c r="S145" i="10"/>
  <c r="S141" i="10"/>
  <c r="S137" i="10"/>
  <c r="S133" i="10"/>
  <c r="S129" i="10"/>
  <c r="S125" i="10"/>
  <c r="S121" i="10"/>
  <c r="S117" i="10"/>
  <c r="S113" i="10"/>
  <c r="S109" i="10"/>
  <c r="S105" i="10"/>
  <c r="S101" i="10"/>
  <c r="S97" i="10"/>
  <c r="S93" i="10"/>
  <c r="S89" i="10"/>
  <c r="S85" i="10"/>
  <c r="S81" i="10"/>
  <c r="S77" i="10"/>
  <c r="S73" i="10"/>
  <c r="S69" i="10"/>
  <c r="S65" i="10"/>
  <c r="S61" i="10"/>
  <c r="S57" i="10"/>
  <c r="S53" i="10"/>
  <c r="S49" i="10"/>
  <c r="S44" i="10"/>
  <c r="S40" i="10"/>
  <c r="S36" i="10"/>
  <c r="S32" i="10"/>
  <c r="S28" i="10"/>
  <c r="S24" i="10"/>
  <c r="S20" i="10"/>
  <c r="S16" i="10"/>
  <c r="S12" i="10"/>
  <c r="S9" i="10"/>
  <c r="S4" i="10"/>
  <c r="S607" i="10"/>
  <c r="S603" i="10"/>
  <c r="S595" i="10"/>
  <c r="S591" i="10"/>
  <c r="S587" i="10"/>
  <c r="S606" i="10"/>
  <c r="S602" i="10"/>
  <c r="S598" i="10"/>
  <c r="S594" i="10"/>
  <c r="S590" i="10"/>
  <c r="S586" i="10"/>
  <c r="S582" i="10"/>
  <c r="S578" i="10"/>
  <c r="S599" i="10"/>
  <c r="S583" i="10"/>
  <c r="S579" i="10"/>
  <c r="S575" i="10"/>
  <c r="S571" i="10"/>
  <c r="S567" i="10"/>
  <c r="S563" i="10"/>
  <c r="S559" i="10"/>
  <c r="S574" i="10"/>
  <c r="S570" i="10"/>
  <c r="S566" i="10"/>
  <c r="S562" i="10"/>
  <c r="S558" i="10"/>
  <c r="S554" i="10"/>
  <c r="S550" i="10"/>
  <c r="S546" i="10"/>
  <c r="S542" i="10"/>
  <c r="S538" i="10"/>
  <c r="S534" i="10"/>
  <c r="S530" i="10"/>
  <c r="S526" i="10"/>
  <c r="S521" i="10"/>
  <c r="S516" i="10"/>
  <c r="S512" i="10"/>
  <c r="S508" i="10"/>
  <c r="S504" i="10"/>
  <c r="S500" i="10"/>
  <c r="S496" i="10"/>
  <c r="S492" i="10"/>
  <c r="S488" i="10"/>
  <c r="S484" i="10"/>
  <c r="S480" i="10"/>
  <c r="S476" i="10"/>
  <c r="S472" i="10"/>
  <c r="S468" i="10"/>
  <c r="S464" i="10"/>
  <c r="S460" i="10"/>
  <c r="S456" i="10"/>
  <c r="S452" i="10"/>
  <c r="S448" i="10"/>
  <c r="S444" i="10"/>
  <c r="S440" i="10"/>
  <c r="S436" i="10"/>
  <c r="S432" i="10"/>
  <c r="S428" i="10"/>
  <c r="S424" i="10"/>
  <c r="S420" i="10"/>
  <c r="S416" i="10"/>
  <c r="S412" i="10"/>
  <c r="S408" i="10"/>
  <c r="S404" i="10"/>
  <c r="S400" i="10"/>
  <c r="S396" i="10"/>
  <c r="S390" i="10"/>
  <c r="S386" i="10"/>
  <c r="S382" i="10"/>
  <c r="S378" i="10"/>
  <c r="S374" i="10"/>
  <c r="S370" i="10"/>
  <c r="S366" i="10"/>
  <c r="S362" i="10"/>
  <c r="S358" i="10"/>
  <c r="S354" i="10"/>
  <c r="S350" i="10"/>
  <c r="S346" i="10"/>
  <c r="S342" i="10"/>
  <c r="S338" i="10"/>
  <c r="S334" i="10"/>
  <c r="S330" i="10"/>
  <c r="S329" i="10"/>
  <c r="S328" i="10"/>
  <c r="S324" i="10"/>
  <c r="S320" i="10"/>
  <c r="S316" i="10"/>
  <c r="S312" i="10"/>
  <c r="S308" i="10"/>
  <c r="S304" i="10"/>
  <c r="S300" i="10"/>
  <c r="S296" i="10"/>
  <c r="S292" i="10"/>
  <c r="S284" i="10"/>
  <c r="S280" i="10"/>
  <c r="S276" i="10"/>
  <c r="S272" i="10"/>
  <c r="S268" i="10"/>
  <c r="S264" i="10"/>
  <c r="S260" i="10"/>
  <c r="S256" i="10"/>
  <c r="S252" i="10"/>
  <c r="S248" i="10"/>
  <c r="S244" i="10"/>
  <c r="S240" i="10"/>
  <c r="S236" i="10"/>
  <c r="S232" i="10"/>
  <c r="S228" i="10"/>
  <c r="S224" i="10"/>
  <c r="S220" i="10"/>
  <c r="S216" i="10"/>
  <c r="S212" i="10"/>
  <c r="S208" i="10"/>
  <c r="S204" i="10"/>
  <c r="S200" i="10"/>
  <c r="S196" i="10"/>
  <c r="S192" i="10"/>
  <c r="S188" i="10"/>
  <c r="S184" i="10"/>
  <c r="S180" i="10"/>
  <c r="S176" i="10"/>
  <c r="S172" i="10"/>
  <c r="S168" i="10"/>
  <c r="S164" i="10"/>
  <c r="S160" i="10"/>
  <c r="S156" i="10"/>
  <c r="S152" i="10"/>
  <c r="S148" i="10"/>
  <c r="S144" i="10"/>
  <c r="S140" i="10"/>
  <c r="S136" i="10"/>
  <c r="S132" i="10"/>
  <c r="S128" i="10"/>
  <c r="S124" i="10"/>
  <c r="S120" i="10"/>
  <c r="S116" i="10"/>
  <c r="S112" i="10"/>
  <c r="S108" i="10"/>
  <c r="S104" i="10"/>
  <c r="S100" i="10"/>
  <c r="S96" i="10"/>
  <c r="S92" i="10"/>
  <c r="S88" i="10"/>
  <c r="S84" i="10"/>
  <c r="S80" i="10"/>
  <c r="S76" i="10"/>
  <c r="S72" i="10"/>
  <c r="S68" i="10"/>
  <c r="S64" i="10"/>
  <c r="S60" i="10"/>
  <c r="S56" i="10"/>
  <c r="S52" i="10"/>
  <c r="S48" i="10"/>
  <c r="S43" i="10"/>
  <c r="S39" i="10"/>
  <c r="S35" i="10"/>
  <c r="S31" i="10"/>
  <c r="S27" i="10"/>
  <c r="S23" i="10"/>
  <c r="S19" i="10"/>
  <c r="S15" i="10"/>
  <c r="S8" i="10"/>
  <c r="S207" i="10"/>
  <c r="S203" i="10"/>
  <c r="S199" i="10"/>
  <c r="S195" i="10"/>
  <c r="S191" i="10"/>
  <c r="S187" i="10"/>
  <c r="S183" i="10"/>
  <c r="S179" i="10"/>
  <c r="S175" i="10"/>
  <c r="S171" i="10"/>
  <c r="S167" i="10"/>
  <c r="S163" i="10"/>
  <c r="S159" i="10"/>
  <c r="S155" i="10"/>
  <c r="S151" i="10"/>
  <c r="S147" i="10"/>
  <c r="S143" i="10"/>
  <c r="S139" i="10"/>
  <c r="S135" i="10"/>
  <c r="S131" i="10"/>
  <c r="S127" i="10"/>
  <c r="S123" i="10"/>
  <c r="S119" i="10"/>
  <c r="S115" i="10"/>
  <c r="S111" i="10"/>
  <c r="S107" i="10"/>
  <c r="S103" i="10"/>
  <c r="S99" i="10"/>
  <c r="S95" i="10"/>
  <c r="S91" i="10"/>
  <c r="S87" i="10"/>
  <c r="S83" i="10"/>
  <c r="S79" i="10"/>
  <c r="B39" i="14" s="1"/>
  <c r="D39" i="14" s="1"/>
  <c r="S75" i="10"/>
  <c r="S71" i="10"/>
  <c r="S67" i="10"/>
  <c r="S63" i="10"/>
  <c r="S59" i="10"/>
  <c r="S55" i="10"/>
  <c r="S51" i="10"/>
  <c r="S47" i="10"/>
  <c r="S42" i="10"/>
  <c r="S38" i="10"/>
  <c r="S34" i="10"/>
  <c r="S30" i="10"/>
  <c r="S26" i="10"/>
  <c r="S22" i="10"/>
  <c r="S18" i="10"/>
  <c r="S14" i="10"/>
  <c r="S7" i="10"/>
  <c r="S170" i="10"/>
  <c r="S166" i="10"/>
  <c r="S162" i="10"/>
  <c r="S158" i="10"/>
  <c r="S154" i="10"/>
  <c r="S150" i="10"/>
  <c r="S146" i="10"/>
  <c r="S142" i="10"/>
  <c r="S138" i="10"/>
  <c r="S134" i="10"/>
  <c r="S130" i="10"/>
  <c r="S126" i="10"/>
  <c r="S122" i="10"/>
  <c r="S118" i="10"/>
  <c r="S114" i="10"/>
  <c r="S110" i="10"/>
  <c r="S106" i="10"/>
  <c r="S102" i="10"/>
  <c r="S98" i="10"/>
  <c r="S94" i="10"/>
  <c r="S90" i="10"/>
  <c r="S86" i="10"/>
  <c r="S82" i="10"/>
  <c r="S78" i="10"/>
  <c r="S74" i="10"/>
  <c r="S70" i="10"/>
  <c r="S66" i="10"/>
  <c r="S62" i="10"/>
  <c r="S58" i="10"/>
  <c r="S54" i="10"/>
  <c r="S50" i="10"/>
  <c r="S46" i="10"/>
  <c r="S41" i="10"/>
  <c r="S37" i="10"/>
  <c r="S33" i="10"/>
  <c r="S29" i="10"/>
  <c r="S25" i="10"/>
  <c r="S21" i="10"/>
  <c r="S17" i="10"/>
  <c r="S13" i="10"/>
  <c r="S11" i="10"/>
  <c r="S10" i="10"/>
  <c r="S6" i="10"/>
  <c r="S5" i="10"/>
  <c r="S555" i="10"/>
  <c r="S551" i="10"/>
  <c r="S547" i="10"/>
  <c r="S543" i="10"/>
  <c r="S539" i="10"/>
  <c r="S535" i="10"/>
  <c r="S531" i="10"/>
  <c r="S527" i="10"/>
  <c r="S522" i="10"/>
  <c r="S517" i="10"/>
  <c r="S513" i="10"/>
  <c r="S509" i="10"/>
  <c r="S505" i="10"/>
  <c r="S501" i="10"/>
  <c r="S497" i="10"/>
  <c r="S493" i="10"/>
  <c r="S489" i="10"/>
  <c r="S485" i="10"/>
  <c r="S481" i="10"/>
  <c r="S477" i="10"/>
  <c r="S473" i="10"/>
  <c r="S469" i="10"/>
  <c r="S465" i="10"/>
  <c r="S461" i="10"/>
  <c r="S457" i="10"/>
  <c r="S453" i="10"/>
  <c r="S449" i="10"/>
  <c r="B60" i="14" s="1"/>
  <c r="D60" i="14" s="1"/>
  <c r="S445" i="10"/>
  <c r="S441" i="10"/>
  <c r="S437" i="10"/>
  <c r="S433" i="10"/>
  <c r="S429" i="10"/>
  <c r="S425" i="10"/>
  <c r="S421" i="10"/>
  <c r="S417" i="10"/>
  <c r="S413" i="10"/>
  <c r="S409" i="10"/>
  <c r="S405" i="10"/>
  <c r="S401" i="10"/>
  <c r="S397" i="10"/>
  <c r="S391" i="10"/>
  <c r="S387" i="10"/>
  <c r="S383" i="10"/>
  <c r="S379" i="10"/>
  <c r="S375" i="10"/>
  <c r="S371" i="10"/>
  <c r="S367" i="10"/>
  <c r="S363" i="10"/>
  <c r="S359" i="10"/>
  <c r="S355" i="10"/>
  <c r="S351" i="10"/>
  <c r="S347" i="10"/>
  <c r="S343" i="10"/>
  <c r="S339" i="10"/>
  <c r="S335" i="10"/>
  <c r="S331" i="10"/>
  <c r="S325" i="10"/>
  <c r="S321" i="10"/>
  <c r="S317" i="10"/>
  <c r="S313" i="10"/>
  <c r="S309" i="10"/>
  <c r="S305" i="10"/>
  <c r="S301" i="10"/>
  <c r="S297" i="10"/>
  <c r="S293" i="10"/>
  <c r="S289" i="10"/>
  <c r="S285" i="10"/>
  <c r="S281" i="10"/>
  <c r="S277" i="10"/>
  <c r="S273" i="10"/>
  <c r="S269" i="10"/>
  <c r="S265" i="10"/>
  <c r="S261" i="10"/>
  <c r="S257" i="10"/>
  <c r="S253" i="10"/>
  <c r="S249" i="10"/>
  <c r="S245" i="10"/>
  <c r="S241" i="10"/>
  <c r="S237" i="10"/>
  <c r="S233" i="10"/>
  <c r="S229" i="10"/>
  <c r="S225" i="10"/>
  <c r="S221" i="10"/>
  <c r="S217" i="10"/>
  <c r="S213" i="10"/>
  <c r="V50" i="11"/>
  <c r="G608" i="15"/>
  <c r="V47" i="11"/>
  <c r="V5" i="11"/>
  <c r="V35" i="11"/>
  <c r="V27" i="11"/>
  <c r="V19" i="11"/>
  <c r="V11" i="11"/>
  <c r="V4" i="11"/>
  <c r="V9" i="11"/>
  <c r="V13" i="11"/>
  <c r="V17" i="11"/>
  <c r="V21" i="11"/>
  <c r="V25" i="11"/>
  <c r="V29" i="11"/>
  <c r="V33" i="11"/>
  <c r="V37" i="11"/>
  <c r="V44" i="11"/>
  <c r="V48" i="11"/>
  <c r="V40" i="11"/>
  <c r="V32" i="11"/>
  <c r="V24" i="11"/>
  <c r="V16" i="11"/>
  <c r="V8" i="11"/>
  <c r="V3" i="11"/>
  <c r="V10" i="11"/>
  <c r="V14" i="11"/>
  <c r="V18" i="11"/>
  <c r="V22" i="11"/>
  <c r="V26" i="11"/>
  <c r="V30" i="11"/>
  <c r="V34" i="11"/>
  <c r="V38" i="11"/>
  <c r="V41" i="11"/>
  <c r="V45" i="11"/>
  <c r="V39" i="11"/>
  <c r="V31" i="11"/>
  <c r="V23" i="11"/>
  <c r="V15" i="11"/>
  <c r="V7" i="11"/>
  <c r="V2" i="11"/>
  <c r="V43" i="11"/>
  <c r="V36" i="11"/>
  <c r="V28" i="11"/>
  <c r="V20" i="11"/>
  <c r="V12" i="11"/>
  <c r="V46" i="11"/>
  <c r="V42" i="11"/>
  <c r="V6" i="11"/>
  <c r="H52" i="11"/>
  <c r="I52" i="11"/>
  <c r="K52" i="11"/>
  <c r="N52" i="11"/>
  <c r="J52" i="11"/>
  <c r="V49" i="11"/>
  <c r="B84" i="14"/>
  <c r="D84" i="14" s="1"/>
  <c r="O52" i="11"/>
  <c r="L52" i="11"/>
  <c r="M52" i="11"/>
  <c r="G52" i="11"/>
  <c r="E52" i="11"/>
  <c r="D52" i="11"/>
  <c r="F52" i="11"/>
  <c r="I610" i="10"/>
  <c r="K610" i="10"/>
  <c r="J610" i="10"/>
  <c r="G610" i="10"/>
  <c r="E610" i="10"/>
  <c r="H610" i="10"/>
  <c r="F610" i="10"/>
  <c r="D610" i="10"/>
  <c r="C10" i="13"/>
  <c r="D2" i="13" l="1"/>
  <c r="V52" i="11"/>
  <c r="H208" i="15"/>
  <c r="H45" i="15"/>
  <c r="H482" i="15"/>
  <c r="H415" i="15"/>
  <c r="H126" i="15"/>
  <c r="H271" i="15"/>
  <c r="H28" i="15"/>
  <c r="H390" i="15"/>
  <c r="H159" i="15"/>
  <c r="H122" i="15"/>
  <c r="H304" i="15"/>
  <c r="H220" i="15"/>
  <c r="H425" i="15"/>
  <c r="H593" i="15"/>
  <c r="H420" i="15"/>
  <c r="H99" i="15"/>
  <c r="H330" i="15"/>
  <c r="H282" i="15"/>
  <c r="H325" i="15"/>
  <c r="H567" i="15"/>
  <c r="H279" i="15"/>
  <c r="H167" i="15"/>
  <c r="H298" i="15"/>
  <c r="H492" i="15"/>
  <c r="H210" i="15"/>
  <c r="H50" i="15"/>
  <c r="H306" i="15"/>
  <c r="H140" i="15"/>
  <c r="H59" i="15"/>
  <c r="H44" i="15"/>
  <c r="H538" i="15"/>
  <c r="H313" i="15"/>
  <c r="H463" i="15"/>
  <c r="H497" i="15"/>
  <c r="H30" i="15"/>
  <c r="H244" i="15"/>
  <c r="H150" i="15"/>
  <c r="H498" i="15"/>
  <c r="H172" i="15"/>
  <c r="H188" i="15"/>
  <c r="H553" i="15"/>
  <c r="H396" i="15"/>
  <c r="H373" i="15"/>
  <c r="H339" i="15"/>
  <c r="H101" i="15"/>
  <c r="H66" i="15"/>
  <c r="H216" i="15"/>
  <c r="H139" i="15"/>
  <c r="H486" i="15"/>
  <c r="H154" i="15"/>
  <c r="H360" i="15"/>
  <c r="H327" i="15"/>
  <c r="H438" i="15"/>
  <c r="H215" i="15"/>
  <c r="H604" i="15"/>
  <c r="H93" i="15"/>
  <c r="H380" i="15"/>
  <c r="H269" i="15"/>
  <c r="H137" i="15"/>
  <c r="H179" i="15"/>
  <c r="H374" i="15"/>
  <c r="H123" i="15"/>
  <c r="H510" i="15"/>
  <c r="H107" i="15"/>
  <c r="H377" i="15"/>
  <c r="H160" i="15"/>
  <c r="H429" i="15"/>
  <c r="H509" i="15"/>
  <c r="H575" i="15"/>
  <c r="H143" i="15"/>
  <c r="H400" i="15"/>
  <c r="H537" i="15"/>
  <c r="H251" i="15"/>
  <c r="H512" i="15"/>
  <c r="H342" i="15"/>
  <c r="H193" i="15"/>
  <c r="H118" i="15"/>
  <c r="H476" i="15"/>
  <c r="H489" i="15"/>
  <c r="H257" i="15"/>
  <c r="H378" i="15"/>
  <c r="H258" i="15"/>
  <c r="H268" i="15"/>
  <c r="H255" i="15"/>
  <c r="H89" i="15"/>
  <c r="H523" i="15"/>
  <c r="H522" i="15"/>
  <c r="H276" i="15"/>
  <c r="H97" i="15"/>
  <c r="H431" i="15"/>
  <c r="H67" i="15"/>
  <c r="H162" i="15"/>
  <c r="H457" i="15"/>
  <c r="H466" i="15"/>
  <c r="H49" i="15"/>
  <c r="H103" i="15"/>
  <c r="H397" i="15"/>
  <c r="H111" i="15"/>
  <c r="H458" i="15"/>
  <c r="H231" i="15"/>
  <c r="H277" i="15"/>
  <c r="H358" i="15"/>
  <c r="H182" i="15"/>
  <c r="H488" i="15"/>
  <c r="H367" i="15"/>
  <c r="H544" i="15"/>
  <c r="H596" i="15"/>
  <c r="H203" i="15"/>
  <c r="H503" i="15"/>
  <c r="H365" i="15"/>
  <c r="H465" i="15"/>
  <c r="H603" i="15"/>
  <c r="H79" i="15"/>
  <c r="H131" i="15"/>
  <c r="H586" i="15"/>
  <c r="H392" i="15"/>
  <c r="H283" i="15"/>
  <c r="H248" i="15"/>
  <c r="H92" i="15"/>
  <c r="H459" i="15"/>
  <c r="H345" i="15"/>
  <c r="H233" i="15"/>
  <c r="H343" i="15"/>
  <c r="H184" i="15"/>
  <c r="H419" i="15"/>
  <c r="H535" i="15"/>
  <c r="H589" i="15"/>
  <c r="H247" i="15"/>
  <c r="H478" i="15"/>
  <c r="H484" i="15"/>
  <c r="H129" i="15"/>
  <c r="H5" i="15"/>
  <c r="H582" i="15"/>
  <c r="H146" i="15"/>
  <c r="H83" i="15"/>
  <c r="H461" i="15"/>
  <c r="H56" i="15"/>
  <c r="H607" i="15"/>
  <c r="B36" i="14"/>
  <c r="D36" i="14" s="1"/>
  <c r="H344" i="15"/>
  <c r="H502" i="15"/>
  <c r="H190" i="15"/>
  <c r="H252" i="15"/>
  <c r="H303" i="15"/>
  <c r="H507" i="15"/>
  <c r="H145" i="15"/>
  <c r="H449" i="15"/>
  <c r="H414" i="15"/>
  <c r="H433" i="15"/>
  <c r="H316" i="15"/>
  <c r="H364" i="15"/>
  <c r="H125" i="15"/>
  <c r="H331" i="15"/>
  <c r="H53" i="15"/>
  <c r="H227" i="15"/>
  <c r="H305" i="15"/>
  <c r="H555" i="15"/>
  <c r="H199" i="15"/>
  <c r="H524" i="15"/>
  <c r="H337" i="15"/>
  <c r="H563" i="15"/>
  <c r="H602" i="15"/>
  <c r="H368" i="15"/>
  <c r="H84" i="15"/>
  <c r="H301" i="15"/>
  <c r="H349" i="15"/>
  <c r="H275" i="15"/>
  <c r="H403" i="15"/>
  <c r="H531" i="15"/>
  <c r="H504" i="15"/>
  <c r="H577" i="15"/>
  <c r="H424" i="15"/>
  <c r="H350" i="15"/>
  <c r="H42" i="15"/>
  <c r="H473" i="15"/>
  <c r="H416" i="15"/>
  <c r="H213" i="15"/>
  <c r="H10" i="15"/>
  <c r="H21" i="15"/>
  <c r="H445" i="15"/>
  <c r="H219" i="15"/>
  <c r="H250" i="15"/>
  <c r="H238" i="15"/>
  <c r="H409" i="15"/>
  <c r="H598" i="15"/>
  <c r="H174" i="15"/>
  <c r="H470" i="15"/>
  <c r="H189" i="15"/>
  <c r="H430" i="15"/>
  <c r="H121" i="15"/>
  <c r="H294" i="15"/>
  <c r="H274" i="15"/>
  <c r="H156" i="15"/>
  <c r="H26" i="15"/>
  <c r="H63" i="15"/>
  <c r="H272" i="15"/>
  <c r="H68" i="15"/>
  <c r="H311" i="15"/>
  <c r="H426" i="15"/>
  <c r="H599" i="15"/>
  <c r="H382" i="15"/>
  <c r="H519" i="15"/>
  <c r="H273" i="15"/>
  <c r="H285" i="15"/>
  <c r="H113" i="15"/>
  <c r="H353" i="15"/>
  <c r="H15" i="15"/>
  <c r="H17" i="15"/>
  <c r="H217" i="15"/>
  <c r="H574" i="15"/>
  <c r="H341" i="15"/>
  <c r="H592" i="15"/>
  <c r="H98" i="15"/>
  <c r="H178" i="15"/>
  <c r="H23" i="15"/>
  <c r="H114" i="15"/>
  <c r="H82" i="15"/>
  <c r="H185" i="15"/>
  <c r="H401" i="15"/>
  <c r="H394" i="15"/>
  <c r="H318" i="15"/>
  <c r="H448" i="15"/>
  <c r="H363" i="15"/>
  <c r="H90" i="15"/>
  <c r="H132" i="15"/>
  <c r="H209" i="15"/>
  <c r="H253" i="15"/>
  <c r="H88" i="15"/>
  <c r="H204" i="15"/>
  <c r="H296" i="15"/>
  <c r="H191" i="15"/>
  <c r="H408" i="15"/>
  <c r="H96" i="15"/>
  <c r="H141" i="15"/>
  <c r="H386" i="15"/>
  <c r="H511" i="15"/>
  <c r="H152" i="15"/>
  <c r="H533" i="15"/>
  <c r="H545" i="15"/>
  <c r="H452" i="15"/>
  <c r="H157" i="15"/>
  <c r="H529" i="15"/>
  <c r="H549" i="15"/>
  <c r="H418" i="15"/>
  <c r="H36" i="15"/>
  <c r="H254" i="15"/>
  <c r="H485" i="15"/>
  <c r="H494" i="15"/>
  <c r="H564" i="15"/>
  <c r="H404" i="15"/>
  <c r="H136" i="15"/>
  <c r="H338" i="15"/>
  <c r="H565" i="15"/>
  <c r="H595" i="15"/>
  <c r="H80" i="15"/>
  <c r="H69" i="15"/>
  <c r="H187" i="15"/>
  <c r="H262" i="15"/>
  <c r="H370" i="15"/>
  <c r="H320" i="15"/>
  <c r="H8" i="15"/>
  <c r="H13" i="15"/>
  <c r="H600" i="15"/>
  <c r="H237" i="15"/>
  <c r="H58" i="15"/>
  <c r="H372" i="15"/>
  <c r="H91" i="15"/>
  <c r="H309" i="15"/>
  <c r="H180" i="15"/>
  <c r="H27" i="15"/>
  <c r="H399" i="15"/>
  <c r="H432" i="15"/>
  <c r="H149" i="15"/>
  <c r="H11" i="15"/>
  <c r="H608" i="15"/>
  <c r="H161" i="15"/>
  <c r="H206" i="15"/>
  <c r="H606" i="15"/>
  <c r="H214" i="15"/>
  <c r="H550" i="15"/>
  <c r="H16" i="15"/>
  <c r="H164" i="15"/>
  <c r="H200" i="15"/>
  <c r="H443" i="15"/>
  <c r="H177" i="15"/>
  <c r="H71" i="15"/>
  <c r="H37" i="15"/>
  <c r="H536" i="15"/>
  <c r="H427" i="15"/>
  <c r="H39" i="15"/>
  <c r="H230" i="15"/>
  <c r="H336" i="15"/>
  <c r="H402" i="15"/>
  <c r="H62" i="15"/>
  <c r="H35" i="15"/>
  <c r="H18" i="15"/>
  <c r="H464" i="15"/>
  <c r="H138" i="15"/>
  <c r="H194" i="15"/>
  <c r="H109" i="15"/>
  <c r="H12" i="15"/>
  <c r="H469" i="15"/>
  <c r="H175" i="15"/>
  <c r="H335" i="15"/>
  <c r="H228" i="15"/>
  <c r="H78" i="15"/>
  <c r="H95" i="15"/>
  <c r="H590" i="15"/>
  <c r="H398" i="15"/>
  <c r="H34" i="15"/>
  <c r="H428" i="15"/>
  <c r="H579" i="15"/>
  <c r="H597" i="15"/>
  <c r="H198" i="15"/>
  <c r="H100" i="15"/>
  <c r="H326" i="15"/>
  <c r="H75" i="15"/>
  <c r="H334" i="15"/>
  <c r="H601" i="15"/>
  <c r="H480" i="15"/>
  <c r="H450" i="15"/>
  <c r="H181" i="15"/>
  <c r="H147" i="15"/>
  <c r="H410" i="15"/>
  <c r="H493" i="15"/>
  <c r="H249" i="15"/>
  <c r="H369" i="15"/>
  <c r="H297" i="15"/>
  <c r="H242" i="15"/>
  <c r="H3" i="15"/>
  <c r="H576" i="15"/>
  <c r="H134" i="15"/>
  <c r="H64" i="15"/>
  <c r="H2" i="15"/>
  <c r="H568" i="15"/>
  <c r="H207" i="15"/>
  <c r="H288" i="15"/>
  <c r="H243" i="15"/>
  <c r="H186" i="15"/>
  <c r="H289" i="15"/>
  <c r="H467" i="15"/>
  <c r="H437" i="15"/>
  <c r="H222" i="15"/>
  <c r="H201" i="15"/>
  <c r="H169" i="15"/>
  <c r="H515" i="15"/>
  <c r="H292" i="15"/>
  <c r="H527" i="15"/>
  <c r="H218" i="15"/>
  <c r="H351" i="15"/>
  <c r="H81" i="15"/>
  <c r="H385" i="15"/>
  <c r="H286" i="15"/>
  <c r="H19" i="15"/>
  <c r="H116" i="15"/>
  <c r="H496" i="15"/>
  <c r="H552" i="15"/>
  <c r="H558" i="15"/>
  <c r="H571" i="15"/>
  <c r="H543" i="15"/>
  <c r="H477" i="15"/>
  <c r="H102" i="15"/>
  <c r="H588" i="15"/>
  <c r="H411" i="15"/>
  <c r="H55" i="15"/>
  <c r="H541" i="15"/>
  <c r="H460" i="15"/>
  <c r="H357" i="15"/>
  <c r="H47" i="15"/>
  <c r="H371" i="15"/>
  <c r="H491" i="15"/>
  <c r="H479" i="15"/>
  <c r="H573" i="15"/>
  <c r="H266" i="15"/>
  <c r="H70" i="15"/>
  <c r="H229" i="15"/>
  <c r="H239" i="15"/>
  <c r="H110" i="15"/>
  <c r="H52" i="15"/>
  <c r="H406" i="15"/>
  <c r="H319" i="15"/>
  <c r="H127" i="15"/>
  <c r="H308" i="15"/>
  <c r="H234" i="15"/>
  <c r="H280" i="15"/>
  <c r="H120" i="15"/>
  <c r="H594" i="15"/>
  <c r="H256" i="15"/>
  <c r="H455" i="15"/>
  <c r="H361" i="15"/>
  <c r="H29" i="15"/>
  <c r="H413" i="15"/>
  <c r="H48" i="15"/>
  <c r="H526" i="15"/>
  <c r="H440" i="15"/>
  <c r="H295" i="15"/>
  <c r="H521" i="15"/>
  <c r="H355" i="15"/>
  <c r="H260" i="15"/>
  <c r="H572" i="15"/>
  <c r="H376" i="15"/>
  <c r="H106" i="15"/>
  <c r="H287" i="15"/>
  <c r="H548" i="15"/>
  <c r="H24" i="15"/>
  <c r="H60" i="15"/>
  <c r="H487" i="15"/>
  <c r="H332" i="15"/>
  <c r="H25" i="15"/>
  <c r="H442" i="15"/>
  <c r="H41" i="15"/>
  <c r="H540" i="15"/>
  <c r="H86" i="15"/>
  <c r="H115" i="15"/>
  <c r="H454" i="15"/>
  <c r="H405" i="15"/>
  <c r="H481" i="15"/>
  <c r="H421" i="15"/>
  <c r="H530" i="15"/>
  <c r="H516" i="15"/>
  <c r="H195" i="15"/>
  <c r="H323" i="15"/>
  <c r="H389" i="15"/>
  <c r="H506" i="15"/>
  <c r="H439" i="15"/>
  <c r="H329" i="15"/>
  <c r="H264" i="15"/>
  <c r="H346" i="15"/>
  <c r="H528" i="15"/>
  <c r="H391" i="15"/>
  <c r="H77" i="15"/>
  <c r="H436" i="15"/>
  <c r="H581" i="15"/>
  <c r="H284" i="15"/>
  <c r="H31" i="15"/>
  <c r="H183" i="15"/>
  <c r="H104" i="15"/>
  <c r="H151" i="15"/>
  <c r="H557" i="15"/>
  <c r="H435" i="15"/>
  <c r="H328" i="15"/>
  <c r="H246" i="15"/>
  <c r="H471" i="15"/>
  <c r="H224" i="15"/>
  <c r="H317" i="15"/>
  <c r="H267" i="15"/>
  <c r="H560" i="15"/>
  <c r="H381" i="15"/>
  <c r="H322" i="15"/>
  <c r="H168" i="15"/>
  <c r="H501" i="15"/>
  <c r="H302" i="15"/>
  <c r="H270" i="15"/>
  <c r="H54" i="15"/>
  <c r="H43" i="15"/>
  <c r="H173" i="15"/>
  <c r="H108" i="15"/>
  <c r="H347" i="15"/>
  <c r="H290" i="15"/>
  <c r="H144" i="15"/>
  <c r="H483" i="15"/>
  <c r="H293" i="15"/>
  <c r="H51" i="15"/>
  <c r="H130" i="15"/>
  <c r="H490" i="15"/>
  <c r="H299" i="15"/>
  <c r="H520" i="15"/>
  <c r="H499" i="15"/>
  <c r="H561" i="15"/>
  <c r="H547" i="15"/>
  <c r="H514" i="15"/>
  <c r="H508" i="15"/>
  <c r="H562" i="15"/>
  <c r="H202" i="15"/>
  <c r="H124" i="15"/>
  <c r="H366" i="15"/>
  <c r="H235" i="15"/>
  <c r="H223" i="15"/>
  <c r="H112" i="15"/>
  <c r="H551" i="15"/>
  <c r="H585" i="15"/>
  <c r="H245" i="15"/>
  <c r="H383" i="15"/>
  <c r="H20" i="15"/>
  <c r="H359" i="15"/>
  <c r="H495" i="15"/>
  <c r="H423" i="15"/>
  <c r="H578" i="15"/>
  <c r="H517" i="15"/>
  <c r="H94" i="15"/>
  <c r="H559" i="15"/>
  <c r="H451" i="15"/>
  <c r="H434" i="15"/>
  <c r="H525" i="15"/>
  <c r="H539" i="15"/>
  <c r="H456" i="15"/>
  <c r="H395" i="15"/>
  <c r="H241" i="15"/>
  <c r="H388" i="15"/>
  <c r="H165" i="15"/>
  <c r="H587" i="15"/>
  <c r="H534" i="15"/>
  <c r="H73" i="15"/>
  <c r="H76" i="15"/>
  <c r="H417" i="15"/>
  <c r="H556" i="15"/>
  <c r="H518" i="15"/>
  <c r="H22" i="15"/>
  <c r="H468" i="15"/>
  <c r="H166" i="15"/>
  <c r="H542" i="15"/>
  <c r="H105" i="15"/>
  <c r="H352" i="15"/>
  <c r="H240" i="15"/>
  <c r="H375" i="15"/>
  <c r="H314" i="15"/>
  <c r="H72" i="15"/>
  <c r="H356" i="15"/>
  <c r="H513" i="15"/>
  <c r="H14" i="15"/>
  <c r="H85" i="15"/>
  <c r="H362" i="15"/>
  <c r="H65" i="15"/>
  <c r="H40" i="15"/>
  <c r="H226" i="15"/>
  <c r="H7" i="15"/>
  <c r="H192" i="15"/>
  <c r="H142" i="15"/>
  <c r="H340" i="15"/>
  <c r="H74" i="15"/>
  <c r="H591" i="15"/>
  <c r="H153" i="15"/>
  <c r="H232" i="15"/>
  <c r="H407" i="15"/>
  <c r="H447" i="15"/>
  <c r="H393" i="15"/>
  <c r="H211" i="15"/>
  <c r="H261" i="15"/>
  <c r="H128" i="15"/>
  <c r="H87" i="15"/>
  <c r="H505" i="15"/>
  <c r="H348" i="15"/>
  <c r="H446" i="15"/>
  <c r="H148" i="15"/>
  <c r="H265" i="15"/>
  <c r="H554" i="15"/>
  <c r="H500" i="15"/>
  <c r="H379" i="15"/>
  <c r="H422" i="15"/>
  <c r="H354" i="15"/>
  <c r="H583" i="15"/>
  <c r="H205" i="15"/>
  <c r="H444" i="15"/>
  <c r="H569" i="15"/>
  <c r="H412" i="15"/>
  <c r="H119" i="15"/>
  <c r="H441" i="15"/>
  <c r="H38" i="15"/>
  <c r="H384" i="15"/>
  <c r="H9" i="15"/>
  <c r="H46" i="15"/>
  <c r="H310" i="15"/>
  <c r="H32" i="15"/>
  <c r="H315" i="15"/>
  <c r="H281" i="15"/>
  <c r="H472" i="15"/>
  <c r="H546" i="15"/>
  <c r="H61" i="15"/>
  <c r="H580" i="15"/>
  <c r="H321" i="15"/>
  <c r="H300" i="15"/>
  <c r="H133" i="15"/>
  <c r="H155" i="15"/>
  <c r="H212" i="15"/>
  <c r="H33" i="15"/>
  <c r="H453" i="15"/>
  <c r="H259" i="15"/>
  <c r="H135" i="15"/>
  <c r="H291" i="15"/>
  <c r="H462" i="15"/>
  <c r="H176" i="15"/>
  <c r="H324" i="15"/>
  <c r="H221" i="15"/>
  <c r="H584" i="15"/>
  <c r="H475" i="15"/>
  <c r="H605" i="15"/>
  <c r="H474" i="15"/>
  <c r="H196" i="15"/>
  <c r="H532" i="15"/>
  <c r="H225" i="15"/>
  <c r="H312" i="15"/>
  <c r="H236" i="15"/>
  <c r="H387" i="15"/>
  <c r="H263" i="15"/>
  <c r="H570" i="15"/>
  <c r="H6" i="15"/>
  <c r="H117" i="15"/>
  <c r="H197" i="15"/>
  <c r="H171" i="15"/>
  <c r="H307" i="15"/>
  <c r="H57" i="15"/>
  <c r="H163" i="15"/>
  <c r="H170" i="15"/>
  <c r="H333" i="15"/>
  <c r="H566" i="15"/>
  <c r="H278" i="15"/>
  <c r="H158" i="15"/>
  <c r="H4" i="15"/>
  <c r="B3" i="14"/>
  <c r="D3" i="14" s="1"/>
  <c r="B90" i="14"/>
  <c r="D90" i="14" s="1"/>
  <c r="B13" i="14"/>
  <c r="D13" i="14" s="1"/>
  <c r="B34" i="14"/>
  <c r="D34" i="14" s="1"/>
  <c r="B4" i="14"/>
  <c r="D4" i="14" s="1"/>
  <c r="B83" i="14"/>
  <c r="D83" i="14" s="1"/>
  <c r="B16" i="14"/>
  <c r="D16" i="14" s="1"/>
  <c r="B30" i="14"/>
  <c r="D30" i="14" s="1"/>
  <c r="B45" i="14"/>
  <c r="D45" i="14" s="1"/>
  <c r="B55" i="14"/>
  <c r="D55" i="14" s="1"/>
  <c r="B68" i="14"/>
  <c r="D68" i="14" s="1"/>
  <c r="B76" i="14"/>
  <c r="D76" i="14" s="1"/>
  <c r="D6" i="13"/>
  <c r="B86" i="14"/>
  <c r="D86" i="14" s="1"/>
  <c r="B64" i="14"/>
  <c r="D64" i="14" s="1"/>
  <c r="B26" i="14"/>
  <c r="D26" i="14" s="1"/>
  <c r="B63" i="14"/>
  <c r="D63" i="14" s="1"/>
  <c r="B61" i="14"/>
  <c r="D61" i="14" s="1"/>
  <c r="B65" i="14"/>
  <c r="D65" i="14" s="1"/>
  <c r="B70" i="14"/>
  <c r="D70" i="14" s="1"/>
  <c r="B27" i="14"/>
  <c r="D27" i="14" s="1"/>
  <c r="B82" i="14"/>
  <c r="D82" i="14" s="1"/>
  <c r="B15" i="14"/>
  <c r="D15" i="14" s="1"/>
  <c r="B21" i="14"/>
  <c r="D21" i="14" s="1"/>
  <c r="B5" i="14"/>
  <c r="D5" i="14" s="1"/>
  <c r="B19" i="14"/>
  <c r="D19" i="14" s="1"/>
  <c r="B42" i="14"/>
  <c r="D42" i="14" s="1"/>
  <c r="B46" i="14"/>
  <c r="D46" i="14" s="1"/>
  <c r="B56" i="14"/>
  <c r="D56" i="14" s="1"/>
  <c r="B66" i="14"/>
  <c r="D66" i="14" s="1"/>
  <c r="L610" i="10"/>
  <c r="S610" i="10" s="1"/>
  <c r="B35" i="14"/>
  <c r="D35" i="14" s="1"/>
  <c r="B24" i="14"/>
  <c r="D24" i="14" s="1"/>
  <c r="B74" i="14"/>
  <c r="D74" i="14" s="1"/>
  <c r="B69" i="14"/>
  <c r="D69" i="14" s="1"/>
  <c r="B25" i="14"/>
  <c r="D25" i="14" s="1"/>
  <c r="B54" i="14"/>
  <c r="D54" i="14" s="1"/>
  <c r="B38" i="14"/>
  <c r="D38" i="14" s="1"/>
  <c r="B78" i="14"/>
  <c r="D78" i="14" s="1"/>
  <c r="B10" i="14"/>
  <c r="D10" i="14" s="1"/>
  <c r="B51" i="14"/>
  <c r="D51" i="14" s="1"/>
  <c r="B48" i="14"/>
  <c r="D48" i="14" s="1"/>
  <c r="B7" i="14"/>
  <c r="D7" i="14" s="1"/>
  <c r="B9" i="14"/>
  <c r="D9" i="14" s="1"/>
  <c r="B28" i="14"/>
  <c r="D28" i="14" s="1"/>
  <c r="B41" i="14"/>
  <c r="D41" i="14" s="1"/>
  <c r="B62" i="14"/>
  <c r="D62" i="14" s="1"/>
  <c r="B85" i="14"/>
  <c r="D85" i="14" s="1"/>
  <c r="B37" i="14"/>
  <c r="D37" i="14" s="1"/>
  <c r="B89" i="14"/>
  <c r="D89" i="14" s="1"/>
  <c r="B87" i="14"/>
  <c r="D87" i="14" s="1"/>
  <c r="B53" i="14"/>
  <c r="D53" i="14" s="1"/>
  <c r="B72" i="14"/>
  <c r="D72" i="14" s="1"/>
  <c r="B33" i="14"/>
  <c r="D33" i="14" s="1"/>
  <c r="B47" i="14"/>
  <c r="D47" i="14" s="1"/>
  <c r="B71" i="14"/>
  <c r="D71" i="14" s="1"/>
  <c r="B29" i="14"/>
  <c r="D29" i="14" s="1"/>
  <c r="B44" i="14"/>
  <c r="D44" i="14" s="1"/>
  <c r="B75" i="14"/>
  <c r="D75" i="14" s="1"/>
  <c r="B14" i="14"/>
  <c r="D14" i="14" s="1"/>
  <c r="B17" i="14"/>
  <c r="D17" i="14" s="1"/>
  <c r="B57" i="14"/>
  <c r="D57" i="14" s="1"/>
  <c r="B6" i="14"/>
  <c r="D6" i="14" s="1"/>
  <c r="B8" i="14"/>
  <c r="D8" i="14" s="1"/>
  <c r="B22" i="14"/>
  <c r="D22" i="14" s="1"/>
  <c r="B52" i="14"/>
  <c r="D52" i="14" s="1"/>
  <c r="B73" i="14"/>
  <c r="D73" i="14" s="1"/>
  <c r="B59" i="14"/>
  <c r="D59" i="14" s="1"/>
  <c r="B32" i="14"/>
  <c r="D32" i="14" s="1"/>
  <c r="B23" i="14"/>
  <c r="D23" i="14" s="1"/>
  <c r="B50" i="14"/>
  <c r="D50" i="14" s="1"/>
  <c r="B31" i="14"/>
  <c r="D31" i="14" s="1"/>
  <c r="B18" i="14"/>
  <c r="D18" i="14" s="1"/>
  <c r="B88" i="14"/>
  <c r="D88" i="14" s="1"/>
  <c r="B49" i="14"/>
  <c r="D49" i="14" s="1"/>
  <c r="B20" i="14"/>
  <c r="D20" i="14" s="1"/>
  <c r="D7" i="13"/>
  <c r="B67" i="14"/>
  <c r="D67" i="14" s="1"/>
  <c r="B11" i="14"/>
  <c r="D11" i="14" s="1"/>
  <c r="B43" i="14"/>
  <c r="D43" i="14" s="1"/>
  <c r="B12" i="14"/>
  <c r="D12" i="14" s="1"/>
  <c r="B79" i="14"/>
  <c r="D79" i="14" s="1"/>
  <c r="B40" i="14"/>
  <c r="D40" i="14" s="1"/>
  <c r="B81" i="14"/>
  <c r="D81" i="14" s="1"/>
  <c r="B80" i="14"/>
  <c r="D80" i="14" s="1"/>
  <c r="D9" i="13"/>
  <c r="D4" i="13"/>
  <c r="D5" i="13"/>
  <c r="B77" i="14"/>
  <c r="D77" i="14" s="1"/>
  <c r="D3" i="13"/>
  <c r="D8" i="13"/>
</calcChain>
</file>

<file path=xl/sharedStrings.xml><?xml version="1.0" encoding="utf-8"?>
<sst xmlns="http://schemas.openxmlformats.org/spreadsheetml/2006/main" count="5953" uniqueCount="1457">
  <si>
    <t>RPTING_LEA_IRN</t>
  </si>
  <si>
    <t>ORG_NM</t>
  </si>
  <si>
    <t>CNTY_NM</t>
  </si>
  <si>
    <t>000442</t>
  </si>
  <si>
    <t>Manchester Local</t>
  </si>
  <si>
    <t>Adams</t>
  </si>
  <si>
    <t>043489</t>
  </si>
  <si>
    <t>Akron City</t>
  </si>
  <si>
    <t>Summit</t>
  </si>
  <si>
    <t>043497</t>
  </si>
  <si>
    <t>Alliance City</t>
  </si>
  <si>
    <t>Stark</t>
  </si>
  <si>
    <t>043505</t>
  </si>
  <si>
    <t>Ashland City</t>
  </si>
  <si>
    <t>Ashland</t>
  </si>
  <si>
    <t>043513</t>
  </si>
  <si>
    <t>Ashtabula Area City</t>
  </si>
  <si>
    <t>Ashtabula</t>
  </si>
  <si>
    <t>043521</t>
  </si>
  <si>
    <t>Athens City</t>
  </si>
  <si>
    <t>Athens</t>
  </si>
  <si>
    <t>043539</t>
  </si>
  <si>
    <t>Barberton City</t>
  </si>
  <si>
    <t>043547</t>
  </si>
  <si>
    <t>Bay Village City</t>
  </si>
  <si>
    <t>Cuyahoga</t>
  </si>
  <si>
    <t>043554</t>
  </si>
  <si>
    <t>Beachwood City</t>
  </si>
  <si>
    <t>043562</t>
  </si>
  <si>
    <t>Bedford City</t>
  </si>
  <si>
    <t>043570</t>
  </si>
  <si>
    <t>Bellaire Local</t>
  </si>
  <si>
    <t>Belmont</t>
  </si>
  <si>
    <t>043588</t>
  </si>
  <si>
    <t>Bellefontaine City</t>
  </si>
  <si>
    <t>Logan</t>
  </si>
  <si>
    <t>043596</t>
  </si>
  <si>
    <t>Bellevue City</t>
  </si>
  <si>
    <t>Huron</t>
  </si>
  <si>
    <t>043604</t>
  </si>
  <si>
    <t>Belpre City</t>
  </si>
  <si>
    <t>Washington</t>
  </si>
  <si>
    <t>043612</t>
  </si>
  <si>
    <t>Berea City</t>
  </si>
  <si>
    <t>043620</t>
  </si>
  <si>
    <t>Bexley City</t>
  </si>
  <si>
    <t>Franklin</t>
  </si>
  <si>
    <t>043638</t>
  </si>
  <si>
    <t>Bowling Green City School District</t>
  </si>
  <si>
    <t>Wood</t>
  </si>
  <si>
    <t>043646</t>
  </si>
  <si>
    <t>Brecksville-Broadview Heights City</t>
  </si>
  <si>
    <t>043653</t>
  </si>
  <si>
    <t>Brooklyn City</t>
  </si>
  <si>
    <t>043661</t>
  </si>
  <si>
    <t>Brunswick City</t>
  </si>
  <si>
    <t>Medina</t>
  </si>
  <si>
    <t>043679</t>
  </si>
  <si>
    <t>Bryan City</t>
  </si>
  <si>
    <t>Williams</t>
  </si>
  <si>
    <t>043687</t>
  </si>
  <si>
    <t>Bucyrus City</t>
  </si>
  <si>
    <t>Crawford</t>
  </si>
  <si>
    <t>043695</t>
  </si>
  <si>
    <t>Cambridge City</t>
  </si>
  <si>
    <t>Guernsey</t>
  </si>
  <si>
    <t>043703</t>
  </si>
  <si>
    <t>Campbell City</t>
  </si>
  <si>
    <t>Mahoning</t>
  </si>
  <si>
    <t>043711</t>
  </si>
  <si>
    <t>Canton City</t>
  </si>
  <si>
    <t>043729</t>
  </si>
  <si>
    <t>Celina City</t>
  </si>
  <si>
    <t>Mercer</t>
  </si>
  <si>
    <t>043737</t>
  </si>
  <si>
    <t>Centerville City</t>
  </si>
  <si>
    <t>Montgomery</t>
  </si>
  <si>
    <t>043745</t>
  </si>
  <si>
    <t>Chillicothe City</t>
  </si>
  <si>
    <t>Ross</t>
  </si>
  <si>
    <t>043752</t>
  </si>
  <si>
    <t>Cincinnati City</t>
  </si>
  <si>
    <t>Hamilton</t>
  </si>
  <si>
    <t>043760</t>
  </si>
  <si>
    <t>Circleville City</t>
  </si>
  <si>
    <t>Pickaway</t>
  </si>
  <si>
    <t>043778</t>
  </si>
  <si>
    <t>Claymont City</t>
  </si>
  <si>
    <t>Tuscarawas</t>
  </si>
  <si>
    <t>043786</t>
  </si>
  <si>
    <t>Cleveland Municipal</t>
  </si>
  <si>
    <t>043794</t>
  </si>
  <si>
    <t>Cleveland Heights-University Heights City</t>
  </si>
  <si>
    <t>043802</t>
  </si>
  <si>
    <t>Columbus City School District</t>
  </si>
  <si>
    <t>043810</t>
  </si>
  <si>
    <t>Conneaut Area City</t>
  </si>
  <si>
    <t>043828</t>
  </si>
  <si>
    <t>Coshocton City</t>
  </si>
  <si>
    <t>Coshocton</t>
  </si>
  <si>
    <t>043836</t>
  </si>
  <si>
    <t>Cuyahoga Falls City</t>
  </si>
  <si>
    <t>043844</t>
  </si>
  <si>
    <t>Dayton City</t>
  </si>
  <si>
    <t>043851</t>
  </si>
  <si>
    <t>Deer Park Community City</t>
  </si>
  <si>
    <t>043869</t>
  </si>
  <si>
    <t>Defiance City</t>
  </si>
  <si>
    <t>Defiance</t>
  </si>
  <si>
    <t>043877</t>
  </si>
  <si>
    <t>Delaware City</t>
  </si>
  <si>
    <t>Delaware</t>
  </si>
  <si>
    <t>043885</t>
  </si>
  <si>
    <t>Delphos City</t>
  </si>
  <si>
    <t>Allen</t>
  </si>
  <si>
    <t>043893</t>
  </si>
  <si>
    <t>Dover City</t>
  </si>
  <si>
    <t>043919</t>
  </si>
  <si>
    <t>East Liverpool City</t>
  </si>
  <si>
    <t>Columbiana</t>
  </si>
  <si>
    <t>043927</t>
  </si>
  <si>
    <t>East Palestine City</t>
  </si>
  <si>
    <t>043935</t>
  </si>
  <si>
    <t>Eaton Community City</t>
  </si>
  <si>
    <t>Preble</t>
  </si>
  <si>
    <t>043943</t>
  </si>
  <si>
    <t>Elyria City Schools</t>
  </si>
  <si>
    <t>Lorain</t>
  </si>
  <si>
    <t>043950</t>
  </si>
  <si>
    <t>Euclid City</t>
  </si>
  <si>
    <t>043968</t>
  </si>
  <si>
    <t>Fairborn City</t>
  </si>
  <si>
    <t>Greene</t>
  </si>
  <si>
    <t>043976</t>
  </si>
  <si>
    <t>Fairview Park City</t>
  </si>
  <si>
    <t>043984</t>
  </si>
  <si>
    <t>Findlay City</t>
  </si>
  <si>
    <t>Hancock</t>
  </si>
  <si>
    <t>043992</t>
  </si>
  <si>
    <t>Fostoria City</t>
  </si>
  <si>
    <t>Seneca</t>
  </si>
  <si>
    <t>044008</t>
  </si>
  <si>
    <t>Franklin City</t>
  </si>
  <si>
    <t>Warren</t>
  </si>
  <si>
    <t>044016</t>
  </si>
  <si>
    <t>Fremont City</t>
  </si>
  <si>
    <t>Sandusky</t>
  </si>
  <si>
    <t>044024</t>
  </si>
  <si>
    <t>Galion City</t>
  </si>
  <si>
    <t>044032</t>
  </si>
  <si>
    <t>Gallipolis City</t>
  </si>
  <si>
    <t>Gallia</t>
  </si>
  <si>
    <t>044040</t>
  </si>
  <si>
    <t>Garfield Heights City Schools</t>
  </si>
  <si>
    <t>044057</t>
  </si>
  <si>
    <t>Geneva Area City</t>
  </si>
  <si>
    <t>044065</t>
  </si>
  <si>
    <t>Girard City School District</t>
  </si>
  <si>
    <t>Trumbull</t>
  </si>
  <si>
    <t>044073</t>
  </si>
  <si>
    <t>Grandview Heights Schools</t>
  </si>
  <si>
    <t>044081</t>
  </si>
  <si>
    <t>Winton Woods City</t>
  </si>
  <si>
    <t>044099</t>
  </si>
  <si>
    <t>Greenville City</t>
  </si>
  <si>
    <t>Darke</t>
  </si>
  <si>
    <t>044107</t>
  </si>
  <si>
    <t>Hamilton City</t>
  </si>
  <si>
    <t>Butler</t>
  </si>
  <si>
    <t>044115</t>
  </si>
  <si>
    <t>Heath City</t>
  </si>
  <si>
    <t>Licking</t>
  </si>
  <si>
    <t>044123</t>
  </si>
  <si>
    <t>Hillsboro City</t>
  </si>
  <si>
    <t>Highland</t>
  </si>
  <si>
    <t>044131</t>
  </si>
  <si>
    <t>Huron City Schools</t>
  </si>
  <si>
    <t>Erie</t>
  </si>
  <si>
    <t>044149</t>
  </si>
  <si>
    <t>Ironton City</t>
  </si>
  <si>
    <t>Lawrence</t>
  </si>
  <si>
    <t>044156</t>
  </si>
  <si>
    <t>Jackson City</t>
  </si>
  <si>
    <t>Jackson</t>
  </si>
  <si>
    <t>044164</t>
  </si>
  <si>
    <t>Kent City</t>
  </si>
  <si>
    <t>Portage</t>
  </si>
  <si>
    <t>044172</t>
  </si>
  <si>
    <t>Kenton City</t>
  </si>
  <si>
    <t>Hardin</t>
  </si>
  <si>
    <t>044180</t>
  </si>
  <si>
    <t>Kettering City School District</t>
  </si>
  <si>
    <t>044198</t>
  </si>
  <si>
    <t>Lakewood City</t>
  </si>
  <si>
    <t>044206</t>
  </si>
  <si>
    <t>Lancaster City</t>
  </si>
  <si>
    <t>Fairfield</t>
  </si>
  <si>
    <t>044214</t>
  </si>
  <si>
    <t>Lebanon City</t>
  </si>
  <si>
    <t>044222</t>
  </si>
  <si>
    <t>Lima City</t>
  </si>
  <si>
    <t>044230</t>
  </si>
  <si>
    <t>Lockland Local</t>
  </si>
  <si>
    <t>044248</t>
  </si>
  <si>
    <t>Logan-Hocking Local</t>
  </si>
  <si>
    <t>Hocking</t>
  </si>
  <si>
    <t>044255</t>
  </si>
  <si>
    <t>London City</t>
  </si>
  <si>
    <t>Madison</t>
  </si>
  <si>
    <t>044263</t>
  </si>
  <si>
    <t>Lorain City</t>
  </si>
  <si>
    <t>044271</t>
  </si>
  <si>
    <t>Loveland City</t>
  </si>
  <si>
    <t>044289</t>
  </si>
  <si>
    <t>Madeira City</t>
  </si>
  <si>
    <t>044297</t>
  </si>
  <si>
    <t>Mansfield City</t>
  </si>
  <si>
    <t>Richland</t>
  </si>
  <si>
    <t>044305</t>
  </si>
  <si>
    <t>Maple Heights City</t>
  </si>
  <si>
    <t>044313</t>
  </si>
  <si>
    <t>Mariemont City</t>
  </si>
  <si>
    <t>044321</t>
  </si>
  <si>
    <t>Marietta City</t>
  </si>
  <si>
    <t>044339</t>
  </si>
  <si>
    <t>Marion City</t>
  </si>
  <si>
    <t>Marion</t>
  </si>
  <si>
    <t>044347</t>
  </si>
  <si>
    <t>Martins Ferry City</t>
  </si>
  <si>
    <t>044354</t>
  </si>
  <si>
    <t>Massillon City</t>
  </si>
  <si>
    <t>044362</t>
  </si>
  <si>
    <t>Maumee City</t>
  </si>
  <si>
    <t>Lucas</t>
  </si>
  <si>
    <t>044370</t>
  </si>
  <si>
    <t>Mayfield City</t>
  </si>
  <si>
    <t>044388</t>
  </si>
  <si>
    <t>Medina City SD</t>
  </si>
  <si>
    <t>044396</t>
  </si>
  <si>
    <t>Miamisburg City</t>
  </si>
  <si>
    <t>044404</t>
  </si>
  <si>
    <t>Middletown City</t>
  </si>
  <si>
    <t>044412</t>
  </si>
  <si>
    <t>Mt Healthy City</t>
  </si>
  <si>
    <t>044420</t>
  </si>
  <si>
    <t>Mount Vernon City</t>
  </si>
  <si>
    <t>Knox</t>
  </si>
  <si>
    <t>044438</t>
  </si>
  <si>
    <t>Napoleon Area City</t>
  </si>
  <si>
    <t>Henry</t>
  </si>
  <si>
    <t>044446</t>
  </si>
  <si>
    <t>Nelsonville-York City</t>
  </si>
  <si>
    <t>044453</t>
  </si>
  <si>
    <t>Newark City</t>
  </si>
  <si>
    <t>044461</t>
  </si>
  <si>
    <t>New Boston Local</t>
  </si>
  <si>
    <t>Scioto</t>
  </si>
  <si>
    <t>044479</t>
  </si>
  <si>
    <t>New Lexington City</t>
  </si>
  <si>
    <t>Perry</t>
  </si>
  <si>
    <t>044487</t>
  </si>
  <si>
    <t>New Philadelphia City</t>
  </si>
  <si>
    <t>044495</t>
  </si>
  <si>
    <t>Niles City</t>
  </si>
  <si>
    <t>044503</t>
  </si>
  <si>
    <t>North Canton City</t>
  </si>
  <si>
    <t>044511</t>
  </si>
  <si>
    <t>North College Hill City</t>
  </si>
  <si>
    <t>044529</t>
  </si>
  <si>
    <t>North Olmsted City</t>
  </si>
  <si>
    <t>044537</t>
  </si>
  <si>
    <t>North Ridgeville City</t>
  </si>
  <si>
    <t>044545</t>
  </si>
  <si>
    <t>North Royalton City</t>
  </si>
  <si>
    <t>044552</t>
  </si>
  <si>
    <t>Norton City</t>
  </si>
  <si>
    <t>044560</t>
  </si>
  <si>
    <t>Norwalk City</t>
  </si>
  <si>
    <t>044578</t>
  </si>
  <si>
    <t>Norwood City</t>
  </si>
  <si>
    <t>044586</t>
  </si>
  <si>
    <t>Oakwood City</t>
  </si>
  <si>
    <t>044594</t>
  </si>
  <si>
    <t>Oberlin City Schools</t>
  </si>
  <si>
    <t>044602</t>
  </si>
  <si>
    <t>Oregon City</t>
  </si>
  <si>
    <t>044610</t>
  </si>
  <si>
    <t>Orrville City</t>
  </si>
  <si>
    <t>Wayne</t>
  </si>
  <si>
    <t>044628</t>
  </si>
  <si>
    <t>Painesville City Local</t>
  </si>
  <si>
    <t>Lake</t>
  </si>
  <si>
    <t>044636</t>
  </si>
  <si>
    <t>Parma City</t>
  </si>
  <si>
    <t>044644</t>
  </si>
  <si>
    <t>Piqua City</t>
  </si>
  <si>
    <t>Miami</t>
  </si>
  <si>
    <t>044651</t>
  </si>
  <si>
    <t>Port Clinton City</t>
  </si>
  <si>
    <t>Ottawa</t>
  </si>
  <si>
    <t>044669</t>
  </si>
  <si>
    <t>Portsmouth City</t>
  </si>
  <si>
    <t>044677</t>
  </si>
  <si>
    <t>Princeton City</t>
  </si>
  <si>
    <t>044685</t>
  </si>
  <si>
    <t>Ravenna City</t>
  </si>
  <si>
    <t>044693</t>
  </si>
  <si>
    <t>Reading Community City</t>
  </si>
  <si>
    <t>044701</t>
  </si>
  <si>
    <t>Rocky River City</t>
  </si>
  <si>
    <t>044719</t>
  </si>
  <si>
    <t>St Bernard-Elmwood Place City</t>
  </si>
  <si>
    <t>044727</t>
  </si>
  <si>
    <t>St Marys City</t>
  </si>
  <si>
    <t>Auglaize</t>
  </si>
  <si>
    <t>044735</t>
  </si>
  <si>
    <t>Salem City</t>
  </si>
  <si>
    <t>044743</t>
  </si>
  <si>
    <t>Sandusky City</t>
  </si>
  <si>
    <t>044750</t>
  </si>
  <si>
    <t>Shaker Heights City</t>
  </si>
  <si>
    <t>044768</t>
  </si>
  <si>
    <t>Sheffield-Sheffield Lake City</t>
  </si>
  <si>
    <t>044776</t>
  </si>
  <si>
    <t>Shelby City</t>
  </si>
  <si>
    <t>044784</t>
  </si>
  <si>
    <t>Sidney City</t>
  </si>
  <si>
    <t>Shelby</t>
  </si>
  <si>
    <t>044792</t>
  </si>
  <si>
    <t>South Euclid-Lyndhurst City</t>
  </si>
  <si>
    <t>044800</t>
  </si>
  <si>
    <t>South-Western City</t>
  </si>
  <si>
    <t>044818</t>
  </si>
  <si>
    <t>Springfield City</t>
  </si>
  <si>
    <t>Clark</t>
  </si>
  <si>
    <t>044826</t>
  </si>
  <si>
    <t>Steubenville City</t>
  </si>
  <si>
    <t>Jefferson</t>
  </si>
  <si>
    <t>044834</t>
  </si>
  <si>
    <t>Stow-Munroe Falls City School District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</si>
  <si>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</si>
  <si>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</si>
  <si>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</si>
  <si>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</si>
  <si>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</si>
  <si>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</si>
  <si>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</si>
  <si>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Sylvania City</t>
  </si>
  <si>
    <t>044883</t>
  </si>
  <si>
    <t>Tallmadge City</t>
  </si>
  <si>
    <t>044891</t>
  </si>
  <si>
    <t>Tiffin City</t>
  </si>
  <si>
    <t>044909</t>
  </si>
  <si>
    <t>Toledo City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</si>
  <si>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</si>
  <si>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</si>
  <si>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</si>
  <si>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</si>
  <si>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</si>
  <si>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</si>
  <si>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</si>
  <si>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</si>
  <si>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Champaign</t>
  </si>
  <si>
    <t>044958</t>
  </si>
  <si>
    <t>Vandalia-Butler City</t>
  </si>
  <si>
    <t>044966</t>
  </si>
  <si>
    <t>Van Wert City</t>
  </si>
  <si>
    <t>Van Wert</t>
  </si>
  <si>
    <t>044974</t>
  </si>
  <si>
    <t>Wadsworth City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</si>
  <si>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</si>
  <si>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</si>
  <si>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</si>
  <si>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</si>
  <si>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</si>
  <si>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</si>
  <si>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</si>
  <si>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</si>
  <si>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Fayette</t>
  </si>
  <si>
    <t>045021</t>
  </si>
  <si>
    <t>Wellston City</t>
  </si>
  <si>
    <t>045039</t>
  </si>
  <si>
    <t>Wellsville Local</t>
  </si>
  <si>
    <t>045047</t>
  </si>
  <si>
    <t>Westerville City</t>
  </si>
  <si>
    <t>045054</t>
  </si>
  <si>
    <t>West Carrollton City</t>
  </si>
  <si>
    <t>045062</t>
  </si>
  <si>
    <t>Westlake City</t>
  </si>
  <si>
    <t>045070</t>
  </si>
  <si>
    <t>Whitehall City</t>
  </si>
  <si>
    <t>045088</t>
  </si>
  <si>
    <t>Wickliffe City</t>
  </si>
  <si>
    <t>045096</t>
  </si>
  <si>
    <t>Willard City</t>
  </si>
  <si>
    <t>045104</t>
  </si>
  <si>
    <t>Willoughby-Eastlake City</t>
  </si>
  <si>
    <t>045112</t>
  </si>
  <si>
    <t>Wilmington City</t>
  </si>
  <si>
    <t>Clinton</t>
  </si>
  <si>
    <t>045120</t>
  </si>
  <si>
    <t>Wooster City</t>
  </si>
  <si>
    <t>045138</t>
  </si>
  <si>
    <t>Worthington City</t>
  </si>
  <si>
    <t>045146</t>
  </si>
  <si>
    <t>Wyoming City</t>
  </si>
  <si>
    <t>045153</t>
  </si>
  <si>
    <t>Xenia Community City</t>
  </si>
  <si>
    <t>045161</t>
  </si>
  <si>
    <t>Youngstown City Schools</t>
  </si>
  <si>
    <t>045179</t>
  </si>
  <si>
    <t>Zanesville City</t>
  </si>
  <si>
    <t>Muskingum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</si>
  <si>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</si>
  <si>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</si>
  <si>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</si>
  <si>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</si>
  <si>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</si>
  <si>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</si>
  <si>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</si>
  <si>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</si>
  <si>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045229</t>
  </si>
  <si>
    <t>Bradford Exempted Village</t>
  </si>
  <si>
    <t>045237</t>
  </si>
  <si>
    <t>Bridgeport Exempted Village</t>
  </si>
  <si>
    <t>045245</t>
  </si>
  <si>
    <t>Harrison Hills City</t>
  </si>
  <si>
    <t>Harrison</t>
  </si>
  <si>
    <t>045252</t>
  </si>
  <si>
    <t>Caldwell Exempted Village</t>
  </si>
  <si>
    <t>Noble</t>
  </si>
  <si>
    <t>045260</t>
  </si>
  <si>
    <t>Carey Exempted Village</t>
  </si>
  <si>
    <t>Wyandot</t>
  </si>
  <si>
    <t>045278</t>
  </si>
  <si>
    <t>Carrollton Exempted Village</t>
  </si>
  <si>
    <t>Carroll</t>
  </si>
  <si>
    <t>045286</t>
  </si>
  <si>
    <t>Chagrin Falls Exempted Village</t>
  </si>
  <si>
    <t>045294</t>
  </si>
  <si>
    <t>Chesapeake Union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</si>
  <si>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</si>
  <si>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</si>
  <si>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</si>
  <si>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</si>
  <si>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</si>
  <si>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</si>
  <si>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045336</t>
  </si>
  <si>
    <t>Covington Exempted Village</t>
  </si>
  <si>
    <t>045344</t>
  </si>
  <si>
    <t>Crestline Exempted Village</t>
  </si>
  <si>
    <t>045351</t>
  </si>
  <si>
    <t>Crooksville Exempted Village</t>
  </si>
  <si>
    <t>045369</t>
  </si>
  <si>
    <t>Fairport Harbor Exempted Village</t>
  </si>
  <si>
    <t>045377</t>
  </si>
  <si>
    <t>Georgetown Exempted Village</t>
  </si>
  <si>
    <t>Brown</t>
  </si>
  <si>
    <t>045385</t>
  </si>
  <si>
    <t>Gibsonburg Exempted Village</t>
  </si>
  <si>
    <t>045393</t>
  </si>
  <si>
    <t>Granville Exempted Village</t>
  </si>
  <si>
    <t>045401</t>
  </si>
  <si>
    <t>Greenfield Exempted Village</t>
  </si>
  <si>
    <t>045419</t>
  </si>
  <si>
    <t>Hicksville Exempted Village</t>
  </si>
  <si>
    <t>045427</t>
  </si>
  <si>
    <t>Hubbard Exempted Village</t>
  </si>
  <si>
    <t>045435</t>
  </si>
  <si>
    <t>Indian Hill Exempted Village</t>
  </si>
  <si>
    <t>045443</t>
  </si>
  <si>
    <t>Leetonia Exempted Village</t>
  </si>
  <si>
    <t>045450</t>
  </si>
  <si>
    <t>Lisbon Exempted Village</t>
  </si>
  <si>
    <t>045468</t>
  </si>
  <si>
    <t>Loudonville-Perrysville Exempted Village</t>
  </si>
  <si>
    <t>045476</t>
  </si>
  <si>
    <t>Marysville Exempted Village</t>
  </si>
  <si>
    <t>Union</t>
  </si>
  <si>
    <t>045484</t>
  </si>
  <si>
    <t>Mechanicsburg Exempted Village</t>
  </si>
  <si>
    <t>045492</t>
  </si>
  <si>
    <t>Mentor Exempted Village</t>
  </si>
  <si>
    <t>045500</t>
  </si>
  <si>
    <t>Milford Exempted Village</t>
  </si>
  <si>
    <t>Clermont</t>
  </si>
  <si>
    <t>045518</t>
  </si>
  <si>
    <t>Milton-Union Exempted Village</t>
  </si>
  <si>
    <t>045526</t>
  </si>
  <si>
    <t>Montpelier Exempted Village</t>
  </si>
  <si>
    <t>045534</t>
  </si>
  <si>
    <t>Mount Gilead Exempted Village</t>
  </si>
  <si>
    <t>Morrow</t>
  </si>
  <si>
    <t>045542</t>
  </si>
  <si>
    <t>Newcomerstown Exempted Village</t>
  </si>
  <si>
    <t>045559</t>
  </si>
  <si>
    <t>New Richmond Exempted Village</t>
  </si>
  <si>
    <t>045567</t>
  </si>
  <si>
    <t>Newton Falls Exempted Village</t>
  </si>
  <si>
    <t>045575</t>
  </si>
  <si>
    <t>Paulding Exempted Village</t>
  </si>
  <si>
    <t>Paulding</t>
  </si>
  <si>
    <t>045583</t>
  </si>
  <si>
    <t>Perrysburg Exempted Village</t>
  </si>
  <si>
    <t>045591</t>
  </si>
  <si>
    <t>Rittman Exempted Village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</si>
  <si>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</si>
  <si>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</si>
  <si>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</si>
  <si>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</si>
  <si>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</si>
  <si>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</si>
  <si>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045633</t>
  </si>
  <si>
    <t>Versailles Exempted Village</t>
  </si>
  <si>
    <t>045641</t>
  </si>
  <si>
    <t>Wauseon Exempted Village</t>
  </si>
  <si>
    <t>Fulton</t>
  </si>
  <si>
    <t>045658</t>
  </si>
  <si>
    <t>Wellington Exempted Village</t>
  </si>
  <si>
    <t>045666</t>
  </si>
  <si>
    <t>Windham Exempted Village</t>
  </si>
  <si>
    <t>045674</t>
  </si>
  <si>
    <t>Yellow Springs Exempted Village</t>
  </si>
  <si>
    <t>045757</t>
  </si>
  <si>
    <t>Allen East Local</t>
  </si>
  <si>
    <t>045765</t>
  </si>
  <si>
    <t>Bath Local</t>
  </si>
  <si>
    <t>045773</t>
  </si>
  <si>
    <t>Elida Local</t>
  </si>
  <si>
    <t>045781</t>
  </si>
  <si>
    <t>Perry Local</t>
  </si>
  <si>
    <t>045799</t>
  </si>
  <si>
    <t>Shawnee Local</t>
  </si>
  <si>
    <t>045807</t>
  </si>
  <si>
    <t>Spencerville Local</t>
  </si>
  <si>
    <t>045823</t>
  </si>
  <si>
    <t>Hillsdale Local</t>
  </si>
  <si>
    <t>045831</t>
  </si>
  <si>
    <t>Mapleton Local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</si>
  <si>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</si>
  <si>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</si>
  <si>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</si>
  <si>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</si>
  <si>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</si>
  <si>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</si>
  <si>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</si>
  <si>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</si>
  <si>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045906</t>
  </si>
  <si>
    <t>Alexander Local</t>
  </si>
  <si>
    <t>045914</t>
  </si>
  <si>
    <t>Federal Hocking Local</t>
  </si>
  <si>
    <t>045922</t>
  </si>
  <si>
    <t>Trimble Local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</si>
  <si>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</si>
  <si>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</si>
  <si>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</si>
  <si>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</si>
  <si>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</si>
  <si>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</si>
  <si>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</si>
  <si>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</si>
  <si>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045997</t>
  </si>
  <si>
    <t>St Clairsville-Richland City</t>
  </si>
  <si>
    <t>046003</t>
  </si>
  <si>
    <t>Shadyside Local</t>
  </si>
  <si>
    <t>046011</t>
  </si>
  <si>
    <t>Union Local</t>
  </si>
  <si>
    <t>046037</t>
  </si>
  <si>
    <t>Eastern Local</t>
  </si>
  <si>
    <t>046045</t>
  </si>
  <si>
    <t>Fayetteville-Perry Local</t>
  </si>
  <si>
    <t>046060</t>
  </si>
  <si>
    <t>Western Brown Local</t>
  </si>
  <si>
    <t>046078</t>
  </si>
  <si>
    <t>Ripley-Union-Lewis-Huntington Local</t>
  </si>
  <si>
    <t>046094</t>
  </si>
  <si>
    <t>Edgewood City</t>
  </si>
  <si>
    <t>046102</t>
  </si>
  <si>
    <t>Fairfield City</t>
  </si>
  <si>
    <t>046110</t>
  </si>
  <si>
    <t>Lakota Local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</si>
  <si>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</si>
  <si>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</si>
  <si>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</si>
  <si>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</si>
  <si>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</si>
  <si>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</si>
  <si>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</si>
  <si>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</si>
  <si>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046177</t>
  </si>
  <si>
    <t>Brown Local</t>
  </si>
  <si>
    <t>046193</t>
  </si>
  <si>
    <t>Graham Local</t>
  </si>
  <si>
    <t>046201</t>
  </si>
  <si>
    <t>Triad Local</t>
  </si>
  <si>
    <t>046219</t>
  </si>
  <si>
    <t>West Liberty-Salem Local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</si>
  <si>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</si>
  <si>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</si>
  <si>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</si>
  <si>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</si>
  <si>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</si>
  <si>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</si>
  <si>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</si>
  <si>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</si>
  <si>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</si>
  <si>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</si>
  <si>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</si>
  <si>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</si>
  <si>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046300</t>
  </si>
  <si>
    <t>Batavia Local</t>
  </si>
  <si>
    <t>046318</t>
  </si>
  <si>
    <t>Bethel-Tate Local</t>
  </si>
  <si>
    <t>046326</t>
  </si>
  <si>
    <t>Clermont Northeastern Local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</si>
  <si>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</si>
  <si>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</si>
  <si>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</si>
  <si>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</si>
  <si>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</si>
  <si>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</si>
  <si>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</si>
  <si>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</si>
  <si>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046383</t>
  </si>
  <si>
    <t>Blanchester Local</t>
  </si>
  <si>
    <t>046391</t>
  </si>
  <si>
    <t>Clinton-Massie Local</t>
  </si>
  <si>
    <t>046409</t>
  </si>
  <si>
    <t>East Clinton Local</t>
  </si>
  <si>
    <t>046425</t>
  </si>
  <si>
    <t>Beaver Local</t>
  </si>
  <si>
    <t>046433</t>
  </si>
  <si>
    <t>Crestview Local</t>
  </si>
  <si>
    <t>046441</t>
  </si>
  <si>
    <t>Southern Local</t>
  </si>
  <si>
    <t>046458</t>
  </si>
  <si>
    <t>United Local</t>
  </si>
  <si>
    <t>046474</t>
  </si>
  <si>
    <t>Ridgewood Local</t>
  </si>
  <si>
    <t>046482</t>
  </si>
  <si>
    <t>River View Local</t>
  </si>
  <si>
    <t>046508</t>
  </si>
  <si>
    <t>Buckeye Central Local</t>
  </si>
  <si>
    <t>046516</t>
  </si>
  <si>
    <t>Colonel Crawford Local</t>
  </si>
  <si>
    <t>046524</t>
  </si>
  <si>
    <t>Wynford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</si>
  <si>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</si>
  <si>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</si>
  <si>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</si>
  <si>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</si>
  <si>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</si>
  <si>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</si>
  <si>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</si>
  <si>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>Orange City</t>
  </si>
  <si>
    <t>046599</t>
  </si>
  <si>
    <t>Richmond Heights Local</t>
  </si>
  <si>
    <t>046607</t>
  </si>
  <si>
    <t>Solon City</t>
  </si>
  <si>
    <t>046623</t>
  </si>
  <si>
    <t>Ansonia Local</t>
  </si>
  <si>
    <t>046631</t>
  </si>
  <si>
    <t>Arcanum-Butler Local</t>
  </si>
  <si>
    <t>046649</t>
  </si>
  <si>
    <t>Franklin Monroe Local</t>
  </si>
  <si>
    <t>046672</t>
  </si>
  <si>
    <t>Mississinawa Valley Local</t>
  </si>
  <si>
    <t>046680</t>
  </si>
  <si>
    <t>Tri-Village Local</t>
  </si>
  <si>
    <t>046706</t>
  </si>
  <si>
    <t>Ayersville Local</t>
  </si>
  <si>
    <t>046714</t>
  </si>
  <si>
    <t>Central Local</t>
  </si>
  <si>
    <t>046722</t>
  </si>
  <si>
    <t>046748</t>
  </si>
  <si>
    <t>Big Walnut Local</t>
  </si>
  <si>
    <t>046755</t>
  </si>
  <si>
    <t>Buckeye Valley Local</t>
  </si>
  <si>
    <t>046763</t>
  </si>
  <si>
    <t>Olentangy Local</t>
  </si>
  <si>
    <t>046789</t>
  </si>
  <si>
    <t>Edison Local (formerly Berlin-Milan)</t>
  </si>
  <si>
    <t>046797</t>
  </si>
  <si>
    <t>Kelleys Island Local</t>
  </si>
  <si>
    <t>046805</t>
  </si>
  <si>
    <t>Margaretta Local</t>
  </si>
  <si>
    <t>046813</t>
  </si>
  <si>
    <t>Perkins Local</t>
  </si>
  <si>
    <t>046821</t>
  </si>
  <si>
    <t>Vermilion Local</t>
  </si>
  <si>
    <t>046847</t>
  </si>
  <si>
    <t>Amanda-Clearcreek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</si>
  <si>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</si>
  <si>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</si>
  <si>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</si>
  <si>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</si>
  <si>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</si>
  <si>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</si>
  <si>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</si>
  <si>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</si>
  <si>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</si>
  <si>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</si>
  <si>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046904</t>
  </si>
  <si>
    <t>Walnut Township Local</t>
  </si>
  <si>
    <t>046920</t>
  </si>
  <si>
    <t>Miami Trace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</si>
  <si>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</si>
  <si>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</si>
  <si>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</si>
  <si>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</si>
  <si>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</si>
  <si>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</si>
  <si>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</si>
  <si>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</si>
  <si>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046995</t>
  </si>
  <si>
    <t>New Albany-Plain Local</t>
  </si>
  <si>
    <t>047001</t>
  </si>
  <si>
    <t>Reynoldsburg City</t>
  </si>
  <si>
    <t>047019</t>
  </si>
  <si>
    <t>Hilliard City</t>
  </si>
  <si>
    <t>047027</t>
  </si>
  <si>
    <t>Dublin City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</si>
  <si>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</si>
  <si>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</si>
  <si>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</si>
  <si>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</si>
  <si>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</si>
  <si>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</si>
  <si>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</si>
  <si>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</si>
  <si>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</si>
  <si>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</si>
  <si>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047092</t>
  </si>
  <si>
    <t>Swanton Local</t>
  </si>
  <si>
    <t>047167</t>
  </si>
  <si>
    <t>Berkshire Local</t>
  </si>
  <si>
    <t>Geauga</t>
  </si>
  <si>
    <t>047175</t>
  </si>
  <si>
    <t>Cardinal Local</t>
  </si>
  <si>
    <t>047183</t>
  </si>
  <si>
    <t>Chardon Local</t>
  </si>
  <si>
    <t>047191</t>
  </si>
  <si>
    <t>Kenston Local</t>
  </si>
  <si>
    <t>047217</t>
  </si>
  <si>
    <t>Newbury Local</t>
  </si>
  <si>
    <t>047225</t>
  </si>
  <si>
    <t>West Geauga Local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</si>
  <si>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</si>
  <si>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</si>
  <si>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</si>
  <si>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</si>
  <si>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</si>
  <si>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</si>
  <si>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</si>
  <si>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 School District</t>
  </si>
  <si>
    <t>047308</t>
  </si>
  <si>
    <t>Rolling Hills Local</t>
  </si>
  <si>
    <t>047332</t>
  </si>
  <si>
    <t>Finneytown Local</t>
  </si>
  <si>
    <t>047340</t>
  </si>
  <si>
    <t>Forest Hills Local</t>
  </si>
  <si>
    <t>047365</t>
  </si>
  <si>
    <t>Northwest Local</t>
  </si>
  <si>
    <t>047373</t>
  </si>
  <si>
    <t>Oak Hills Local</t>
  </si>
  <si>
    <t>047381</t>
  </si>
  <si>
    <t>Southwest Local</t>
  </si>
  <si>
    <t>047399</t>
  </si>
  <si>
    <t>Three Rivers Local</t>
  </si>
  <si>
    <t>047415</t>
  </si>
  <si>
    <t>Arcadia Local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</si>
  <si>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</si>
  <si>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</si>
  <si>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</si>
  <si>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</si>
  <si>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</si>
  <si>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</si>
  <si>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</si>
  <si>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</si>
  <si>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</si>
  <si>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</si>
  <si>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</si>
  <si>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</si>
  <si>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</si>
  <si>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</si>
  <si>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</si>
  <si>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</si>
  <si>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</si>
  <si>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</si>
  <si>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</si>
  <si>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</si>
  <si>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047548</t>
  </si>
  <si>
    <t>Conotton Valley Union Local</t>
  </si>
  <si>
    <t>047571</t>
  </si>
  <si>
    <t>Holgate Local</t>
  </si>
  <si>
    <t>047589</t>
  </si>
  <si>
    <t>Liberty Center Local</t>
  </si>
  <si>
    <t>047597</t>
  </si>
  <si>
    <t>Patrick Henry Local</t>
  </si>
  <si>
    <t>047613</t>
  </si>
  <si>
    <t>Bright Local</t>
  </si>
  <si>
    <t>047621</t>
  </si>
  <si>
    <t>Fairfield Local</t>
  </si>
  <si>
    <t>047639</t>
  </si>
  <si>
    <t>Lynchburg-Clay Local</t>
  </si>
  <si>
    <t>047688</t>
  </si>
  <si>
    <t>East Holmes Local</t>
  </si>
  <si>
    <t>Holmes</t>
  </si>
  <si>
    <t>047696</t>
  </si>
  <si>
    <t>West Holmes Local</t>
  </si>
  <si>
    <t>047712</t>
  </si>
  <si>
    <t>Monroeville Local</t>
  </si>
  <si>
    <t>047720</t>
  </si>
  <si>
    <t>New London Local</t>
  </si>
  <si>
    <t>047738</t>
  </si>
  <si>
    <t>South Central Local</t>
  </si>
  <si>
    <t>047746</t>
  </si>
  <si>
    <t>Western Reserve Local</t>
  </si>
  <si>
    <t>047761</t>
  </si>
  <si>
    <t>Oak Hill Union Local</t>
  </si>
  <si>
    <t>047787</t>
  </si>
  <si>
    <t>047795</t>
  </si>
  <si>
    <t>Edison Local</t>
  </si>
  <si>
    <t>047803</t>
  </si>
  <si>
    <t>Indian Creek Local</t>
  </si>
  <si>
    <t>047829</t>
  </si>
  <si>
    <t>Centerburg Local</t>
  </si>
  <si>
    <t>047837</t>
  </si>
  <si>
    <t>Danville Local</t>
  </si>
  <si>
    <t>047845</t>
  </si>
  <si>
    <t>East Knox Local</t>
  </si>
  <si>
    <t>047852</t>
  </si>
  <si>
    <t>Fredericktown Local</t>
  </si>
  <si>
    <t>047878</t>
  </si>
  <si>
    <t>Kirtland Local</t>
  </si>
  <si>
    <t>047886</t>
  </si>
  <si>
    <t>047894</t>
  </si>
  <si>
    <t>Riverside Local</t>
  </si>
  <si>
    <t>047902</t>
  </si>
  <si>
    <t>047928</t>
  </si>
  <si>
    <t>Dawson-Bryant Local</t>
  </si>
  <si>
    <t>047936</t>
  </si>
  <si>
    <t>Fairland Local</t>
  </si>
  <si>
    <t>047944</t>
  </si>
  <si>
    <t>Rock Hill Local</t>
  </si>
  <si>
    <t>047951</t>
  </si>
  <si>
    <t>South Point Local</t>
  </si>
  <si>
    <t>047969</t>
  </si>
  <si>
    <t>Symmes Valley Local</t>
  </si>
  <si>
    <t>047985</t>
  </si>
  <si>
    <t>Johnstown-Monroe Local</t>
  </si>
  <si>
    <t>047993</t>
  </si>
  <si>
    <t>Lakewood Local</t>
  </si>
  <si>
    <t>048009</t>
  </si>
  <si>
    <t>Licking Heights Local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</si>
  <si>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</si>
  <si>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</si>
  <si>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</si>
  <si>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</si>
  <si>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</si>
  <si>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</si>
  <si>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</si>
  <si>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</si>
  <si>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048074</t>
  </si>
  <si>
    <t>Benjamin Logan Local</t>
  </si>
  <si>
    <t>048082</t>
  </si>
  <si>
    <t>Indian Lake Local</t>
  </si>
  <si>
    <t>048090</t>
  </si>
  <si>
    <t>048116</t>
  </si>
  <si>
    <t>Avon Local</t>
  </si>
  <si>
    <t>048124</t>
  </si>
  <si>
    <t>Avon Lake City</t>
  </si>
  <si>
    <t>048132</t>
  </si>
  <si>
    <t>Clearview Local</t>
  </si>
  <si>
    <t>048140</t>
  </si>
  <si>
    <t>Columbia Local</t>
  </si>
  <si>
    <t>048157</t>
  </si>
  <si>
    <t>Firelands Local</t>
  </si>
  <si>
    <t>048165</t>
  </si>
  <si>
    <t>Keystone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</si>
  <si>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</si>
  <si>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</si>
  <si>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</si>
  <si>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</si>
  <si>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</si>
  <si>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</si>
  <si>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</si>
  <si>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</si>
  <si>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048231</t>
  </si>
  <si>
    <t>Washington Local</t>
  </si>
  <si>
    <t>048256</t>
  </si>
  <si>
    <t>Jefferson Local</t>
  </si>
  <si>
    <t>048264</t>
  </si>
  <si>
    <t>Jonathan Alder Local</t>
  </si>
  <si>
    <t>048272</t>
  </si>
  <si>
    <t>Madison-Plains Local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</si>
  <si>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</si>
  <si>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</si>
  <si>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</si>
  <si>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</si>
  <si>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</si>
  <si>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</si>
  <si>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</si>
  <si>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</si>
  <si>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</si>
  <si>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</si>
  <si>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</si>
  <si>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</si>
  <si>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</si>
  <si>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</si>
  <si>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</si>
  <si>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</si>
  <si>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</si>
  <si>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048389</t>
  </si>
  <si>
    <t>West Branch Local</t>
  </si>
  <si>
    <t>048397</t>
  </si>
  <si>
    <t>048413</t>
  </si>
  <si>
    <t>Elgin Local</t>
  </si>
  <si>
    <t>048421</t>
  </si>
  <si>
    <t>Pleasant Local</t>
  </si>
  <si>
    <t>048439</t>
  </si>
  <si>
    <t>Ridgedale Local</t>
  </si>
  <si>
    <t>048447</t>
  </si>
  <si>
    <t>River Valley Local</t>
  </si>
  <si>
    <t>048462</t>
  </si>
  <si>
    <t>Black River Local</t>
  </si>
  <si>
    <t>048470</t>
  </si>
  <si>
    <t>048488</t>
  </si>
  <si>
    <t>Cloverleaf Local</t>
  </si>
  <si>
    <t>048496</t>
  </si>
  <si>
    <t>Highland Local</t>
  </si>
  <si>
    <t>048512</t>
  </si>
  <si>
    <t>Meigs</t>
  </si>
  <si>
    <t>048520</t>
  </si>
  <si>
    <t>Meigs Local</t>
  </si>
  <si>
    <t>048538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</si>
  <si>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</si>
  <si>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</si>
  <si>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</si>
  <si>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</si>
  <si>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</si>
  <si>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</si>
  <si>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</si>
  <si>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</si>
  <si>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048611</t>
  </si>
  <si>
    <t>Bethel Local</t>
  </si>
  <si>
    <t>048629</t>
  </si>
  <si>
    <t>Miami East Local</t>
  </si>
  <si>
    <t>048637</t>
  </si>
  <si>
    <t>Newton Local</t>
  </si>
  <si>
    <t>048652</t>
  </si>
  <si>
    <t>Switzerland of Ohio Local</t>
  </si>
  <si>
    <t>Monroe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</si>
  <si>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</si>
  <si>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</si>
  <si>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</si>
  <si>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</si>
  <si>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</si>
  <si>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</si>
  <si>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</si>
  <si>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</si>
  <si>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048710</t>
  </si>
  <si>
    <t>New Lebanon Local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</si>
  <si>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</si>
  <si>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</si>
  <si>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</si>
  <si>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</si>
  <si>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</si>
  <si>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</si>
  <si>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</si>
  <si>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</si>
  <si>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</si>
  <si>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Morgan</t>
  </si>
  <si>
    <t>048793</t>
  </si>
  <si>
    <t>Cardington-Lincoln Local</t>
  </si>
  <si>
    <t>048801</t>
  </si>
  <si>
    <t>048819</t>
  </si>
  <si>
    <t>Northmor Local</t>
  </si>
  <si>
    <t>048835</t>
  </si>
  <si>
    <t>East Muskingum Local</t>
  </si>
  <si>
    <t>048843</t>
  </si>
  <si>
    <t>Franklin Local</t>
  </si>
  <si>
    <t>048850</t>
  </si>
  <si>
    <t>Maysville Local</t>
  </si>
  <si>
    <t>048876</t>
  </si>
  <si>
    <t>Tri-Valley Local</t>
  </si>
  <si>
    <t>048884</t>
  </si>
  <si>
    <t>West Muskingum Local</t>
  </si>
  <si>
    <t>048900</t>
  </si>
  <si>
    <t>Noble Local</t>
  </si>
  <si>
    <t>048926</t>
  </si>
  <si>
    <t>Benton Carroll Salem Local</t>
  </si>
  <si>
    <t>048934</t>
  </si>
  <si>
    <t>Danbury Local</t>
  </si>
  <si>
    <t>048942</t>
  </si>
  <si>
    <t>Genoa Area Local</t>
  </si>
  <si>
    <t>048975</t>
  </si>
  <si>
    <t>Put-In-Bay Local</t>
  </si>
  <si>
    <t>048991</t>
  </si>
  <si>
    <t>Antwerp Local</t>
  </si>
  <si>
    <t>049031</t>
  </si>
  <si>
    <t>Wayne Trace Local</t>
  </si>
  <si>
    <t>049056</t>
  </si>
  <si>
    <t>Northern Local</t>
  </si>
  <si>
    <t>049064</t>
  </si>
  <si>
    <t>049080</t>
  </si>
  <si>
    <t>Logan Elm Local</t>
  </si>
  <si>
    <t>049098</t>
  </si>
  <si>
    <t>Teays Valley Local</t>
  </si>
  <si>
    <t>049106</t>
  </si>
  <si>
    <t>Westfall Local</t>
  </si>
  <si>
    <t>049122</t>
  </si>
  <si>
    <t>Pike</t>
  </si>
  <si>
    <t>049130</t>
  </si>
  <si>
    <t>Scioto Valley Local</t>
  </si>
  <si>
    <t>049148</t>
  </si>
  <si>
    <t>Waverly City</t>
  </si>
  <si>
    <t>049155</t>
  </si>
  <si>
    <t>Western Local</t>
  </si>
  <si>
    <t>049171</t>
  </si>
  <si>
    <t>Aurora City</t>
  </si>
  <si>
    <t>049189</t>
  </si>
  <si>
    <t>Crestwood Local</t>
  </si>
  <si>
    <t>049197</t>
  </si>
  <si>
    <t>Field Local</t>
  </si>
  <si>
    <t>049205</t>
  </si>
  <si>
    <t>James A Garfield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</si>
  <si>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</si>
  <si>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</si>
  <si>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</si>
  <si>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</si>
  <si>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</si>
  <si>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</si>
  <si>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</si>
  <si>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</si>
  <si>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</si>
  <si>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</si>
  <si>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049288</t>
  </si>
  <si>
    <t>Preble Shawnee Local</t>
  </si>
  <si>
    <t>049296</t>
  </si>
  <si>
    <t>Twin Valley Community Local</t>
  </si>
  <si>
    <t>049312</t>
  </si>
  <si>
    <t>Columbus Grove Local</t>
  </si>
  <si>
    <t>Putnam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</si>
  <si>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</si>
  <si>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</si>
  <si>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</si>
  <si>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</si>
  <si>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</si>
  <si>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</si>
  <si>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</si>
  <si>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</si>
  <si>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</si>
  <si>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 School District</t>
  </si>
  <si>
    <t>049379</t>
  </si>
  <si>
    <t>Ottawa-Glandorf Local</t>
  </si>
  <si>
    <t>049387</t>
  </si>
  <si>
    <t>Ottoville Local</t>
  </si>
  <si>
    <t>049395</t>
  </si>
  <si>
    <t>Pandora-Gilboa Local</t>
  </si>
  <si>
    <t>049411</t>
  </si>
  <si>
    <t>Clear Fork Valley Local</t>
  </si>
  <si>
    <t>049429</t>
  </si>
  <si>
    <t>049437</t>
  </si>
  <si>
    <t>Lexington Local</t>
  </si>
  <si>
    <t>049445</t>
  </si>
  <si>
    <t>Lucas Local</t>
  </si>
  <si>
    <t>049452</t>
  </si>
  <si>
    <t>049460</t>
  </si>
  <si>
    <t>Plymouth-Shiloh Local</t>
  </si>
  <si>
    <t>049478</t>
  </si>
  <si>
    <t>Ontario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</si>
  <si>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</si>
  <si>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</si>
  <si>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</si>
  <si>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</si>
  <si>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</si>
  <si>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</si>
  <si>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</si>
  <si>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</si>
  <si>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</si>
  <si>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</si>
  <si>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</si>
  <si>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049569</t>
  </si>
  <si>
    <t>049577</t>
  </si>
  <si>
    <t>Woodmore Local</t>
  </si>
  <si>
    <t>049593</t>
  </si>
  <si>
    <t>Bloom-Vernon Local</t>
  </si>
  <si>
    <t>049601</t>
  </si>
  <si>
    <t>Clay Local</t>
  </si>
  <si>
    <t>049619</t>
  </si>
  <si>
    <t>Green Local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</si>
  <si>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</si>
  <si>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</si>
  <si>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</si>
  <si>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</si>
  <si>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</si>
  <si>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</si>
  <si>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</si>
  <si>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049668</t>
  </si>
  <si>
    <t>Wheelersburg Local</t>
  </si>
  <si>
    <t>049684</t>
  </si>
  <si>
    <t>Seneca East Local</t>
  </si>
  <si>
    <t>049700</t>
  </si>
  <si>
    <t>Hopewell-Loudon Local</t>
  </si>
  <si>
    <t>049718</t>
  </si>
  <si>
    <t>New Riegel Local</t>
  </si>
  <si>
    <t>049726</t>
  </si>
  <si>
    <t>Old Fort Local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</si>
  <si>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</si>
  <si>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</si>
  <si>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</si>
  <si>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</si>
  <si>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</si>
  <si>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</si>
  <si>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</si>
  <si>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</si>
  <si>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</si>
  <si>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</si>
  <si>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049817</t>
  </si>
  <si>
    <t>Russia Local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</si>
  <si>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</si>
  <si>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</si>
  <si>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</si>
  <si>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</si>
  <si>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</si>
  <si>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</si>
  <si>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</si>
  <si>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</si>
  <si>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</si>
  <si>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</si>
  <si>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</si>
  <si>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</si>
  <si>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</si>
  <si>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</si>
  <si>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</si>
  <si>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</si>
  <si>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</si>
  <si>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</si>
  <si>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</si>
  <si>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</si>
  <si>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</si>
  <si>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</si>
  <si>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</si>
  <si>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</si>
  <si>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</si>
  <si>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</si>
  <si>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</si>
  <si>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</si>
  <si>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</si>
  <si>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</si>
  <si>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</si>
  <si>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050013</t>
  </si>
  <si>
    <t>050021</t>
  </si>
  <si>
    <t>Hudson City</t>
  </si>
  <si>
    <t>050039</t>
  </si>
  <si>
    <t>Mogadore Local</t>
  </si>
  <si>
    <t>050047</t>
  </si>
  <si>
    <t>Nordonia Hills City</t>
  </si>
  <si>
    <t>050054</t>
  </si>
  <si>
    <t>Revere Local</t>
  </si>
  <si>
    <t>050062</t>
  </si>
  <si>
    <t>050070</t>
  </si>
  <si>
    <t>Twinsburg City</t>
  </si>
  <si>
    <t>050096</t>
  </si>
  <si>
    <t>Bloomfield-Mespo Local</t>
  </si>
  <si>
    <t>050112</t>
  </si>
  <si>
    <t>Bristol Local</t>
  </si>
  <si>
    <t>050120</t>
  </si>
  <si>
    <t>Brookfield Local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</si>
  <si>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</si>
  <si>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</si>
  <si>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</si>
  <si>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</si>
  <si>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</si>
  <si>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</si>
  <si>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</si>
  <si>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</si>
  <si>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</si>
  <si>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</si>
  <si>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</si>
  <si>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</si>
  <si>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</si>
  <si>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</si>
  <si>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</si>
  <si>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</si>
  <si>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</si>
  <si>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</si>
  <si>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</si>
  <si>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</si>
  <si>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</si>
  <si>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</si>
  <si>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050252</t>
  </si>
  <si>
    <t>Weathersfield Local</t>
  </si>
  <si>
    <t>050278</t>
  </si>
  <si>
    <t>Garaway Local</t>
  </si>
  <si>
    <t>050286</t>
  </si>
  <si>
    <t>Indian Valley Local Schools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</si>
  <si>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</si>
  <si>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</si>
  <si>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</si>
  <si>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</si>
  <si>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</si>
  <si>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</si>
  <si>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</si>
  <si>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North Union Local</t>
  </si>
  <si>
    <t>050351</t>
  </si>
  <si>
    <t>050369</t>
  </si>
  <si>
    <t>Lincolnview Local</t>
  </si>
  <si>
    <t>050393</t>
  </si>
  <si>
    <t>Vinton County Local</t>
  </si>
  <si>
    <t>Vinton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</si>
  <si>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</si>
  <si>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</si>
  <si>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</si>
  <si>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</si>
  <si>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</si>
  <si>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</si>
  <si>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</si>
  <si>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</si>
  <si>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</si>
  <si>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Mason City School District</t>
  </si>
  <si>
    <t>050468</t>
  </si>
  <si>
    <t>Wayne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</si>
  <si>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</si>
  <si>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</si>
  <si>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</si>
  <si>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</si>
  <si>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</si>
  <si>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</si>
  <si>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</si>
  <si>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</si>
  <si>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</si>
  <si>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</si>
  <si>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</si>
  <si>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</si>
  <si>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</si>
  <si>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</si>
  <si>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</si>
  <si>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</si>
  <si>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050583</t>
  </si>
  <si>
    <t>050591</t>
  </si>
  <si>
    <t>Triway Local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</si>
  <si>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</si>
  <si>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</si>
  <si>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</si>
  <si>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</si>
  <si>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</si>
  <si>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</si>
  <si>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</si>
  <si>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</si>
  <si>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</si>
  <si>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</si>
  <si>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050674</t>
  </si>
  <si>
    <t>Eastwood Local</t>
  </si>
  <si>
    <t>050682</t>
  </si>
  <si>
    <t>Elmwood Local</t>
  </si>
  <si>
    <t>050690</t>
  </si>
  <si>
    <t>050708</t>
  </si>
  <si>
    <t>North Baltimore Local</t>
  </si>
  <si>
    <t>050716</t>
  </si>
  <si>
    <t>Northwood Local Schools</t>
  </si>
  <si>
    <t>050724</t>
  </si>
  <si>
    <t>Otsego Local</t>
  </si>
  <si>
    <t>050740</t>
  </si>
  <si>
    <t>Mohawk Local</t>
  </si>
  <si>
    <t>050773</t>
  </si>
  <si>
    <t>Apollo</t>
  </si>
  <si>
    <t>050799</t>
  </si>
  <si>
    <t>Southern Hills</t>
  </si>
  <si>
    <t>050815</t>
  </si>
  <si>
    <t>Ashtabula County Technical and Career Center</t>
  </si>
  <si>
    <t>050856</t>
  </si>
  <si>
    <t>Belmont-Harrison</t>
  </si>
  <si>
    <t>050880</t>
  </si>
  <si>
    <t>Butler Technology &amp; Career Development Schools</t>
  </si>
  <si>
    <t>050906</t>
  </si>
  <si>
    <t>Columbiana County</t>
  </si>
  <si>
    <t>050922</t>
  </si>
  <si>
    <t>Cuyahoga Valley Career Center</t>
  </si>
  <si>
    <t>050948</t>
  </si>
  <si>
    <t>Polaris</t>
  </si>
  <si>
    <t>050963</t>
  </si>
  <si>
    <t>Four County Career Center</t>
  </si>
  <si>
    <t>050989</t>
  </si>
  <si>
    <t>Delaware Area Career Center</t>
  </si>
  <si>
    <t>051003</t>
  </si>
  <si>
    <t>Eastland-Fairfield Career/Tech</t>
  </si>
  <si>
    <t>051029</t>
  </si>
  <si>
    <t>EHOVE Career Center</t>
  </si>
  <si>
    <t>051045</t>
  </si>
  <si>
    <t>Greene County Vocational School District</t>
  </si>
  <si>
    <t>051060</t>
  </si>
  <si>
    <t>Great Oaks Career Campuses</t>
  </si>
  <si>
    <t>051128</t>
  </si>
  <si>
    <t>Jefferson County</t>
  </si>
  <si>
    <t>051144</t>
  </si>
  <si>
    <t>Knox County JVSD</t>
  </si>
  <si>
    <t>051169</t>
  </si>
  <si>
    <t>Auburn</t>
  </si>
  <si>
    <t>051185</t>
  </si>
  <si>
    <t>Lawrence County</t>
  </si>
  <si>
    <t>051201</t>
  </si>
  <si>
    <t>Career and Technology Educational Centers</t>
  </si>
  <si>
    <t>051227</t>
  </si>
  <si>
    <t>Lorain County JVS</t>
  </si>
  <si>
    <t>051243</t>
  </si>
  <si>
    <t>Mahoning Co Career &amp; Tech Ctr</t>
  </si>
  <si>
    <t>051284</t>
  </si>
  <si>
    <t>Miami Valley Career Tech</t>
  </si>
  <si>
    <t>051300</t>
  </si>
  <si>
    <t>Mid-East Career and Technology Centers</t>
  </si>
  <si>
    <t>051334</t>
  </si>
  <si>
    <t>Ohio Hi-Point Career Center</t>
  </si>
  <si>
    <t>051359</t>
  </si>
  <si>
    <t>Penta Career Center - District</t>
  </si>
  <si>
    <t>051375</t>
  </si>
  <si>
    <t>Pike County Area</t>
  </si>
  <si>
    <t>051391</t>
  </si>
  <si>
    <t>Maplewood Career Center</t>
  </si>
  <si>
    <t>051417</t>
  </si>
  <si>
    <t>Pioneer Career &amp; Technology</t>
  </si>
  <si>
    <t>051433</t>
  </si>
  <si>
    <t>Pickaway-Ross County JVSD</t>
  </si>
  <si>
    <t>051458</t>
  </si>
  <si>
    <t>Vanguard-Sentinel Career &amp; Technology Centers</t>
  </si>
  <si>
    <t>051474</t>
  </si>
  <si>
    <t>Warren County Vocational School</t>
  </si>
  <si>
    <t>051490</t>
  </si>
  <si>
    <t>Scioto County Career Technical Center</t>
  </si>
  <si>
    <t>051532</t>
  </si>
  <si>
    <t>Springfield-Clark County</t>
  </si>
  <si>
    <t>051607</t>
  </si>
  <si>
    <t>Tri-County Career Center</t>
  </si>
  <si>
    <t>051631</t>
  </si>
  <si>
    <t>Trumbull Career &amp; Tech Ctr</t>
  </si>
  <si>
    <t>051656</t>
  </si>
  <si>
    <t>Buckeye</t>
  </si>
  <si>
    <t>051672</t>
  </si>
  <si>
    <t>Vantage Career Center</t>
  </si>
  <si>
    <t>051698</t>
  </si>
  <si>
    <t>Washington County Career Center</t>
  </si>
  <si>
    <t>051714</t>
  </si>
  <si>
    <t>Wayne County JVSD</t>
  </si>
  <si>
    <t>061903</t>
  </si>
  <si>
    <t>Adams County/Ohio Valley Local</t>
  </si>
  <si>
    <t>062026</t>
  </si>
  <si>
    <t>Stark County Area</t>
  </si>
  <si>
    <t>062042</t>
  </si>
  <si>
    <t>Ashland County-West Holmes</t>
  </si>
  <si>
    <t>062067</t>
  </si>
  <si>
    <t>Gallia-Jackson-Vinton</t>
  </si>
  <si>
    <t>062109</t>
  </si>
  <si>
    <t>Medina County Joint Vocational School District</t>
  </si>
  <si>
    <t>062125</t>
  </si>
  <si>
    <t>Upper Valley Career Center</t>
  </si>
  <si>
    <t>062802</t>
  </si>
  <si>
    <t>U S Grant</t>
  </si>
  <si>
    <t>063495</t>
  </si>
  <si>
    <t>Portage Lakes</t>
  </si>
  <si>
    <t>063511</t>
  </si>
  <si>
    <t>Tolles Career &amp; Technical Center</t>
  </si>
  <si>
    <t>064964</t>
  </si>
  <si>
    <t>College Corner Local</t>
  </si>
  <si>
    <t>065227</t>
  </si>
  <si>
    <t>Coshocton County</t>
  </si>
  <si>
    <t>065268</t>
  </si>
  <si>
    <t>Tri-Rivers</t>
  </si>
  <si>
    <t>065680</t>
  </si>
  <si>
    <t>Gallia County Local</t>
  </si>
  <si>
    <t>069682</t>
  </si>
  <si>
    <t>East Guernsey Local</t>
  </si>
  <si>
    <t>091397</t>
  </si>
  <si>
    <t>Tri-County North Local</t>
  </si>
  <si>
    <t>139303</t>
  </si>
  <si>
    <t>Monroe Local School District</t>
  </si>
  <si>
    <t>2013 Total Expenditures (5.050)</t>
  </si>
  <si>
    <t>2013 Ending Cash Balance (Line 7.020)</t>
  </si>
  <si>
    <t>2013% of Budget</t>
  </si>
  <si>
    <t>2014 Total Expenditures (5.050)</t>
  </si>
  <si>
    <t>2014 Ending Cash Balance (Line 7.020)</t>
  </si>
  <si>
    <t>2014% of Budget</t>
  </si>
  <si>
    <t>2015 Total Expenditures (5.050)</t>
  </si>
  <si>
    <t>2015 Ending Cash Balance (Line 7.020)</t>
  </si>
  <si>
    <t>2015% of Budget</t>
  </si>
  <si>
    <t>2016 Total Expenditures (5.050)</t>
  </si>
  <si>
    <t>2016 Ending Cash Balance (Line 7.020)</t>
  </si>
  <si>
    <t>2016% of Budget</t>
  </si>
  <si>
    <t>Typology</t>
  </si>
  <si>
    <t>Description</t>
  </si>
  <si>
    <t>Count</t>
  </si>
  <si>
    <t>Avg</t>
  </si>
  <si>
    <t>County Averages</t>
  </si>
  <si>
    <t>County Percent Average</t>
  </si>
  <si>
    <t>Percentage Range</t>
  </si>
  <si>
    <t>IRN</t>
  </si>
  <si>
    <t>District</t>
  </si>
  <si>
    <t>County</t>
  </si>
  <si>
    <t>FY14</t>
  </si>
  <si>
    <t>Overall</t>
  </si>
  <si>
    <t>043901</t>
  </si>
  <si>
    <t>049809</t>
  </si>
  <si>
    <t>East Cleveland City School District</t>
  </si>
  <si>
    <t>Grandview Heights City</t>
  </si>
  <si>
    <t>Kettering City</t>
  </si>
  <si>
    <t>Austintown Local</t>
  </si>
  <si>
    <t>Miller City-New Cleveland Local</t>
  </si>
  <si>
    <t>Jackson Center Local</t>
  </si>
  <si>
    <t>Edon-Northwest Local</t>
  </si>
  <si>
    <t>Great Oaks Inst Of Technology</t>
  </si>
  <si>
    <t>Rural - High Poverty/Small Population</t>
  </si>
  <si>
    <t>Small Town - Low Poverty/Small Population</t>
  </si>
  <si>
    <t>Small Town - High Poverty/Avg. Population</t>
  </si>
  <si>
    <t>Suburban - Low Poverty/Avg. Population</t>
  </si>
  <si>
    <t>Suburban - Low Poverty/Large Population</t>
  </si>
  <si>
    <t>Urban - High Poverty/Avg. Population</t>
  </si>
  <si>
    <t>Urban - High Poverty/Very Large Population</t>
  </si>
  <si>
    <t>FY15</t>
  </si>
  <si>
    <t>5-Year Average</t>
  </si>
  <si>
    <t>-</t>
  </si>
  <si>
    <t>FY13 Expenditures</t>
  </si>
  <si>
    <t>FY13 Ending Cash</t>
  </si>
  <si>
    <t>FY14 Expenditures</t>
  </si>
  <si>
    <t>FY15 Expenditures</t>
  </si>
  <si>
    <t>FY14 Ending Cash</t>
  </si>
  <si>
    <t>FY15 Ending Cash</t>
  </si>
  <si>
    <t>FY13 Cash as a % of Expenses</t>
  </si>
  <si>
    <t>FY14 Cash as a % of Expenses</t>
  </si>
  <si>
    <t>FY15 Cash as a % of Expenses</t>
  </si>
  <si>
    <t>Statewide Totals for JVSD</t>
  </si>
  <si>
    <t>Statewide Total for Traditional School Districts</t>
  </si>
  <si>
    <t>East Cleveland</t>
  </si>
  <si>
    <t>North Bass</t>
  </si>
  <si>
    <t>Jackson Center</t>
  </si>
  <si>
    <t>2011 Total Expenditures (5.050)</t>
  </si>
  <si>
    <t>2011 Ending Cash Balance (Line 7.020)</t>
  </si>
  <si>
    <t>2011% of Budget</t>
  </si>
  <si>
    <t>2012 Total Expenditures (5.050)</t>
  </si>
  <si>
    <t>2012 Ending Cash Balance (Line 7.020)</t>
  </si>
  <si>
    <t>2012% of Budget</t>
  </si>
  <si>
    <t>FY12 Expenditures</t>
  </si>
  <si>
    <t>FY12 Ending Cash</t>
  </si>
  <si>
    <t>FY12 Cash as a % of Expenses</t>
  </si>
  <si>
    <t>School District</t>
  </si>
  <si>
    <t>FY16 Expenditures</t>
  </si>
  <si>
    <t>FY16 Ending Cash</t>
  </si>
  <si>
    <t>FY16 Cash as a % of Expenses</t>
  </si>
  <si>
    <t>FY16</t>
  </si>
  <si>
    <t>Rural - Avg. Poverty/Very Small Population</t>
  </si>
  <si>
    <t>2017 Total Expenditures (5.050)</t>
  </si>
  <si>
    <t>2017 Ending Cash Balance (Line 7.020)</t>
  </si>
  <si>
    <t>2017 % of Budget</t>
  </si>
  <si>
    <t>FY17</t>
  </si>
  <si>
    <t>FY17 Expenditures</t>
  </si>
  <si>
    <t>FY17 Ending Cash</t>
  </si>
  <si>
    <t>FY17 Cash as a % of Expenses</t>
  </si>
  <si>
    <t xml:space="preserve">Manchester 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</si>
</sst>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&quot;$&quot;#,##0.0"/>
    <numFmt numFmtId="168" formatCode="000000"/>
  </numFmts>
  <fonts count="7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u/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0" fontId="4" fillId="0" borderId="0" xfId="0" applyFont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10" fontId="0" fillId="0" borderId="0" xfId="5" applyNumberFormat="1" applyFont="1"/>
    <xf numFmtId="167" fontId="0" fillId="0" borderId="4" xfId="0" applyNumberFormat="1" applyFill="1" applyBorder="1"/>
    <xf numFmtId="164" fontId="0" fillId="0" borderId="4" xfId="0" applyNumberFormat="1" applyFill="1" applyBorder="1"/>
    <xf numFmtId="166" fontId="0" fillId="0" borderId="4" xfId="0" applyNumberFormat="1" applyFill="1" applyBorder="1" applyAlignment="1">
      <alignment horizontal="right"/>
    </xf>
    <xf numFmtId="10" fontId="0" fillId="0" borderId="4" xfId="0" applyNumberForma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10" fontId="4" fillId="0" borderId="0" xfId="4" applyNumberForma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1" fontId="6" fillId="0" borderId="0" xfId="3" applyNumberFormat="1" applyFont="1" applyFill="1" applyBorder="1" applyAlignment="1">
      <alignment horizontal="center"/>
    </xf>
    <xf numFmtId="165" fontId="6" fillId="0" borderId="0" xfId="2" applyNumberFormat="1" applyFont="1"/>
    <xf numFmtId="10" fontId="6" fillId="0" borderId="0" xfId="5" applyNumberFormat="1" applyFont="1"/>
    <xf numFmtId="16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66" fontId="6" fillId="0" borderId="10" xfId="3" applyNumberFormat="1" applyFont="1" applyFill="1" applyBorder="1" applyAlignment="1">
      <alignment horizontal="right"/>
    </xf>
    <xf numFmtId="0" fontId="6" fillId="0" borderId="10" xfId="0" applyFont="1" applyFill="1" applyBorder="1"/>
    <xf numFmtId="165" fontId="6" fillId="0" borderId="10" xfId="2" applyNumberFormat="1" applyFont="1" applyBorder="1"/>
    <xf numFmtId="10" fontId="6" fillId="0" borderId="10" xfId="5" applyNumberFormat="1" applyFont="1" applyBorder="1"/>
    <xf numFmtId="165" fontId="5" fillId="0" borderId="10" xfId="0" applyNumberFormat="1" applyFont="1" applyFill="1" applyBorder="1" applyAlignment="1"/>
    <xf numFmtId="10" fontId="5" fillId="0" borderId="10" xfId="0" applyNumberFormat="1" applyFont="1" applyFill="1" applyBorder="1" applyAlignment="1"/>
    <xf numFmtId="166" fontId="5" fillId="0" borderId="10" xfId="3" applyNumberFormat="1" applyFont="1" applyFill="1" applyBorder="1" applyAlignment="1">
      <alignment horizontal="right"/>
    </xf>
    <xf numFmtId="165" fontId="6" fillId="0" borderId="10" xfId="2" applyNumberFormat="1" applyFont="1" applyFill="1" applyBorder="1" applyAlignment="1">
      <alignment horizontal="center"/>
    </xf>
    <xf numFmtId="1" fontId="6" fillId="0" borderId="10" xfId="3" applyNumberFormat="1" applyFont="1" applyFill="1" applyBorder="1" applyAlignment="1">
      <alignment horizontal="center"/>
    </xf>
    <xf numFmtId="37" fontId="6" fillId="0" borderId="10" xfId="1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right"/>
    </xf>
    <xf numFmtId="165" fontId="6" fillId="0" borderId="0" xfId="2" applyNumberFormat="1" applyFont="1" applyBorder="1"/>
    <xf numFmtId="10" fontId="6" fillId="0" borderId="0" xfId="5" applyNumberFormat="1" applyFont="1" applyBorder="1"/>
    <xf numFmtId="164" fontId="6" fillId="0" borderId="0" xfId="5" applyNumberFormat="1" applyFont="1"/>
    <xf numFmtId="0" fontId="6" fillId="0" borderId="0" xfId="0" applyFont="1" applyFill="1"/>
    <xf numFmtId="10" fontId="6" fillId="0" borderId="10" xfId="5" applyNumberFormat="1" applyFont="1" applyFill="1" applyBorder="1" applyAlignment="1">
      <alignment horizontal="center"/>
    </xf>
    <xf numFmtId="10" fontId="6" fillId="0" borderId="0" xfId="5" applyNumberFormat="1" applyFont="1" applyFill="1" applyBorder="1" applyAlignment="1">
      <alignment horizontal="center"/>
    </xf>
    <xf numFmtId="10" fontId="5" fillId="0" borderId="10" xfId="5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0" fontId="6" fillId="0" borderId="0" xfId="5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7" applyFont="1" applyFill="1" applyAlignment="1">
      <alignment horizontal="center"/>
    </xf>
    <xf numFmtId="166" fontId="6" fillId="0" borderId="0" xfId="5" applyNumberFormat="1" applyFont="1" applyFill="1" applyAlignment="1">
      <alignment horizontal="center"/>
    </xf>
    <xf numFmtId="164" fontId="6" fillId="0" borderId="0" xfId="5" applyNumberFormat="1" applyFont="1" applyFill="1" applyAlignment="1">
      <alignment horizontal="center"/>
    </xf>
    <xf numFmtId="43" fontId="6" fillId="0" borderId="0" xfId="5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0" fontId="0" fillId="0" borderId="0" xfId="0" applyFill="1"/>
    <xf numFmtId="0" fontId="0" fillId="0" borderId="0" xfId="0" quotePrefix="1" applyNumberFormat="1" applyFill="1"/>
    <xf numFmtId="166" fontId="0" fillId="0" borderId="5" xfId="0" applyNumberFormat="1" applyFill="1" applyBorder="1" applyAlignment="1">
      <alignment horizontal="right"/>
    </xf>
    <xf numFmtId="10" fontId="0" fillId="0" borderId="5" xfId="0" applyNumberFormat="1" applyFill="1" applyBorder="1" applyAlignment="1">
      <alignment horizontal="right"/>
    </xf>
    <xf numFmtId="165" fontId="2" fillId="0" borderId="7" xfId="2" applyNumberFormat="1" applyFont="1" applyFill="1" applyBorder="1"/>
    <xf numFmtId="165" fontId="2" fillId="0" borderId="9" xfId="2" applyNumberFormat="1" applyFont="1" applyFill="1" applyBorder="1"/>
    <xf numFmtId="10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164" fontId="0" fillId="0" borderId="0" xfId="5" applyNumberFormat="1" applyFont="1" applyFill="1"/>
    <xf numFmtId="165" fontId="2" fillId="0" borderId="8" xfId="2" applyNumberFormat="1" applyFont="1" applyFill="1" applyBorder="1"/>
    <xf numFmtId="165" fontId="0" fillId="0" borderId="0" xfId="2" applyNumberFormat="1" applyFont="1" applyFill="1"/>
    <xf numFmtId="165" fontId="0" fillId="0" borderId="7" xfId="2" applyNumberFormat="1" applyFont="1" applyFill="1" applyBorder="1"/>
    <xf numFmtId="165" fontId="0" fillId="0" borderId="9" xfId="2" applyNumberFormat="1" applyFont="1" applyFill="1" applyBorder="1"/>
    <xf numFmtId="165" fontId="2" fillId="0" borderId="0" xfId="2" applyNumberFormat="1" applyFont="1" applyFill="1"/>
    <xf numFmtId="166" fontId="4" fillId="0" borderId="4" xfId="4" applyNumberFormat="1" applyFill="1" applyBorder="1"/>
    <xf numFmtId="164" fontId="4" fillId="0" borderId="4" xfId="4" applyNumberFormat="1" applyFill="1" applyBorder="1"/>
    <xf numFmtId="166" fontId="0" fillId="0" borderId="0" xfId="0" applyNumberFormat="1" applyFill="1" applyBorder="1"/>
    <xf numFmtId="168" fontId="0" fillId="0" borderId="0" xfId="0" quotePrefix="1" applyNumberFormat="1" applyFill="1" applyAlignment="1">
      <alignment horizontal="left"/>
    </xf>
    <xf numFmtId="166" fontId="0" fillId="0" borderId="6" xfId="0" applyNumberFormat="1" applyFill="1" applyBorder="1" applyAlignment="1">
      <alignment horizontal="right"/>
    </xf>
    <xf numFmtId="10" fontId="0" fillId="0" borderId="6" xfId="0" applyNumberFormat="1" applyFill="1" applyBorder="1" applyAlignment="1">
      <alignment horizontal="right"/>
    </xf>
    <xf numFmtId="44" fontId="5" fillId="0" borderId="10" xfId="2" applyFont="1" applyFill="1" applyBorder="1" applyAlignment="1">
      <alignment horizontal="center" wrapText="1"/>
    </xf>
    <xf numFmtId="44" fontId="6" fillId="0" borderId="10" xfId="2" applyFont="1" applyFill="1" applyBorder="1" applyAlignment="1">
      <alignment horizontal="right"/>
    </xf>
    <xf numFmtId="44" fontId="6" fillId="0" borderId="0" xfId="2" applyFont="1" applyFill="1" applyAlignment="1">
      <alignment horizontal="center"/>
    </xf>
    <xf numFmtId="44" fontId="5" fillId="0" borderId="10" xfId="2" applyFont="1" applyFill="1" applyBorder="1" applyAlignment="1">
      <alignment horizontal="right"/>
    </xf>
    <xf numFmtId="44" fontId="6" fillId="0" borderId="0" xfId="2" applyFont="1"/>
    <xf numFmtId="164" fontId="5" fillId="0" borderId="10" xfId="0" applyNumberFormat="1" applyFont="1" applyFill="1" applyBorder="1" applyAlignment="1">
      <alignment horizontal="right"/>
    </xf>
    <xf numFmtId="1" fontId="5" fillId="0" borderId="10" xfId="3" applyNumberFormat="1" applyFont="1" applyFill="1" applyBorder="1" applyAlignment="1">
      <alignment horizontal="center"/>
    </xf>
    <xf numFmtId="165" fontId="6" fillId="2" borderId="10" xfId="2" applyNumberFormat="1" applyFont="1" applyFill="1" applyBorder="1" applyAlignment="1">
      <alignment horizontal="center"/>
    </xf>
    <xf numFmtId="10" fontId="6" fillId="2" borderId="10" xfId="5" applyNumberFormat="1" applyFont="1" applyFill="1" applyBorder="1" applyAlignment="1">
      <alignment horizontal="center"/>
    </xf>
    <xf numFmtId="166" fontId="6" fillId="2" borderId="10" xfId="3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Comma" xfId="7" builtinId="3"/>
    <cellStyle name="Comma 2" xfId="1"/>
    <cellStyle name="Currency" xfId="2" builtinId="4"/>
    <cellStyle name="Currency 2" xfId="3"/>
    <cellStyle name="Normal" xfId="0" builtinId="0"/>
    <cellStyle name="Normal 2" xfId="4"/>
    <cellStyle name="Percent" xfId="5" builtinId="5"/>
    <cellStyle name="Percent 2" xfId="6"/>
  </cellStyles>
  <dxfs count="6">
    <dxf>
      <font>
        <b/>
        <i val="0"/>
      </font>
      <fill>
        <patternFill>
          <bgColor rgb="FFF3F8B8"/>
        </patternFill>
      </fill>
    </dxf>
    <dxf>
      <font>
        <b/>
        <i val="0"/>
      </font>
      <fill>
        <patternFill>
          <bgColor rgb="FFF78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3F8B8"/>
        </patternFill>
      </fill>
    </dxf>
    <dxf>
      <font>
        <b/>
        <i val="0"/>
      </font>
      <fill>
        <patternFill>
          <bgColor rgb="FFF78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EA8A8"/>
      <color rgb="FFFBADAB"/>
      <color rgb="FFF78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ColWidth="8.88671875" defaultRowHeight="14.4" x14ac:dyDescent="0.3"/>
  <cols>
    <col min="1" max="1" width="10.6640625" style="39" customWidth="1"/>
    <col min="2" max="2" width="35.88671875" style="39" bestFit="1" customWidth="1"/>
    <col min="3" max="3" width="11.5546875" style="39" bestFit="1" customWidth="1"/>
    <col min="4" max="4" width="17.33203125" style="45" hidden="1" customWidth="1"/>
    <col min="5" max="5" width="20.88671875" style="45" hidden="1" customWidth="1"/>
    <col min="6" max="6" width="20.109375" style="44" hidden="1" customWidth="1"/>
    <col min="7" max="7" width="17.33203125" style="45" hidden="1" customWidth="1"/>
    <col min="8" max="8" width="20.88671875" style="45" hidden="1" customWidth="1"/>
    <col min="9" max="9" width="22.5546875" style="44" hidden="1" customWidth="1"/>
    <col min="10" max="10" width="17.33203125" style="45" hidden="1" customWidth="1"/>
    <col min="11" max="11" width="16.109375" style="45" hidden="1" customWidth="1"/>
    <col min="12" max="12" width="18.33203125" style="44" hidden="1" customWidth="1"/>
    <col min="13" max="13" width="17.33203125" style="44" hidden="1" customWidth="1"/>
    <col min="14" max="14" width="16.109375" style="44" hidden="1" customWidth="1"/>
    <col min="15" max="15" width="6.44140625" style="44" hidden="1" customWidth="1"/>
    <col min="16" max="16" width="14.77734375" style="78" bestFit="1" customWidth="1"/>
    <col min="17" max="17" width="14.33203125" style="78" customWidth="1"/>
    <col min="18" max="18" width="14.21875" style="44" customWidth="1"/>
    <col min="19" max="19" width="11.109375" style="45" customWidth="1"/>
    <col min="20" max="20" width="13.21875" style="45" bestFit="1" customWidth="1"/>
    <col min="21" max="16384" width="8.88671875" style="39"/>
  </cols>
  <sheetData>
    <row r="1" spans="1:20" ht="34.799999999999997" customHeight="1" x14ac:dyDescent="0.3">
      <c r="A1" s="23" t="s">
        <v>1395</v>
      </c>
      <c r="B1" s="23" t="s">
        <v>1443</v>
      </c>
      <c r="C1" s="23" t="s">
        <v>1397</v>
      </c>
      <c r="D1" s="23" t="s">
        <v>1420</v>
      </c>
      <c r="E1" s="23" t="s">
        <v>1421</v>
      </c>
      <c r="F1" s="23" t="s">
        <v>1426</v>
      </c>
      <c r="G1" s="23" t="s">
        <v>1422</v>
      </c>
      <c r="H1" s="23" t="s">
        <v>1424</v>
      </c>
      <c r="I1" s="23" t="s">
        <v>1427</v>
      </c>
      <c r="J1" s="23" t="s">
        <v>1423</v>
      </c>
      <c r="K1" s="23" t="s">
        <v>1425</v>
      </c>
      <c r="L1" s="23" t="s">
        <v>1428</v>
      </c>
      <c r="M1" s="23" t="s">
        <v>1444</v>
      </c>
      <c r="N1" s="23" t="s">
        <v>1445</v>
      </c>
      <c r="O1" s="23" t="s">
        <v>1446</v>
      </c>
      <c r="P1" s="76" t="s">
        <v>1453</v>
      </c>
      <c r="Q1" s="76" t="s">
        <v>1454</v>
      </c>
      <c r="R1" s="23" t="s">
        <v>1455</v>
      </c>
      <c r="S1" s="23" t="s">
        <v>1418</v>
      </c>
      <c r="T1" s="23" t="s">
        <v>1388</v>
      </c>
    </row>
    <row r="2" spans="1:20" ht="12.75" customHeight="1" x14ac:dyDescent="0.3">
      <c r="A2" s="25" t="s">
        <v>3</v>
      </c>
      <c r="B2" s="25" t="s">
        <v>1456</v>
      </c>
      <c r="C2" s="25" t="s">
        <v>5</v>
      </c>
      <c r="D2" s="31">
        <f>VLOOKUP(A2, Master, 10, FALSE)</f>
        <v>11144580</v>
      </c>
      <c r="E2" s="31">
        <f>VLOOKUP(A2, Master, 11, FALSE)</f>
        <v>5166670</v>
      </c>
      <c r="F2" s="40">
        <f>VLOOKUP(A2, Master, 12, FALSE)</f>
        <v>0.46360383253563614</v>
      </c>
      <c r="G2" s="31">
        <f>VLOOKUP(A2, Master, 13, FALSE)</f>
        <v>12574415</v>
      </c>
      <c r="H2" s="31">
        <f>VLOOKUP(A2, Master, 14, FALSE)</f>
        <v>4943390</v>
      </c>
      <c r="I2" s="40">
        <f>VLOOKUP(A2, Master, 15, FALSE)</f>
        <v>0.39313081364023694</v>
      </c>
      <c r="J2" s="24">
        <f>VLOOKUP(A2, Master, 16, FALSE)</f>
        <v>13000562</v>
      </c>
      <c r="K2" s="24">
        <f>VLOOKUP(A2, Master, 17, FALSE)</f>
        <v>4678901</v>
      </c>
      <c r="L2" s="22">
        <f>VLOOKUP(A2, Master, 18, FALSE)</f>
        <v>0.35989990278881789</v>
      </c>
      <c r="M2" s="24">
        <f>VLOOKUP(A2, Master, 19, FALSE)</f>
        <v>12980837</v>
      </c>
      <c r="N2" s="24">
        <f>VLOOKUP(A2, Master, 20, FALSE)</f>
        <v>4647320</v>
      </c>
      <c r="O2" s="22">
        <f>VLOOKUP(A2, Master, 21, FALSE)</f>
        <v>0.35801389386524152</v>
      </c>
      <c r="P2" s="24">
        <f>VLOOKUP(A2, Master, 22, FALSE)</f>
        <v>12901777</v>
      </c>
      <c r="Q2" s="24">
        <f>VLOOKUP(A2, Master, 23,FALSE)</f>
        <v>4204176</v>
      </c>
      <c r="R2" s="22">
        <f>VLOOKUP(A2, Master, 24, FALSE)</f>
        <v>0.32586022840109546</v>
      </c>
      <c r="S2" s="22">
        <f>AVERAGE(F2,I2,L2,O2,R2)</f>
        <v>0.38010173424620558</v>
      </c>
      <c r="T2" s="32">
        <v>1</v>
      </c>
    </row>
    <row r="3" spans="1:20" ht="12.75" customHeight="1" x14ac:dyDescent="0.3">
      <c r="A3" s="25" t="s">
        <v>6</v>
      </c>
      <c r="B3" s="25" t="s">
        <v>7</v>
      </c>
      <c r="C3" s="25" t="s">
        <v>8</v>
      </c>
      <c r="D3" s="31">
        <f>VLOOKUP(A3, Master, 10, FALSE)</f>
        <v>290152683</v>
      </c>
      <c r="E3" s="31">
        <f>VLOOKUP(A3, Master, 11, FALSE)</f>
        <v>13609025</v>
      </c>
      <c r="F3" s="40">
        <f>VLOOKUP(A3, Master, 12, FALSE)</f>
        <v>4.690297831917687E-2</v>
      </c>
      <c r="G3" s="31">
        <f>VLOOKUP(A3, Master, 13, FALSE)</f>
        <v>299934191</v>
      </c>
      <c r="H3" s="31">
        <f>VLOOKUP(A3, Master, 14, FALSE)</f>
        <v>23285121</v>
      </c>
      <c r="I3" s="40">
        <f>VLOOKUP(A3, Master, 15, FALSE)</f>
        <v>7.7634100074972776E-2</v>
      </c>
      <c r="J3" s="24">
        <f>VLOOKUP(A3, Master, 16, FALSE)</f>
        <v>312078865</v>
      </c>
      <c r="K3" s="24">
        <f>VLOOKUP(A3, Master, 17, FALSE)</f>
        <v>34806656</v>
      </c>
      <c r="L3" s="22">
        <f>VLOOKUP(A3, Master, 18, FALSE)</f>
        <v>0.11153160275688646</v>
      </c>
      <c r="M3" s="24">
        <f>VLOOKUP(A3, Master, 19, FALSE)</f>
        <v>320908322</v>
      </c>
      <c r="N3" s="24">
        <f>VLOOKUP(A3, Master, 20, FALSE)</f>
        <v>47907093</v>
      </c>
      <c r="O3" s="22">
        <f>VLOOKUP(A3, Master, 21, FALSE)</f>
        <v>0.14928591661764384</v>
      </c>
      <c r="P3" s="24">
        <f>VLOOKUP(A3, Master, 22, FALSE)</f>
        <v>332751105</v>
      </c>
      <c r="Q3" s="24">
        <f>VLOOKUP(A3, Master, 23, FALSE)</f>
        <v>49236513</v>
      </c>
      <c r="R3" s="22">
        <f>VLOOKUP(A3, Master, 24, FALSE)</f>
        <v>0.14796799247293257</v>
      </c>
      <c r="S3" s="22">
        <f>AVERAGE(F3,I3,L3,O3,R3)</f>
        <v>0.10666451804832251</v>
      </c>
      <c r="T3" s="32">
        <v>8</v>
      </c>
    </row>
    <row r="4" spans="1:20" ht="12.75" customHeight="1" x14ac:dyDescent="0.3">
      <c r="A4" s="25" t="s">
        <v>9</v>
      </c>
      <c r="B4" s="25" t="s">
        <v>10</v>
      </c>
      <c r="C4" s="25" t="s">
        <v>11</v>
      </c>
      <c r="D4" s="31">
        <f>VLOOKUP(A4, Master, 10, FALSE)</f>
        <v>27725503</v>
      </c>
      <c r="E4" s="31">
        <f>VLOOKUP(A4, Master, 11, FALSE)</f>
        <v>5127283</v>
      </c>
      <c r="F4" s="40">
        <f>VLOOKUP(A4, Master, 12, FALSE)</f>
        <v>0.18493020667650287</v>
      </c>
      <c r="G4" s="31">
        <f>VLOOKUP(A4, Master, 13, FALSE)</f>
        <v>29048667</v>
      </c>
      <c r="H4" s="31">
        <f>VLOOKUP(A4, Master, 14, FALSE)</f>
        <v>4447435</v>
      </c>
      <c r="I4" s="40">
        <f>VLOOKUP(A4, Master, 15, FALSE)</f>
        <v>0.15310289453213119</v>
      </c>
      <c r="J4" s="24">
        <f>VLOOKUP(A4, Master, 16, FALSE)</f>
        <v>29601911</v>
      </c>
      <c r="K4" s="24">
        <f>VLOOKUP(A4, Master, 17, FALSE)</f>
        <v>5408692</v>
      </c>
      <c r="L4" s="22">
        <f>VLOOKUP(A4, Master, 18, FALSE)</f>
        <v>0.18271428489870131</v>
      </c>
      <c r="M4" s="24">
        <f>VLOOKUP(A4, Master, 19, FALSE)</f>
        <v>30759650</v>
      </c>
      <c r="N4" s="24">
        <f>VLOOKUP(A4, Master, 20, FALSE)</f>
        <v>6690259</v>
      </c>
      <c r="O4" s="22">
        <f>VLOOKUP(A4, Master, 21, FALSE)</f>
        <v>0.21750114191806474</v>
      </c>
      <c r="P4" s="24">
        <f>VLOOKUP(A4, Master, 22, FALSE)</f>
        <v>32627532</v>
      </c>
      <c r="Q4" s="24">
        <f>VLOOKUP(A4, Master, 23, FALSE)</f>
        <v>8682880</v>
      </c>
      <c r="R4" s="22">
        <f>VLOOKUP(A4, Master, 24, FALSE)</f>
        <v>0.26612126225176946</v>
      </c>
      <c r="S4" s="22">
        <f>AVERAGE(F4,I4,L4,O4,R4)</f>
        <v>0.2008739580554339</v>
      </c>
      <c r="T4" s="32">
        <v>7</v>
      </c>
    </row>
    <row r="5" spans="1:20" ht="12.75" customHeight="1" x14ac:dyDescent="0.3">
      <c r="A5" s="25" t="s">
        <v>12</v>
      </c>
      <c r="B5" s="25" t="s">
        <v>13</v>
      </c>
      <c r="C5" s="25" t="s">
        <v>14</v>
      </c>
      <c r="D5" s="31">
        <f>VLOOKUP(A5, Master, 10, FALSE)</f>
        <v>30413751</v>
      </c>
      <c r="E5" s="31">
        <f>VLOOKUP(A5, Master, 11, FALSE)</f>
        <v>4539994</v>
      </c>
      <c r="F5" s="40">
        <f>VLOOKUP(A5, Master, 12, FALSE)</f>
        <v>0.14927438578687646</v>
      </c>
      <c r="G5" s="31">
        <f>VLOOKUP(A5, Master, 13, FALSE)</f>
        <v>29636714</v>
      </c>
      <c r="H5" s="31">
        <f>VLOOKUP(A5, Master, 14, FALSE)</f>
        <v>5134974</v>
      </c>
      <c r="I5" s="40">
        <f>VLOOKUP(A5, Master, 15, FALSE)</f>
        <v>0.17326394552378513</v>
      </c>
      <c r="J5" s="24">
        <f>VLOOKUP(A5, Master, 16, FALSE)</f>
        <v>30454411</v>
      </c>
      <c r="K5" s="24">
        <f>VLOOKUP(A5, Master, 17, FALSE)</f>
        <v>7219757</v>
      </c>
      <c r="L5" s="22">
        <f>VLOOKUP(A5, Master, 18, FALSE)</f>
        <v>0.23706769439737319</v>
      </c>
      <c r="M5" s="24">
        <f>VLOOKUP(A5, Master, 19, FALSE)</f>
        <v>32323460</v>
      </c>
      <c r="N5" s="24">
        <f>VLOOKUP(A5, Master, 20, FALSE)</f>
        <v>10324770</v>
      </c>
      <c r="O5" s="22">
        <f>VLOOKUP(A5, Master, 21, FALSE)</f>
        <v>0.31942032195810721</v>
      </c>
      <c r="P5" s="24">
        <f>VLOOKUP(A5, Master, 22, FALSE)</f>
        <v>31359572</v>
      </c>
      <c r="Q5" s="24">
        <f>VLOOKUP(A5, Master, 23, FALSE)</f>
        <v>12049283</v>
      </c>
      <c r="R5" s="22">
        <f>VLOOKUP(A5, Master, 24, FALSE)</f>
        <v>0.38422982941221262</v>
      </c>
      <c r="S5" s="22">
        <f>AVERAGE(F5,I5,L5,O5,R5)</f>
        <v>0.25265123541567092</v>
      </c>
      <c r="T5" s="32">
        <v>4</v>
      </c>
    </row>
    <row r="6" spans="1:20" ht="12.75" customHeight="1" x14ac:dyDescent="0.3">
      <c r="A6" s="25" t="s">
        <v>15</v>
      </c>
      <c r="B6" s="25" t="s">
        <v>16</v>
      </c>
      <c r="C6" s="25" t="s">
        <v>17</v>
      </c>
      <c r="D6" s="31">
        <f>VLOOKUP(A6, Master, 10, FALSE)</f>
        <v>33885219</v>
      </c>
      <c r="E6" s="31">
        <f>VLOOKUP(A6, Master, 11, FALSE)</f>
        <v>1696227</v>
      </c>
      <c r="F6" s="40">
        <f>VLOOKUP(A6, Master, 12, FALSE)</f>
        <v>5.0058020873348937E-2</v>
      </c>
      <c r="G6" s="31">
        <f>VLOOKUP(A6, Master, 13, FALSE)</f>
        <v>33604791</v>
      </c>
      <c r="H6" s="31">
        <f>VLOOKUP(A6, Master, 14, FALSE)</f>
        <v>3891421</v>
      </c>
      <c r="I6" s="40">
        <f>VLOOKUP(A6, Master, 15, FALSE)</f>
        <v>0.11579958940973625</v>
      </c>
      <c r="J6" s="24">
        <f>VLOOKUP(A6, Master, 16, FALSE)</f>
        <v>34773166</v>
      </c>
      <c r="K6" s="24">
        <f>VLOOKUP(A6, Master, 17, FALSE)</f>
        <v>7658753</v>
      </c>
      <c r="L6" s="22">
        <f>VLOOKUP(A6, Master, 18, FALSE)</f>
        <v>0.22024894138198403</v>
      </c>
      <c r="M6" s="24">
        <f>VLOOKUP(A6, Master, 19, FALSE)</f>
        <v>37047883</v>
      </c>
      <c r="N6" s="24">
        <f>VLOOKUP(A6, Master, 20, FALSE)</f>
        <v>10566424</v>
      </c>
      <c r="O6" s="22">
        <f>VLOOKUP(A6, Master, 21, FALSE)</f>
        <v>0.28520992683981428</v>
      </c>
      <c r="P6" s="24">
        <f>VLOOKUP(A6, Master, 22, FALSE)</f>
        <v>39178840</v>
      </c>
      <c r="Q6" s="24">
        <f>VLOOKUP(A6, Master, 23, FALSE)</f>
        <v>11368264</v>
      </c>
      <c r="R6" s="22">
        <f>VLOOKUP(A6, Master, 24, FALSE)</f>
        <v>0.2901633636932589</v>
      </c>
      <c r="S6" s="22">
        <f>AVERAGE(F6,I6,L6,O6,R6)</f>
        <v>0.19229596843962848</v>
      </c>
      <c r="T6" s="32">
        <v>4</v>
      </c>
    </row>
    <row r="7" spans="1:20" ht="12.75" customHeight="1" x14ac:dyDescent="0.3">
      <c r="A7" s="25" t="s">
        <v>18</v>
      </c>
      <c r="B7" s="25" t="s">
        <v>19</v>
      </c>
      <c r="C7" s="25" t="s">
        <v>20</v>
      </c>
      <c r="D7" s="31">
        <f>VLOOKUP(A7, Master, 10, FALSE)</f>
        <v>30045651</v>
      </c>
      <c r="E7" s="31">
        <f>VLOOKUP(A7, Master, 11, FALSE)</f>
        <v>7653620</v>
      </c>
      <c r="F7" s="40">
        <f>VLOOKUP(A7, Master, 12, FALSE)</f>
        <v>0.25473303940061076</v>
      </c>
      <c r="G7" s="31">
        <f>VLOOKUP(A7, Master, 13, FALSE)</f>
        <v>30704406</v>
      </c>
      <c r="H7" s="31">
        <f>VLOOKUP(A7, Master, 14, FALSE)</f>
        <v>7221602</v>
      </c>
      <c r="I7" s="40">
        <f>VLOOKUP(A7, Master, 15, FALSE)</f>
        <v>0.23519758043845565</v>
      </c>
      <c r="J7" s="24">
        <f>VLOOKUP(A7, Master, 16, FALSE)</f>
        <v>30589221</v>
      </c>
      <c r="K7" s="24">
        <f>VLOOKUP(A7, Master, 17, FALSE)</f>
        <v>7259723</v>
      </c>
      <c r="L7" s="22">
        <f>VLOOKUP(A7, Master, 18, FALSE)</f>
        <v>0.23732945013539247</v>
      </c>
      <c r="M7" s="24">
        <f>VLOOKUP(A7, Master, 19, FALSE)</f>
        <v>30426791</v>
      </c>
      <c r="N7" s="24">
        <f>VLOOKUP(A7, Master, 20, FALSE)</f>
        <v>8012320</v>
      </c>
      <c r="O7" s="22">
        <f>VLOOKUP(A7, Master, 21, FALSE)</f>
        <v>0.26333108871060373</v>
      </c>
      <c r="P7" s="24">
        <f>VLOOKUP(A7, Master, 22, FALSE)</f>
        <v>30682797</v>
      </c>
      <c r="Q7" s="24">
        <f>VLOOKUP(A7, Master, 23, FALSE)</f>
        <v>8963854</v>
      </c>
      <c r="R7" s="22">
        <f>VLOOKUP(A7, Master, 24, FALSE)</f>
        <v>0.29214592137737638</v>
      </c>
      <c r="S7" s="22">
        <f>AVERAGE(F7,I7,L7,O7,R7)</f>
        <v>0.25654741601248776</v>
      </c>
      <c r="T7" s="32">
        <v>5</v>
      </c>
    </row>
    <row r="8" spans="1:20" ht="12.75" customHeight="1" x14ac:dyDescent="0.3">
      <c r="A8" s="25" t="s">
        <v>21</v>
      </c>
      <c r="B8" s="25" t="s">
        <v>22</v>
      </c>
      <c r="C8" s="25" t="s">
        <v>8</v>
      </c>
      <c r="D8" s="31">
        <f>VLOOKUP(A8, Master, 10, FALSE)</f>
        <v>36935900</v>
      </c>
      <c r="E8" s="31">
        <f>VLOOKUP(A8, Master, 11, FALSE)</f>
        <v>4756254</v>
      </c>
      <c r="F8" s="40">
        <f>VLOOKUP(A8, Master, 12, FALSE)</f>
        <v>0.12877049158136122</v>
      </c>
      <c r="G8" s="31">
        <f>VLOOKUP(A8, Master, 13, FALSE)</f>
        <v>37010987</v>
      </c>
      <c r="H8" s="31">
        <f>VLOOKUP(A8, Master, 14, FALSE)</f>
        <v>7813991</v>
      </c>
      <c r="I8" s="40">
        <f>VLOOKUP(A8, Master, 15, FALSE)</f>
        <v>0.21112625286107609</v>
      </c>
      <c r="J8" s="24">
        <f>VLOOKUP(A8, Master, 16, FALSE)</f>
        <v>39334300</v>
      </c>
      <c r="K8" s="24">
        <f>VLOOKUP(A8, Master, 17, FALSE)</f>
        <v>12107521</v>
      </c>
      <c r="L8" s="22">
        <f>VLOOKUP(A8, Master, 18, FALSE)</f>
        <v>0.30781076566762344</v>
      </c>
      <c r="M8" s="24">
        <f>VLOOKUP(A8, Master, 19, FALSE)</f>
        <v>41264591</v>
      </c>
      <c r="N8" s="24">
        <f>VLOOKUP(A8, Master, 20, FALSE)</f>
        <v>17425559</v>
      </c>
      <c r="O8" s="22">
        <f>VLOOKUP(A8, Master, 21, FALSE)</f>
        <v>0.42228842156705249</v>
      </c>
      <c r="P8" s="24">
        <f>VLOOKUP(A8, Master, 22, FALSE)</f>
        <v>44306482</v>
      </c>
      <c r="Q8" s="24">
        <f>VLOOKUP(A8, Master, 23, FALSE)</f>
        <v>21011632</v>
      </c>
      <c r="R8" s="22">
        <f>VLOOKUP(A8, Master, 24, FALSE)</f>
        <v>0.47423381526883585</v>
      </c>
      <c r="S8" s="22">
        <f>AVERAGE(F8,I8,L8,O8,R8)</f>
        <v>0.30884594938918986</v>
      </c>
      <c r="T8" s="32">
        <v>7</v>
      </c>
    </row>
    <row r="9" spans="1:20" ht="12.75" customHeight="1" x14ac:dyDescent="0.3">
      <c r="A9" s="25" t="s">
        <v>23</v>
      </c>
      <c r="B9" s="25" t="s">
        <v>24</v>
      </c>
      <c r="C9" s="25" t="s">
        <v>25</v>
      </c>
      <c r="D9" s="31">
        <f>VLOOKUP(A9, Master, 10, FALSE)</f>
        <v>29346748</v>
      </c>
      <c r="E9" s="31">
        <f>VLOOKUP(A9, Master, 11, FALSE)</f>
        <v>9518449</v>
      </c>
      <c r="F9" s="40">
        <f>VLOOKUP(A9, Master, 12, FALSE)</f>
        <v>0.32434425102229386</v>
      </c>
      <c r="G9" s="31">
        <f>VLOOKUP(A9, Master, 13, FALSE)</f>
        <v>29737406</v>
      </c>
      <c r="H9" s="31">
        <f>VLOOKUP(A9, Master, 14, FALSE)</f>
        <v>10523773</v>
      </c>
      <c r="I9" s="40">
        <f>VLOOKUP(A9, Master, 15, FALSE)</f>
        <v>0.35389008039235165</v>
      </c>
      <c r="J9" s="24">
        <f>VLOOKUP(A9, Master, 16, FALSE)</f>
        <v>30759230</v>
      </c>
      <c r="K9" s="24">
        <f>VLOOKUP(A9, Master, 17, FALSE)</f>
        <v>12079037</v>
      </c>
      <c r="L9" s="22">
        <f>VLOOKUP(A9, Master, 18, FALSE)</f>
        <v>0.39269633862746239</v>
      </c>
      <c r="M9" s="24">
        <f>VLOOKUP(A9, Master, 19, FALSE)</f>
        <v>31507700</v>
      </c>
      <c r="N9" s="24">
        <f>VLOOKUP(A9, Master, 20, FALSE)</f>
        <v>12445424</v>
      </c>
      <c r="O9" s="22">
        <f>VLOOKUP(A9, Master, 21, FALSE)</f>
        <v>0.39499627075286359</v>
      </c>
      <c r="P9" s="24">
        <f>VLOOKUP(A9, Master, 22, FALSE)</f>
        <v>32029146</v>
      </c>
      <c r="Q9" s="24">
        <f>VLOOKUP(A9, Master, 23, FALSE)</f>
        <v>14755094</v>
      </c>
      <c r="R9" s="22">
        <f>VLOOKUP(A9, Master, 24, FALSE)</f>
        <v>0.46067709704155085</v>
      </c>
      <c r="S9" s="22">
        <f>AVERAGE(F9,I9,L9,O9,R9)</f>
        <v>0.38532080756730447</v>
      </c>
      <c r="T9" s="32">
        <v>6</v>
      </c>
    </row>
    <row r="10" spans="1:20" ht="12.75" customHeight="1" x14ac:dyDescent="0.3">
      <c r="A10" s="25" t="s">
        <v>26</v>
      </c>
      <c r="B10" s="25" t="s">
        <v>27</v>
      </c>
      <c r="C10" s="25" t="s">
        <v>25</v>
      </c>
      <c r="D10" s="31">
        <f>VLOOKUP(A10, Master, 10, FALSE)</f>
        <v>31489915</v>
      </c>
      <c r="E10" s="31">
        <f>VLOOKUP(A10, Master, 11, FALSE)</f>
        <v>18917642</v>
      </c>
      <c r="F10" s="40">
        <f>VLOOKUP(A10, Master, 12, FALSE)</f>
        <v>0.60075239961746485</v>
      </c>
      <c r="G10" s="31">
        <f>VLOOKUP(A10, Master, 13, FALSE)</f>
        <v>31908293</v>
      </c>
      <c r="H10" s="31">
        <f>VLOOKUP(A10, Master, 14, FALSE)</f>
        <v>22357639</v>
      </c>
      <c r="I10" s="40">
        <f>VLOOKUP(A10, Master, 15, FALSE)</f>
        <v>0.70068427038701198</v>
      </c>
      <c r="J10" s="24">
        <f>VLOOKUP(A10, Master, 16, FALSE)</f>
        <v>34964141</v>
      </c>
      <c r="K10" s="24">
        <f>VLOOKUP(A10, Master, 17, FALSE)</f>
        <v>19162973</v>
      </c>
      <c r="L10" s="22">
        <f>VLOOKUP(A10, Master, 18, FALSE)</f>
        <v>0.54807504065379442</v>
      </c>
      <c r="M10" s="24">
        <f>VLOOKUP(A10, Master, 19, FALSE)</f>
        <v>31798459</v>
      </c>
      <c r="N10" s="24">
        <f>VLOOKUP(A10, Master, 20, FALSE)</f>
        <v>19612414</v>
      </c>
      <c r="O10" s="22">
        <f>VLOOKUP(A10, Master, 21, FALSE)</f>
        <v>0.61677246686702647</v>
      </c>
      <c r="P10" s="24">
        <f>VLOOKUP(A10, Master, 22, FALSE)</f>
        <v>32673885</v>
      </c>
      <c r="Q10" s="24">
        <f>VLOOKUP(A10, Master, 23, FALSE)</f>
        <v>21445659</v>
      </c>
      <c r="R10" s="22">
        <f>VLOOKUP(A10, Master, 24, FALSE)</f>
        <v>0.65635473100306252</v>
      </c>
      <c r="S10" s="22">
        <f>AVERAGE(F10,I10,L10,O10,R10)</f>
        <v>0.62452778170567202</v>
      </c>
      <c r="T10" s="32">
        <v>6</v>
      </c>
    </row>
    <row r="11" spans="1:20" ht="12.75" customHeight="1" x14ac:dyDescent="0.3">
      <c r="A11" s="25" t="s">
        <v>28</v>
      </c>
      <c r="B11" s="25" t="s">
        <v>29</v>
      </c>
      <c r="C11" s="25" t="s">
        <v>25</v>
      </c>
      <c r="D11" s="31">
        <f>VLOOKUP(A11, Master, 10, FALSE)</f>
        <v>47451480</v>
      </c>
      <c r="E11" s="83"/>
      <c r="F11" s="84"/>
      <c r="G11" s="31">
        <f>VLOOKUP(A11, Master, 13, FALSE)</f>
        <v>48091372</v>
      </c>
      <c r="H11" s="83"/>
      <c r="I11" s="84"/>
      <c r="J11" s="24">
        <f>VLOOKUP(A11, Master, 16, FALSE)</f>
        <v>48579321</v>
      </c>
      <c r="K11" s="83"/>
      <c r="L11" s="86"/>
      <c r="M11" s="24">
        <f>VLOOKUP(A11, Master, 19, FALSE)</f>
        <v>50396975</v>
      </c>
      <c r="N11" s="24">
        <f>VLOOKUP(A11, Master, 20, FALSE)</f>
        <v>14966627</v>
      </c>
      <c r="O11" s="22">
        <f>VLOOKUP(A11, Master, 21, FALSE)</f>
        <v>0.29697470929554798</v>
      </c>
      <c r="P11" s="24">
        <f>VLOOKUP(A11, Master, 22, FALSE)</f>
        <v>51519975</v>
      </c>
      <c r="Q11" s="24">
        <f>VLOOKUP(A11, Master, 23, FALSE)</f>
        <v>14203378</v>
      </c>
      <c r="R11" s="22">
        <f>VLOOKUP(A11, Master, 24, FALSE)</f>
        <v>0.27568681855920929</v>
      </c>
      <c r="S11" s="22">
        <f>AVERAGE(F11,I11,L11,O11,R11)</f>
        <v>0.28633076392737866</v>
      </c>
      <c r="T11" s="32">
        <v>7</v>
      </c>
    </row>
    <row r="12" spans="1:20" ht="12.75" customHeight="1" x14ac:dyDescent="0.3">
      <c r="A12" s="25" t="s">
        <v>30</v>
      </c>
      <c r="B12" s="25" t="s">
        <v>31</v>
      </c>
      <c r="C12" s="25" t="s">
        <v>32</v>
      </c>
      <c r="D12" s="31">
        <f>VLOOKUP(A12, Master, 10, FALSE)</f>
        <v>12067102</v>
      </c>
      <c r="E12" s="31">
        <f>VLOOKUP(A12, Master, 11, FALSE)</f>
        <v>382385</v>
      </c>
      <c r="F12" s="40">
        <f>VLOOKUP(A12, Master, 12, FALSE)</f>
        <v>3.1688221413890424E-2</v>
      </c>
      <c r="G12" s="31">
        <f>VLOOKUP(A12, Master, 13, FALSE)</f>
        <v>12104382</v>
      </c>
      <c r="H12" s="31">
        <f>VLOOKUP(A12, Master, 14, FALSE)</f>
        <v>1974991</v>
      </c>
      <c r="I12" s="40">
        <f>VLOOKUP(A12, Master, 15, FALSE)</f>
        <v>0.16316330730474302</v>
      </c>
      <c r="J12" s="24">
        <f>VLOOKUP(A12, Master, 16, FALSE)</f>
        <v>11662740</v>
      </c>
      <c r="K12" s="24">
        <f>VLOOKUP(A12, Master, 17, FALSE)</f>
        <v>3027597</v>
      </c>
      <c r="L12" s="22">
        <f>VLOOKUP(A12, Master, 18, FALSE)</f>
        <v>0.25959568677686373</v>
      </c>
      <c r="M12" s="24">
        <f>VLOOKUP(A12, Master, 19, FALSE)</f>
        <v>12807088</v>
      </c>
      <c r="N12" s="24">
        <f>VLOOKUP(A12, Master, 20, FALSE)</f>
        <v>4162562</v>
      </c>
      <c r="O12" s="22">
        <f>VLOOKUP(A12, Master, 21, FALSE)</f>
        <v>0.32502017632735875</v>
      </c>
      <c r="P12" s="24">
        <f>VLOOKUP(A12, Master, 22, FALSE)</f>
        <v>12750820</v>
      </c>
      <c r="Q12" s="24">
        <f>VLOOKUP(A12, Master, 23, FALSE)</f>
        <v>6605316</v>
      </c>
      <c r="R12" s="22">
        <f>VLOOKUP(A12, Master, 24, FALSE)</f>
        <v>0.5180306835168248</v>
      </c>
      <c r="S12" s="22">
        <f>AVERAGE(F12,I12,L12,O12,R12)</f>
        <v>0.25949961506793617</v>
      </c>
      <c r="T12" s="32">
        <v>4</v>
      </c>
    </row>
    <row r="13" spans="1:20" ht="12.75" customHeight="1" x14ac:dyDescent="0.3">
      <c r="A13" s="25" t="s">
        <v>33</v>
      </c>
      <c r="B13" s="25" t="s">
        <v>34</v>
      </c>
      <c r="C13" s="25" t="s">
        <v>35</v>
      </c>
      <c r="D13" s="31">
        <f>VLOOKUP(A13, Master, 10, FALSE)</f>
        <v>21565605</v>
      </c>
      <c r="E13" s="31">
        <f>VLOOKUP(A13, Master, 11, FALSE)</f>
        <v>7422784</v>
      </c>
      <c r="F13" s="40">
        <f>VLOOKUP(A13, Master, 12, FALSE)</f>
        <v>0.34419549092177104</v>
      </c>
      <c r="G13" s="31">
        <f>VLOOKUP(A13, Master, 13, FALSE)</f>
        <v>21989234</v>
      </c>
      <c r="H13" s="31">
        <f>VLOOKUP(A13, Master, 14, FALSE)</f>
        <v>8299815</v>
      </c>
      <c r="I13" s="40">
        <f>VLOOKUP(A13, Master, 15, FALSE)</f>
        <v>0.3774490280107074</v>
      </c>
      <c r="J13" s="24">
        <f>VLOOKUP(A13, Master, 16, FALSE)</f>
        <v>22328127</v>
      </c>
      <c r="K13" s="24">
        <f>VLOOKUP(A13, Master, 17, FALSE)</f>
        <v>10070234</v>
      </c>
      <c r="L13" s="22">
        <f>VLOOKUP(A13, Master, 18, FALSE)</f>
        <v>0.45101113944756765</v>
      </c>
      <c r="M13" s="24">
        <f>VLOOKUP(A13, Master, 19, FALSE)</f>
        <v>23727645</v>
      </c>
      <c r="N13" s="24">
        <f>VLOOKUP(A13, Master, 20, FALSE)</f>
        <v>10291333</v>
      </c>
      <c r="O13" s="22">
        <f>VLOOKUP(A13, Master, 21, FALSE)</f>
        <v>0.43372753596069058</v>
      </c>
      <c r="P13" s="24">
        <f>VLOOKUP(A13, Master, 22, FALSE)</f>
        <v>24670704</v>
      </c>
      <c r="Q13" s="24">
        <f>VLOOKUP(A13, Master, 23, FALSE)</f>
        <v>8974123</v>
      </c>
      <c r="R13" s="22">
        <f>VLOOKUP(A13, Master, 24, FALSE)</f>
        <v>0.36375625924578397</v>
      </c>
      <c r="S13" s="22">
        <f>AVERAGE(F13,I13,L13,O13,R13)</f>
        <v>0.39402789071730415</v>
      </c>
      <c r="T13" s="32">
        <v>4</v>
      </c>
    </row>
    <row r="14" spans="1:20" ht="12.75" customHeight="1" x14ac:dyDescent="0.3">
      <c r="A14" s="25" t="s">
        <v>36</v>
      </c>
      <c r="B14" s="25" t="s">
        <v>37</v>
      </c>
      <c r="C14" s="25" t="s">
        <v>38</v>
      </c>
      <c r="D14" s="31">
        <f>VLOOKUP(A14, Master, 10, FALSE)</f>
        <v>18617226</v>
      </c>
      <c r="E14" s="31">
        <f>VLOOKUP(A14, Master, 11, FALSE)</f>
        <v>5406476</v>
      </c>
      <c r="F14" s="40">
        <f>VLOOKUP(A14, Master, 12, FALSE)</f>
        <v>0.29040180314725728</v>
      </c>
      <c r="G14" s="31">
        <f>VLOOKUP(A14, Master, 13, FALSE)</f>
        <v>18355547</v>
      </c>
      <c r="H14" s="31">
        <f>VLOOKUP(A14, Master, 14, FALSE)</f>
        <v>6983205</v>
      </c>
      <c r="I14" s="40">
        <f>VLOOKUP(A14, Master, 15, FALSE)</f>
        <v>0.38044112768745053</v>
      </c>
      <c r="J14" s="24">
        <f>VLOOKUP(A14, Master, 16, FALSE)</f>
        <v>19336336</v>
      </c>
      <c r="K14" s="24">
        <f>VLOOKUP(A14, Master, 17, FALSE)</f>
        <v>7837815</v>
      </c>
      <c r="L14" s="22">
        <f>VLOOKUP(A14, Master, 18, FALSE)</f>
        <v>0.40534127044544532</v>
      </c>
      <c r="M14" s="24">
        <f>VLOOKUP(A14, Master, 19, FALSE)</f>
        <v>20332608</v>
      </c>
      <c r="N14" s="24">
        <f>VLOOKUP(A14, Master, 20, FALSE)</f>
        <v>8087208</v>
      </c>
      <c r="O14" s="22">
        <f>VLOOKUP(A14, Master, 21, FALSE)</f>
        <v>0.39774572942142983</v>
      </c>
      <c r="P14" s="24">
        <f>VLOOKUP(A14, Master, 22, FALSE)</f>
        <v>20600779</v>
      </c>
      <c r="Q14" s="24">
        <f>VLOOKUP(A14, Master, 23, FALSE)</f>
        <v>8632218</v>
      </c>
      <c r="R14" s="22">
        <f>VLOOKUP(A14, Master, 24, FALSE)</f>
        <v>0.41902386312672935</v>
      </c>
      <c r="S14" s="22">
        <f>AVERAGE(F14,I14,L14,O14,R14)</f>
        <v>0.37859075876566245</v>
      </c>
      <c r="T14" s="32">
        <v>1</v>
      </c>
    </row>
    <row r="15" spans="1:20" ht="12.75" customHeight="1" x14ac:dyDescent="0.3">
      <c r="A15" s="25" t="s">
        <v>39</v>
      </c>
      <c r="B15" s="25" t="s">
        <v>40</v>
      </c>
      <c r="C15" s="25" t="s">
        <v>41</v>
      </c>
      <c r="D15" s="31">
        <f>VLOOKUP(A15, Master, 10, FALSE)</f>
        <v>9506729</v>
      </c>
      <c r="E15" s="31">
        <f>VLOOKUP(A15, Master, 11, FALSE)</f>
        <v>1387367</v>
      </c>
      <c r="F15" s="40">
        <f>VLOOKUP(A15, Master, 12, FALSE)</f>
        <v>0.14593526332769136</v>
      </c>
      <c r="G15" s="31">
        <f>VLOOKUP(A15, Master, 13, FALSE)</f>
        <v>9571173</v>
      </c>
      <c r="H15" s="31">
        <f>VLOOKUP(A15, Master, 14, FALSE)</f>
        <v>1805743</v>
      </c>
      <c r="I15" s="40">
        <f>VLOOKUP(A15, Master, 15, FALSE)</f>
        <v>0.18866475404843272</v>
      </c>
      <c r="J15" s="24">
        <f>VLOOKUP(A15, Master, 16, FALSE)</f>
        <v>9843418</v>
      </c>
      <c r="K15" s="24">
        <f>VLOOKUP(A15, Master, 17, FALSE)</f>
        <v>2304567</v>
      </c>
      <c r="L15" s="22">
        <f>VLOOKUP(A15, Master, 18, FALSE)</f>
        <v>0.23412263910767581</v>
      </c>
      <c r="M15" s="24">
        <f>VLOOKUP(A15, Master, 19, FALSE)</f>
        <v>10653838</v>
      </c>
      <c r="N15" s="24">
        <f>VLOOKUP(A15, Master, 20, FALSE)</f>
        <v>2127138</v>
      </c>
      <c r="O15" s="22">
        <f>VLOOKUP(A15, Master, 21, FALSE)</f>
        <v>0.19965931526272504</v>
      </c>
      <c r="P15" s="24">
        <f>VLOOKUP(A15, Master, 22, FALSE)</f>
        <v>11549565</v>
      </c>
      <c r="Q15" s="24">
        <f>VLOOKUP(A15, Master, 23, FALSE)</f>
        <v>1764973</v>
      </c>
      <c r="R15" s="22">
        <f>VLOOKUP(A15, Master, 24, FALSE)</f>
        <v>0.15281727060716138</v>
      </c>
      <c r="S15" s="22">
        <f>AVERAGE(F15,I15,L15,O15,R15)</f>
        <v>0.18423984847073727</v>
      </c>
      <c r="T15" s="32">
        <v>4</v>
      </c>
    </row>
    <row r="16" spans="1:20" ht="12.75" customHeight="1" x14ac:dyDescent="0.3">
      <c r="A16" s="25" t="s">
        <v>42</v>
      </c>
      <c r="B16" s="25" t="s">
        <v>43</v>
      </c>
      <c r="C16" s="25" t="s">
        <v>25</v>
      </c>
      <c r="D16" s="31">
        <f>VLOOKUP(A16, Master, 10, FALSE)</f>
        <v>86587117</v>
      </c>
      <c r="E16" s="31">
        <f>VLOOKUP(A16, Master, 11, FALSE)</f>
        <v>2221729</v>
      </c>
      <c r="F16" s="40">
        <f>VLOOKUP(A16, Master, 12, FALSE)</f>
        <v>2.5658886413783704E-2</v>
      </c>
      <c r="G16" s="31">
        <f>VLOOKUP(A16, Master, 13, FALSE)</f>
        <v>79906929</v>
      </c>
      <c r="H16" s="31">
        <f>VLOOKUP(A16, Master, 14, FALSE)</f>
        <v>2308172</v>
      </c>
      <c r="I16" s="40">
        <f>VLOOKUP(A16, Master, 15, FALSE)</f>
        <v>2.8885755326675113E-2</v>
      </c>
      <c r="J16" s="24">
        <f>VLOOKUP(A16, Master, 16, FALSE)</f>
        <v>77303065</v>
      </c>
      <c r="K16" s="24">
        <f>VLOOKUP(A16, Master, 17, FALSE)</f>
        <v>8252428</v>
      </c>
      <c r="L16" s="22">
        <f>VLOOKUP(A16, Master, 18, FALSE)</f>
        <v>0.10675421472615607</v>
      </c>
      <c r="M16" s="24">
        <f>VLOOKUP(A16, Master, 19, FALSE)</f>
        <v>76379982</v>
      </c>
      <c r="N16" s="24">
        <f>VLOOKUP(A16, Master, 20, FALSE)</f>
        <v>14270366</v>
      </c>
      <c r="O16" s="22">
        <f>VLOOKUP(A16, Master, 21, FALSE)</f>
        <v>0.18683384869087818</v>
      </c>
      <c r="P16" s="24">
        <f>VLOOKUP(A16, Master, 22, FALSE)</f>
        <v>79744613</v>
      </c>
      <c r="Q16" s="24">
        <f>VLOOKUP(A16, Master, 23, FALSE)</f>
        <v>17387686</v>
      </c>
      <c r="R16" s="22">
        <f>VLOOKUP(A16, Master, 24, FALSE)</f>
        <v>0.21804213909722028</v>
      </c>
      <c r="S16" s="22">
        <f>AVERAGE(F16,I16,L16,O16,R16)</f>
        <v>0.11323496885094267</v>
      </c>
      <c r="T16" s="32">
        <v>7</v>
      </c>
    </row>
    <row r="17" spans="1:20" ht="12.75" customHeight="1" x14ac:dyDescent="0.3">
      <c r="A17" s="25" t="s">
        <v>44</v>
      </c>
      <c r="B17" s="25" t="s">
        <v>45</v>
      </c>
      <c r="C17" s="25" t="s">
        <v>46</v>
      </c>
      <c r="D17" s="31">
        <f>VLOOKUP(A17, Master, 10, FALSE)</f>
        <v>31788511</v>
      </c>
      <c r="E17" s="31">
        <f>VLOOKUP(A17, Master, 11, FALSE)</f>
        <v>21029924</v>
      </c>
      <c r="F17" s="40">
        <f>VLOOKUP(A17, Master, 12, FALSE)</f>
        <v>0.66155737838743056</v>
      </c>
      <c r="G17" s="31">
        <f>VLOOKUP(A17, Master, 13, FALSE)</f>
        <v>32286553</v>
      </c>
      <c r="H17" s="31">
        <f>VLOOKUP(A17, Master, 14, FALSE)</f>
        <v>23011300</v>
      </c>
      <c r="I17" s="40">
        <f>VLOOKUP(A17, Master, 15, FALSE)</f>
        <v>0.71272086555662972</v>
      </c>
      <c r="J17" s="24">
        <f>VLOOKUP(A17, Master, 16, FALSE)</f>
        <v>33265661</v>
      </c>
      <c r="K17" s="24">
        <f>VLOOKUP(A17, Master, 17, FALSE)</f>
        <v>26532387</v>
      </c>
      <c r="L17" s="22">
        <f>VLOOKUP(A17, Master, 18, FALSE)</f>
        <v>0.79759085502614846</v>
      </c>
      <c r="M17" s="24">
        <f>VLOOKUP(A17, Master, 19, FALSE)</f>
        <v>34567677</v>
      </c>
      <c r="N17" s="24">
        <f>VLOOKUP(A17, Master, 20, FALSE)</f>
        <v>24358704</v>
      </c>
      <c r="O17" s="22">
        <f>VLOOKUP(A17, Master, 21, FALSE)</f>
        <v>0.70466707959577379</v>
      </c>
      <c r="P17" s="24">
        <f>VLOOKUP(A17, Master, 22, FALSE)</f>
        <v>35240085</v>
      </c>
      <c r="Q17" s="24">
        <f>VLOOKUP(A17, Master, 23, FALSE)</f>
        <v>25473303</v>
      </c>
      <c r="R17" s="22">
        <f>VLOOKUP(A17, Master, 24, FALSE)</f>
        <v>0.7228502144645792</v>
      </c>
      <c r="S17" s="22">
        <f>AVERAGE(F17,I17,L17,O17,R17)</f>
        <v>0.71987727860611239</v>
      </c>
      <c r="T17" s="32">
        <v>6</v>
      </c>
    </row>
    <row r="18" spans="1:20" ht="12.75" customHeight="1" x14ac:dyDescent="0.3">
      <c r="A18" s="25" t="s">
        <v>47</v>
      </c>
      <c r="B18" s="25" t="s">
        <v>48</v>
      </c>
      <c r="C18" s="25" t="s">
        <v>49</v>
      </c>
      <c r="D18" s="31">
        <f>VLOOKUP(A18, Master, 10, FALSE)</f>
        <v>29575756</v>
      </c>
      <c r="E18" s="31">
        <f>VLOOKUP(A18, Master, 11, FALSE)</f>
        <v>5320157</v>
      </c>
      <c r="F18" s="40">
        <f>VLOOKUP(A18, Master, 12, FALSE)</f>
        <v>0.17988236716586384</v>
      </c>
      <c r="G18" s="31">
        <f>VLOOKUP(A18, Master, 13, FALSE)</f>
        <v>28897946</v>
      </c>
      <c r="H18" s="31">
        <f>VLOOKUP(A18, Master, 14, FALSE)</f>
        <v>6756619</v>
      </c>
      <c r="I18" s="40">
        <f>VLOOKUP(A18, Master, 15, FALSE)</f>
        <v>0.23380966245836296</v>
      </c>
      <c r="J18" s="24">
        <f>VLOOKUP(A18, Master, 16, FALSE)</f>
        <v>28899100</v>
      </c>
      <c r="K18" s="24">
        <f>VLOOKUP(A18, Master, 17, FALSE)</f>
        <v>9761915</v>
      </c>
      <c r="L18" s="22">
        <f>VLOOKUP(A18, Master, 18, FALSE)</f>
        <v>0.33779304545816308</v>
      </c>
      <c r="M18" s="24">
        <f>VLOOKUP(A18, Master, 19, FALSE)</f>
        <v>28307482</v>
      </c>
      <c r="N18" s="24">
        <f>VLOOKUP(A18, Master, 20, FALSE)</f>
        <v>13272530</v>
      </c>
      <c r="O18" s="22">
        <f>VLOOKUP(A18, Master, 21, FALSE)</f>
        <v>0.46887003231159874</v>
      </c>
      <c r="P18" s="24">
        <f>VLOOKUP(A18, Master, 22, FALSE)</f>
        <v>30958465</v>
      </c>
      <c r="Q18" s="24">
        <f>VLOOKUP(A18, Master, 23, FALSE)</f>
        <v>14028364</v>
      </c>
      <c r="R18" s="22">
        <f>VLOOKUP(A18, Master, 24, FALSE)</f>
        <v>0.45313499877981678</v>
      </c>
      <c r="S18" s="22">
        <f>AVERAGE(F18,I18,L18,O18,R18)</f>
        <v>0.33469802123476106</v>
      </c>
      <c r="T18" s="32">
        <v>5</v>
      </c>
    </row>
    <row r="19" spans="1:20" ht="12.75" customHeight="1" x14ac:dyDescent="0.3">
      <c r="A19" s="25" t="s">
        <v>50</v>
      </c>
      <c r="B19" s="25" t="s">
        <v>51</v>
      </c>
      <c r="C19" s="25" t="s">
        <v>25</v>
      </c>
      <c r="D19" s="31">
        <f>VLOOKUP(A19, Master, 10, FALSE)</f>
        <v>45957579</v>
      </c>
      <c r="E19" s="31">
        <f>VLOOKUP(A19, Master, 11, FALSE)</f>
        <v>10256825</v>
      </c>
      <c r="F19" s="40">
        <f>VLOOKUP(A19, Master, 12, FALSE)</f>
        <v>0.22318027239859611</v>
      </c>
      <c r="G19" s="31">
        <f>VLOOKUP(A19, Master, 13, FALSE)</f>
        <v>45911914</v>
      </c>
      <c r="H19" s="31">
        <f>VLOOKUP(A19, Master, 14, FALSE)</f>
        <v>9550469</v>
      </c>
      <c r="I19" s="40">
        <f>VLOOKUP(A19, Master, 15, FALSE)</f>
        <v>0.20801722620407417</v>
      </c>
      <c r="J19" s="24">
        <f>VLOOKUP(A19, Master, 16, FALSE)</f>
        <v>45401807</v>
      </c>
      <c r="K19" s="24">
        <f>VLOOKUP(A19, Master, 17, FALSE)</f>
        <v>10103700</v>
      </c>
      <c r="L19" s="22">
        <f>VLOOKUP(A19, Master, 18, FALSE)</f>
        <v>0.22253960068153233</v>
      </c>
      <c r="M19" s="24">
        <f>VLOOKUP(A19, Master, 19, FALSE)</f>
        <v>44670804</v>
      </c>
      <c r="N19" s="24">
        <f>VLOOKUP(A19, Master, 20, FALSE)</f>
        <v>10647641</v>
      </c>
      <c r="O19" s="22">
        <f>VLOOKUP(A19, Master, 21, FALSE)</f>
        <v>0.23835794403879546</v>
      </c>
      <c r="P19" s="24">
        <f>VLOOKUP(A19, Master, 22, FALSE)</f>
        <v>45362453</v>
      </c>
      <c r="Q19" s="24">
        <f>VLOOKUP(A19, Master, 23, FALSE)</f>
        <v>11893016</v>
      </c>
      <c r="R19" s="22">
        <f>VLOOKUP(A19, Master, 24, FALSE)</f>
        <v>0.2621775325950737</v>
      </c>
      <c r="S19" s="22">
        <f>AVERAGE(F19,I19,L19,O19,R19)</f>
        <v>0.23085451518361438</v>
      </c>
      <c r="T19" s="32">
        <v>6</v>
      </c>
    </row>
    <row r="20" spans="1:20" ht="12.75" customHeight="1" x14ac:dyDescent="0.3">
      <c r="A20" s="25" t="s">
        <v>52</v>
      </c>
      <c r="B20" s="25" t="s">
        <v>53</v>
      </c>
      <c r="C20" s="25" t="s">
        <v>25</v>
      </c>
      <c r="D20" s="31">
        <f>VLOOKUP(A20, Master, 10, FALSE)</f>
        <v>15249484</v>
      </c>
      <c r="E20" s="31">
        <f>VLOOKUP(A20, Master, 11, FALSE)</f>
        <v>2564809</v>
      </c>
      <c r="F20" s="40">
        <f>VLOOKUP(A20, Master, 12, FALSE)</f>
        <v>0.16818988760537734</v>
      </c>
      <c r="G20" s="31">
        <f>VLOOKUP(A20, Master, 13, FALSE)</f>
        <v>16206432</v>
      </c>
      <c r="H20" s="31">
        <f>VLOOKUP(A20, Master, 14, FALSE)</f>
        <v>2379263</v>
      </c>
      <c r="I20" s="40">
        <f>VLOOKUP(A20, Master, 15, FALSE)</f>
        <v>0.14680979749274856</v>
      </c>
      <c r="J20" s="24">
        <f>VLOOKUP(A20, Master, 16, FALSE)</f>
        <v>16736257</v>
      </c>
      <c r="K20" s="24">
        <f>VLOOKUP(A20, Master, 17, FALSE)</f>
        <v>2995180</v>
      </c>
      <c r="L20" s="22">
        <f>VLOOKUP(A20, Master, 18, FALSE)</f>
        <v>0.17896355200568442</v>
      </c>
      <c r="M20" s="24">
        <f>VLOOKUP(A20, Master, 19, FALSE)</f>
        <v>16960654</v>
      </c>
      <c r="N20" s="24">
        <f>VLOOKUP(A20, Master, 20, FALSE)</f>
        <v>2537852</v>
      </c>
      <c r="O20" s="22">
        <f>VLOOKUP(A20, Master, 21, FALSE)</f>
        <v>0.14963173000286428</v>
      </c>
      <c r="P20" s="24">
        <f>VLOOKUP(A20, Master, 22, FALSE)</f>
        <v>17296620</v>
      </c>
      <c r="Q20" s="24">
        <f>VLOOKUP(A20, Master, 23, FALSE)</f>
        <v>3813011</v>
      </c>
      <c r="R20" s="22">
        <f>VLOOKUP(A20, Master, 24, FALSE)</f>
        <v>0.22044833036743594</v>
      </c>
      <c r="S20" s="22">
        <f>AVERAGE(F20,I20,L20,O20,R20)</f>
        <v>0.1728086594948221</v>
      </c>
      <c r="T20" s="32">
        <v>7</v>
      </c>
    </row>
    <row r="21" spans="1:20" ht="12.75" customHeight="1" x14ac:dyDescent="0.3">
      <c r="A21" s="25" t="s">
        <v>54</v>
      </c>
      <c r="B21" s="25" t="s">
        <v>55</v>
      </c>
      <c r="C21" s="25" t="s">
        <v>56</v>
      </c>
      <c r="D21" s="31">
        <f>VLOOKUP(A21, Master, 10, FALSE)</f>
        <v>65042118</v>
      </c>
      <c r="E21" s="31">
        <f>VLOOKUP(A21, Master, 11, FALSE)</f>
        <v>4080693</v>
      </c>
      <c r="F21" s="40">
        <f>VLOOKUP(A21, Master, 12, FALSE)</f>
        <v>6.2739239211121636E-2</v>
      </c>
      <c r="G21" s="31">
        <f>VLOOKUP(A21, Master, 13, FALSE)</f>
        <v>66170955</v>
      </c>
      <c r="H21" s="31">
        <f>VLOOKUP(A21, Master, 14, FALSE)</f>
        <v>2199975</v>
      </c>
      <c r="I21" s="40">
        <f>VLOOKUP(A21, Master, 15, FALSE)</f>
        <v>3.3246837679764482E-2</v>
      </c>
      <c r="J21" s="24">
        <f>VLOOKUP(A21, Master, 16, FALSE)</f>
        <v>64829050</v>
      </c>
      <c r="K21" s="24">
        <f>VLOOKUP(A21, Master, 17, FALSE)</f>
        <v>4686094</v>
      </c>
      <c r="L21" s="22">
        <f>VLOOKUP(A21, Master, 18, FALSE)</f>
        <v>7.2283860399003225E-2</v>
      </c>
      <c r="M21" s="24">
        <f>VLOOKUP(A21, Master, 19, FALSE)</f>
        <v>65671814</v>
      </c>
      <c r="N21" s="24">
        <f>VLOOKUP(A21, Master, 20, FALSE)</f>
        <v>7833538</v>
      </c>
      <c r="O21" s="22">
        <f>VLOOKUP(A21, Master, 21, FALSE)</f>
        <v>0.11928310675261689</v>
      </c>
      <c r="P21" s="24">
        <f>VLOOKUP(A21, Master, 22, FALSE)</f>
        <v>66652662</v>
      </c>
      <c r="Q21" s="24">
        <f>VLOOKUP(A21, Master, 23, FALSE)</f>
        <v>11650696</v>
      </c>
      <c r="R21" s="22">
        <f>VLOOKUP(A21, Master, 24, FALSE)</f>
        <v>0.17479715963932543</v>
      </c>
      <c r="S21" s="22">
        <f>AVERAGE(F21,I21,L21,O21,R21)</f>
        <v>9.2470040736366332E-2</v>
      </c>
      <c r="T21" s="32">
        <v>5</v>
      </c>
    </row>
    <row r="22" spans="1:20" ht="12.75" customHeight="1" x14ac:dyDescent="0.3">
      <c r="A22" s="25" t="s">
        <v>57</v>
      </c>
      <c r="B22" s="25" t="s">
        <v>58</v>
      </c>
      <c r="C22" s="25" t="s">
        <v>59</v>
      </c>
      <c r="D22" s="31">
        <f>VLOOKUP(A22, Master, 10, FALSE)</f>
        <v>18625315</v>
      </c>
      <c r="E22" s="31">
        <f>VLOOKUP(A22, Master, 11, FALSE)</f>
        <v>9689297</v>
      </c>
      <c r="F22" s="40">
        <f>VLOOKUP(A22, Master, 12, FALSE)</f>
        <v>0.52022191302536358</v>
      </c>
      <c r="G22" s="31">
        <f>VLOOKUP(A22, Master, 13, FALSE)</f>
        <v>18346411</v>
      </c>
      <c r="H22" s="31">
        <f>VLOOKUP(A22, Master, 14, FALSE)</f>
        <v>10331596</v>
      </c>
      <c r="I22" s="40">
        <f>VLOOKUP(A22, Master, 15, FALSE)</f>
        <v>0.56313989695314248</v>
      </c>
      <c r="J22" s="24">
        <f>VLOOKUP(A22, Master, 16, FALSE)</f>
        <v>19143195</v>
      </c>
      <c r="K22" s="24">
        <f>VLOOKUP(A22, Master, 17, FALSE)</f>
        <v>11011904</v>
      </c>
      <c r="L22" s="22">
        <f>VLOOKUP(A22, Master, 18, FALSE)</f>
        <v>0.57523856388654038</v>
      </c>
      <c r="M22" s="24">
        <f>VLOOKUP(A22, Master, 19, FALSE)</f>
        <v>19150986</v>
      </c>
      <c r="N22" s="24">
        <f>VLOOKUP(A22, Master, 20, FALSE)</f>
        <v>12103723</v>
      </c>
      <c r="O22" s="22">
        <f>VLOOKUP(A22, Master, 21, FALSE)</f>
        <v>0.63201565705285356</v>
      </c>
      <c r="P22" s="24">
        <f>VLOOKUP(A22, Master, 22, FALSE)</f>
        <v>20246798</v>
      </c>
      <c r="Q22" s="24">
        <f>VLOOKUP(A22, Master, 23, FALSE)</f>
        <v>12553454</v>
      </c>
      <c r="R22" s="22">
        <f>VLOOKUP(A22, Master, 24, FALSE)</f>
        <v>0.62002169429457443</v>
      </c>
      <c r="S22" s="22">
        <f>AVERAGE(F22,I22,L22,O22,R22)</f>
        <v>0.58212754504249486</v>
      </c>
      <c r="T22" s="32">
        <v>4</v>
      </c>
    </row>
    <row r="23" spans="1:20" ht="12.75" customHeight="1" x14ac:dyDescent="0.3">
      <c r="A23" s="25" t="s">
        <v>60</v>
      </c>
      <c r="B23" s="25" t="s">
        <v>61</v>
      </c>
      <c r="C23" s="25" t="s">
        <v>62</v>
      </c>
      <c r="D23" s="31">
        <f>VLOOKUP(A23, Master, 10, FALSE)</f>
        <v>14287756</v>
      </c>
      <c r="E23" s="31">
        <f>VLOOKUP(A23, Master, 11, FALSE)</f>
        <v>4372247</v>
      </c>
      <c r="F23" s="40">
        <f>VLOOKUP(A23, Master, 12, FALSE)</f>
        <v>0.30601355454278473</v>
      </c>
      <c r="G23" s="31">
        <f>VLOOKUP(A23, Master, 13, FALSE)</f>
        <v>15081883</v>
      </c>
      <c r="H23" s="31">
        <f>VLOOKUP(A23, Master, 14, FALSE)</f>
        <v>4035098</v>
      </c>
      <c r="I23" s="40">
        <f>VLOOKUP(A23, Master, 15, FALSE)</f>
        <v>0.26754603519998132</v>
      </c>
      <c r="J23" s="24">
        <f>VLOOKUP(A23, Master, 16, FALSE)</f>
        <v>15728895</v>
      </c>
      <c r="K23" s="24">
        <f>VLOOKUP(A23, Master, 17, FALSE)</f>
        <v>4198687</v>
      </c>
      <c r="L23" s="22">
        <f>VLOOKUP(A23, Master, 18, FALSE)</f>
        <v>0.26694100253069269</v>
      </c>
      <c r="M23" s="24">
        <f>VLOOKUP(A23, Master, 19, FALSE)</f>
        <v>15843526</v>
      </c>
      <c r="N23" s="24">
        <f>VLOOKUP(A23, Master, 20, FALSE)</f>
        <v>6012915</v>
      </c>
      <c r="O23" s="22">
        <f>VLOOKUP(A23, Master, 21, FALSE)</f>
        <v>0.37951873844244016</v>
      </c>
      <c r="P23" s="24">
        <f>VLOOKUP(A23, Master, 22, FALSE)</f>
        <v>15959177</v>
      </c>
      <c r="Q23" s="24">
        <f>VLOOKUP(A23, Master, 23, FALSE)</f>
        <v>7967395</v>
      </c>
      <c r="R23" s="22">
        <f>VLOOKUP(A23, Master, 24, FALSE)</f>
        <v>0.49923595684163413</v>
      </c>
      <c r="S23" s="22">
        <f>AVERAGE(F23,I23,L23,O23,R23)</f>
        <v>0.34385105751150657</v>
      </c>
      <c r="T23" s="32">
        <v>4</v>
      </c>
    </row>
    <row r="24" spans="1:20" ht="12.75" customHeight="1" x14ac:dyDescent="0.3">
      <c r="A24" s="25" t="s">
        <v>63</v>
      </c>
      <c r="B24" s="25" t="s">
        <v>64</v>
      </c>
      <c r="C24" s="25" t="s">
        <v>65</v>
      </c>
      <c r="D24" s="31">
        <f>VLOOKUP(A24, Master, 10, FALSE)</f>
        <v>20351528</v>
      </c>
      <c r="E24" s="31">
        <f>VLOOKUP(A24, Master, 11, FALSE)</f>
        <v>1327072</v>
      </c>
      <c r="F24" s="40">
        <f>VLOOKUP(A24, Master, 12, FALSE)</f>
        <v>6.520748712332558E-2</v>
      </c>
      <c r="G24" s="31">
        <f>VLOOKUP(A24, Master, 13, FALSE)</f>
        <v>20953295</v>
      </c>
      <c r="H24" s="31">
        <f>VLOOKUP(A24, Master, 14, FALSE)</f>
        <v>1617377</v>
      </c>
      <c r="I24" s="40">
        <f>VLOOKUP(A24, Master, 15, FALSE)</f>
        <v>7.718962578439334E-2</v>
      </c>
      <c r="J24" s="24">
        <f>VLOOKUP(A24, Master, 16, FALSE)</f>
        <v>21579926</v>
      </c>
      <c r="K24" s="24">
        <f>VLOOKUP(A24, Master, 17, FALSE)</f>
        <v>1581689</v>
      </c>
      <c r="L24" s="22">
        <f>VLOOKUP(A24, Master, 18, FALSE)</f>
        <v>7.3294458933733139E-2</v>
      </c>
      <c r="M24" s="24">
        <f>VLOOKUP(A24, Master, 19, FALSE)</f>
        <v>21079772</v>
      </c>
      <c r="N24" s="24">
        <f>VLOOKUP(A24, Master, 20, FALSE)</f>
        <v>2705547</v>
      </c>
      <c r="O24" s="22">
        <f>VLOOKUP(A24, Master, 21, FALSE)</f>
        <v>0.12834802008294965</v>
      </c>
      <c r="P24" s="24">
        <f>VLOOKUP(A24, Master, 22, FALSE)</f>
        <v>22474093</v>
      </c>
      <c r="Q24" s="24">
        <f>VLOOKUP(A24, Master, 23, FALSE)</f>
        <v>2845229</v>
      </c>
      <c r="R24" s="22">
        <f>VLOOKUP(A24, Master, 24, FALSE)</f>
        <v>0.126600392727751</v>
      </c>
      <c r="S24" s="22">
        <f>AVERAGE(F24,I24,L24,O24,R24)</f>
        <v>9.4127996930430544E-2</v>
      </c>
      <c r="T24" s="32">
        <v>4</v>
      </c>
    </row>
    <row r="25" spans="1:20" ht="12.75" customHeight="1" x14ac:dyDescent="0.3">
      <c r="A25" s="25" t="s">
        <v>66</v>
      </c>
      <c r="B25" s="25" t="s">
        <v>67</v>
      </c>
      <c r="C25" s="25" t="s">
        <v>68</v>
      </c>
      <c r="D25" s="31">
        <f>VLOOKUP(A25, Master, 10, FALSE)</f>
        <v>13990767</v>
      </c>
      <c r="E25" s="31">
        <f>VLOOKUP(A25, Master, 11, FALSE)</f>
        <v>308684</v>
      </c>
      <c r="F25" s="40">
        <f>VLOOKUP(A25, Master, 12, FALSE)</f>
        <v>2.2063407960407032E-2</v>
      </c>
      <c r="G25" s="31">
        <f>VLOOKUP(A25, Master, 13, FALSE)</f>
        <v>13515413</v>
      </c>
      <c r="H25" s="31">
        <f>VLOOKUP(A25, Master, 14, FALSE)</f>
        <v>307697</v>
      </c>
      <c r="I25" s="40">
        <f>VLOOKUP(A25, Master, 15, FALSE)</f>
        <v>2.2766377912387878E-2</v>
      </c>
      <c r="J25" s="24">
        <f>VLOOKUP(A25, Master, 16, FALSE)</f>
        <v>13582453</v>
      </c>
      <c r="K25" s="24">
        <f>VLOOKUP(A25, Master, 17, FALSE)</f>
        <v>1830745</v>
      </c>
      <c r="L25" s="22">
        <f>VLOOKUP(A25, Master, 18, FALSE)</f>
        <v>0.13478750855975721</v>
      </c>
      <c r="M25" s="24">
        <f>VLOOKUP(A25, Master, 19, FALSE)</f>
        <v>14673789</v>
      </c>
      <c r="N25" s="24">
        <f>VLOOKUP(A25, Master, 20, FALSE)</f>
        <v>3689845</v>
      </c>
      <c r="O25" s="22">
        <f>VLOOKUP(A25, Master, 21, FALSE)</f>
        <v>0.25145822936393591</v>
      </c>
      <c r="P25" s="24">
        <f>VLOOKUP(A25, Master, 22, FALSE)</f>
        <v>15355988</v>
      </c>
      <c r="Q25" s="24">
        <f>VLOOKUP(A25, Master, 23, FALSE)</f>
        <v>5617757</v>
      </c>
      <c r="R25" s="22">
        <f>VLOOKUP(A25, Master, 24, FALSE)</f>
        <v>0.36583494334587913</v>
      </c>
      <c r="S25" s="22">
        <f>AVERAGE(F25,I25,L25,O25,R25)</f>
        <v>0.15938209342847345</v>
      </c>
      <c r="T25" s="32">
        <v>7</v>
      </c>
    </row>
    <row r="26" spans="1:20" ht="12.75" customHeight="1" x14ac:dyDescent="0.3">
      <c r="A26" s="25" t="s">
        <v>69</v>
      </c>
      <c r="B26" s="25" t="s">
        <v>70</v>
      </c>
      <c r="C26" s="25" t="s">
        <v>11</v>
      </c>
      <c r="D26" s="31">
        <f>VLOOKUP(A26, Master, 10, FALSE)</f>
        <v>104589623</v>
      </c>
      <c r="E26" s="31">
        <f>VLOOKUP(A26, Master, 11, FALSE)</f>
        <v>14142407</v>
      </c>
      <c r="F26" s="40">
        <f>VLOOKUP(A26, Master, 12, FALSE)</f>
        <v>0.13521807034336475</v>
      </c>
      <c r="G26" s="31">
        <f>VLOOKUP(A26, Master, 13, FALSE)</f>
        <v>111484608</v>
      </c>
      <c r="H26" s="31">
        <f>VLOOKUP(A26, Master, 14, FALSE)</f>
        <v>8830032</v>
      </c>
      <c r="I26" s="40">
        <f>VLOOKUP(A26, Master, 15, FALSE)</f>
        <v>7.9204045817697091E-2</v>
      </c>
      <c r="J26" s="24">
        <f>VLOOKUP(A26, Master, 16, FALSE)</f>
        <v>115560417</v>
      </c>
      <c r="K26" s="24">
        <f>VLOOKUP(A26, Master, 17, FALSE)</f>
        <v>6672125</v>
      </c>
      <c r="L26" s="22">
        <f>VLOOKUP(A26, Master, 18, FALSE)</f>
        <v>5.7737114257730655E-2</v>
      </c>
      <c r="M26" s="24">
        <f>VLOOKUP(A26, Master, 19, FALSE)</f>
        <v>115264208</v>
      </c>
      <c r="N26" s="24">
        <f>VLOOKUP(A26, Master, 20, FALSE)</f>
        <v>14539691</v>
      </c>
      <c r="O26" s="22">
        <f>VLOOKUP(A26, Master, 21, FALSE)</f>
        <v>0.12614228867993438</v>
      </c>
      <c r="P26" s="24">
        <f>VLOOKUP(A26, Master, 22, FALSE)</f>
        <v>126592904</v>
      </c>
      <c r="Q26" s="24">
        <f>VLOOKUP(A26, Master, 23, FALSE)</f>
        <v>16644166</v>
      </c>
      <c r="R26" s="22">
        <f>VLOOKUP(A26, Master, 24, FALSE)</f>
        <v>0.1314778749368132</v>
      </c>
      <c r="S26" s="22">
        <f>AVERAGE(F26,I26,L26,O26,R26)</f>
        <v>0.10595587880710802</v>
      </c>
      <c r="T26" s="32">
        <v>7</v>
      </c>
    </row>
    <row r="27" spans="1:20" ht="12.75" customHeight="1" x14ac:dyDescent="0.3">
      <c r="A27" s="25" t="s">
        <v>71</v>
      </c>
      <c r="B27" s="25" t="s">
        <v>72</v>
      </c>
      <c r="C27" s="25" t="s">
        <v>73</v>
      </c>
      <c r="D27" s="31">
        <f>VLOOKUP(A27, Master, 10, FALSE)</f>
        <v>29251745</v>
      </c>
      <c r="E27" s="31">
        <f>VLOOKUP(A27, Master, 11, FALSE)</f>
        <v>6838985</v>
      </c>
      <c r="F27" s="40">
        <f>VLOOKUP(A27, Master, 12, FALSE)</f>
        <v>0.23379750507191965</v>
      </c>
      <c r="G27" s="31">
        <f>VLOOKUP(A27, Master, 13, FALSE)</f>
        <v>28284553</v>
      </c>
      <c r="H27" s="31">
        <f>VLOOKUP(A27, Master, 14, FALSE)</f>
        <v>7445788</v>
      </c>
      <c r="I27" s="40">
        <f>VLOOKUP(A27, Master, 15, FALSE)</f>
        <v>0.26324573699290915</v>
      </c>
      <c r="J27" s="24">
        <f>VLOOKUP(A27, Master, 16, FALSE)</f>
        <v>28928435</v>
      </c>
      <c r="K27" s="24">
        <f>VLOOKUP(A27, Master, 17, FALSE)</f>
        <v>8587330</v>
      </c>
      <c r="L27" s="22">
        <f>VLOOKUP(A27, Master, 18, FALSE)</f>
        <v>0.29684737525552279</v>
      </c>
      <c r="M27" s="24">
        <f>VLOOKUP(A27, Master, 19, FALSE)</f>
        <v>30426115</v>
      </c>
      <c r="N27" s="24">
        <f>VLOOKUP(A27, Master, 20, FALSE)</f>
        <v>8997640</v>
      </c>
      <c r="O27" s="22">
        <f>VLOOKUP(A27, Master, 21, FALSE)</f>
        <v>0.29572096207484921</v>
      </c>
      <c r="P27" s="24">
        <f>VLOOKUP(A27, Master, 22, FALSE)</f>
        <v>31551550</v>
      </c>
      <c r="Q27" s="24">
        <f>VLOOKUP(A27, Master, 23, FALSE)</f>
        <v>9035930</v>
      </c>
      <c r="R27" s="22">
        <f>VLOOKUP(A27, Master, 24, FALSE)</f>
        <v>0.28638624726835926</v>
      </c>
      <c r="S27" s="22">
        <f>AVERAGE(F27,I27,L27,O27,R27)</f>
        <v>0.27519956533271206</v>
      </c>
      <c r="T27" s="32">
        <v>4</v>
      </c>
    </row>
    <row r="28" spans="1:20" ht="12.75" customHeight="1" x14ac:dyDescent="0.3">
      <c r="A28" s="25" t="s">
        <v>74</v>
      </c>
      <c r="B28" s="25" t="s">
        <v>75</v>
      </c>
      <c r="C28" s="25" t="s">
        <v>76</v>
      </c>
      <c r="D28" s="31">
        <f>VLOOKUP(A28, Master, 10, FALSE)</f>
        <v>84103459</v>
      </c>
      <c r="E28" s="31">
        <f>VLOOKUP(A28, Master, 11, FALSE)</f>
        <v>15903864</v>
      </c>
      <c r="F28" s="40">
        <f>VLOOKUP(A28, Master, 12, FALSE)</f>
        <v>0.18909880983610911</v>
      </c>
      <c r="G28" s="31">
        <f>VLOOKUP(A28, Master, 13, FALSE)</f>
        <v>83727819</v>
      </c>
      <c r="H28" s="31">
        <f>VLOOKUP(A28, Master, 14, FALSE)</f>
        <v>19705228</v>
      </c>
      <c r="I28" s="40">
        <f>VLOOKUP(A28, Master, 15, FALSE)</f>
        <v>0.2353486360369664</v>
      </c>
      <c r="J28" s="24">
        <f>VLOOKUP(A28, Master, 16, FALSE)</f>
        <v>85497440</v>
      </c>
      <c r="K28" s="24">
        <f>VLOOKUP(A28, Master, 17, FALSE)</f>
        <v>28382709</v>
      </c>
      <c r="L28" s="22">
        <f>VLOOKUP(A28, Master, 18, FALSE)</f>
        <v>0.3319714485018499</v>
      </c>
      <c r="M28" s="24">
        <f>VLOOKUP(A28, Master, 19, FALSE)</f>
        <v>87875809</v>
      </c>
      <c r="N28" s="24">
        <f>VLOOKUP(A28, Master, 20, FALSE)</f>
        <v>36595050</v>
      </c>
      <c r="O28" s="22">
        <f>VLOOKUP(A28, Master, 21, FALSE)</f>
        <v>0.41644054736383707</v>
      </c>
      <c r="P28" s="24">
        <f>VLOOKUP(A28, Master, 22, FALSE)</f>
        <v>91257274</v>
      </c>
      <c r="Q28" s="24">
        <f>VLOOKUP(A28, Master, 23, FALSE)</f>
        <v>41099349</v>
      </c>
      <c r="R28" s="22">
        <f>VLOOKUP(A28, Master, 24, FALSE)</f>
        <v>0.45036792354766153</v>
      </c>
      <c r="S28" s="22">
        <f>AVERAGE(F28,I28,L28,O28,R28)</f>
        <v>0.32464547305728475</v>
      </c>
      <c r="T28" s="32">
        <v>6</v>
      </c>
    </row>
    <row r="29" spans="1:20" ht="12.75" customHeight="1" x14ac:dyDescent="0.3">
      <c r="A29" s="25" t="s">
        <v>77</v>
      </c>
      <c r="B29" s="25" t="s">
        <v>78</v>
      </c>
      <c r="C29" s="25" t="s">
        <v>79</v>
      </c>
      <c r="D29" s="31">
        <f>VLOOKUP(A29, Master, 10, FALSE)</f>
        <v>26691897</v>
      </c>
      <c r="E29" s="31">
        <f>VLOOKUP(A29, Master, 11, FALSE)</f>
        <v>2525695</v>
      </c>
      <c r="F29" s="40">
        <f>VLOOKUP(A29, Master, 12, FALSE)</f>
        <v>9.4624035151941427E-2</v>
      </c>
      <c r="G29" s="31">
        <f>VLOOKUP(A29, Master, 13, FALSE)</f>
        <v>27295311</v>
      </c>
      <c r="H29" s="31">
        <f>VLOOKUP(A29, Master, 14, FALSE)</f>
        <v>4255084</v>
      </c>
      <c r="I29" s="40">
        <f>VLOOKUP(A29, Master, 15, FALSE)</f>
        <v>0.15589065828925708</v>
      </c>
      <c r="J29" s="24">
        <f>VLOOKUP(A29, Master, 16, FALSE)</f>
        <v>29195148</v>
      </c>
      <c r="K29" s="24">
        <f>VLOOKUP(A29, Master, 17, FALSE)</f>
        <v>6304237</v>
      </c>
      <c r="L29" s="22">
        <f>VLOOKUP(A29, Master, 18, FALSE)</f>
        <v>0.21593440800505617</v>
      </c>
      <c r="M29" s="24">
        <f>VLOOKUP(A29, Master, 19, FALSE)</f>
        <v>30245412</v>
      </c>
      <c r="N29" s="24">
        <f>VLOOKUP(A29, Master, 20, FALSE)</f>
        <v>8317466</v>
      </c>
      <c r="O29" s="22">
        <f>VLOOKUP(A29, Master, 21, FALSE)</f>
        <v>0.27499926269809122</v>
      </c>
      <c r="P29" s="24">
        <f>VLOOKUP(A29, Master, 22, FALSE)</f>
        <v>31224820</v>
      </c>
      <c r="Q29" s="24">
        <f>VLOOKUP(A29, Master, 23, FALSE)</f>
        <v>9960895</v>
      </c>
      <c r="R29" s="22">
        <f>VLOOKUP(A29, Master, 24, FALSE)</f>
        <v>0.31900568201834312</v>
      </c>
      <c r="S29" s="22">
        <f>AVERAGE(F29,I29,L29,O29,R29)</f>
        <v>0.21209080923253781</v>
      </c>
      <c r="T29" s="32">
        <v>4</v>
      </c>
    </row>
    <row r="30" spans="1:20" ht="12.75" customHeight="1" x14ac:dyDescent="0.3">
      <c r="A30" s="25" t="s">
        <v>80</v>
      </c>
      <c r="B30" s="25" t="s">
        <v>81</v>
      </c>
      <c r="C30" s="25" t="s">
        <v>82</v>
      </c>
      <c r="D30" s="31">
        <f>VLOOKUP(A30, Master, 10, FALSE)</f>
        <v>448524749</v>
      </c>
      <c r="E30" s="31">
        <f>VLOOKUP(A30, Master, 11, FALSE)</f>
        <v>56898627</v>
      </c>
      <c r="F30" s="40">
        <f>VLOOKUP(A30, Master, 12, FALSE)</f>
        <v>0.12685727404531696</v>
      </c>
      <c r="G30" s="31">
        <f>VLOOKUP(A30, Master, 13, FALSE)</f>
        <v>505036281</v>
      </c>
      <c r="H30" s="31">
        <f>VLOOKUP(A30, Master, 14, FALSE)</f>
        <v>52979171</v>
      </c>
      <c r="I30" s="40">
        <f>VLOOKUP(A30, Master, 15, FALSE)</f>
        <v>0.10490171299198206</v>
      </c>
      <c r="J30" s="24">
        <f>VLOOKUP(A30, Master, 16, FALSE)</f>
        <v>507858674</v>
      </c>
      <c r="K30" s="24">
        <f>VLOOKUP(A30, Master, 17, FALSE)</f>
        <v>58681138</v>
      </c>
      <c r="L30" s="22">
        <f>VLOOKUP(A30, Master, 18, FALSE)</f>
        <v>0.1155461962238731</v>
      </c>
      <c r="M30" s="24">
        <f>VLOOKUP(A30, Master, 19, FALSE)</f>
        <v>519211546</v>
      </c>
      <c r="N30" s="24">
        <f>VLOOKUP(A30, Master, 20, FALSE)</f>
        <v>66446103</v>
      </c>
      <c r="O30" s="22">
        <f>VLOOKUP(A30, Master, 21, FALSE)</f>
        <v>0.12797501040163695</v>
      </c>
      <c r="P30" s="24">
        <f>VLOOKUP(A30, Master, 22, FALSE)</f>
        <v>546689815</v>
      </c>
      <c r="Q30" s="24">
        <f>VLOOKUP(A30, Master, 23, FALSE)</f>
        <v>89404774</v>
      </c>
      <c r="R30" s="22">
        <f>VLOOKUP(A30, Master, 24, FALSE)</f>
        <v>0.16353839333919182</v>
      </c>
      <c r="S30" s="22">
        <f>AVERAGE(F30,I30,L30,O30,R30)</f>
        <v>0.12776371740040018</v>
      </c>
      <c r="T30" s="32">
        <v>8</v>
      </c>
    </row>
    <row r="31" spans="1:20" ht="12.75" customHeight="1" x14ac:dyDescent="0.3">
      <c r="A31" s="25" t="s">
        <v>83</v>
      </c>
      <c r="B31" s="25" t="s">
        <v>84</v>
      </c>
      <c r="C31" s="25" t="s">
        <v>85</v>
      </c>
      <c r="D31" s="31">
        <f>VLOOKUP(A31, Master, 10, FALSE)</f>
        <v>20849613</v>
      </c>
      <c r="E31" s="31">
        <f>VLOOKUP(A31, Master, 11, FALSE)</f>
        <v>15265223</v>
      </c>
      <c r="F31" s="40">
        <f>VLOOKUP(A31, Master, 12, FALSE)</f>
        <v>0.73215857771556714</v>
      </c>
      <c r="G31" s="31">
        <f>VLOOKUP(A31, Master, 13, FALSE)</f>
        <v>27715207</v>
      </c>
      <c r="H31" s="31">
        <f>VLOOKUP(A31, Master, 14, FALSE)</f>
        <v>15024034</v>
      </c>
      <c r="I31" s="40">
        <f>VLOOKUP(A31, Master, 15, FALSE)</f>
        <v>0.54208629940956243</v>
      </c>
      <c r="J31" s="24">
        <f>VLOOKUP(A31, Master, 16, FALSE)</f>
        <v>26288216</v>
      </c>
      <c r="K31" s="24">
        <f>VLOOKUP(A31, Master, 17, FALSE)</f>
        <v>12661539</v>
      </c>
      <c r="L31" s="22">
        <f>VLOOKUP(A31, Master, 18, FALSE)</f>
        <v>0.48164314383296303</v>
      </c>
      <c r="M31" s="24">
        <f>VLOOKUP(A31, Master, 19, FALSE)</f>
        <v>23563429</v>
      </c>
      <c r="N31" s="24">
        <f>VLOOKUP(A31, Master, 20, FALSE)</f>
        <v>14636147</v>
      </c>
      <c r="O31" s="22">
        <f>VLOOKUP(A31, Master, 21, FALSE)</f>
        <v>0.62113824774823734</v>
      </c>
      <c r="P31" s="24">
        <f>VLOOKUP(A31, Master, 22, FALSE)</f>
        <v>24053124</v>
      </c>
      <c r="Q31" s="24">
        <f>VLOOKUP(A31, Master, 23, FALSE)</f>
        <v>15870039</v>
      </c>
      <c r="R31" s="22">
        <f>VLOOKUP(A31, Master, 24, FALSE)</f>
        <v>0.65979117722920311</v>
      </c>
      <c r="S31" s="22">
        <f>AVERAGE(F31,I31,L31,O31,R31)</f>
        <v>0.60736348918710659</v>
      </c>
      <c r="T31" s="32">
        <v>4</v>
      </c>
    </row>
    <row r="32" spans="1:20" ht="12.75" customHeight="1" x14ac:dyDescent="0.3">
      <c r="A32" s="25" t="s">
        <v>86</v>
      </c>
      <c r="B32" s="25" t="s">
        <v>87</v>
      </c>
      <c r="C32" s="25" t="s">
        <v>88</v>
      </c>
      <c r="D32" s="31">
        <f>VLOOKUP(A32, Master, 10, FALSE)</f>
        <v>17746116</v>
      </c>
      <c r="E32" s="31">
        <f>VLOOKUP(A32, Master, 11, FALSE)</f>
        <v>3114120</v>
      </c>
      <c r="F32" s="40">
        <f>VLOOKUP(A32, Master, 12, FALSE)</f>
        <v>0.17548177866075032</v>
      </c>
      <c r="G32" s="31">
        <f>VLOOKUP(A32, Master, 13, FALSE)</f>
        <v>18623595</v>
      </c>
      <c r="H32" s="31">
        <f>VLOOKUP(A32, Master, 14, FALSE)</f>
        <v>3237807</v>
      </c>
      <c r="I32" s="40">
        <f>VLOOKUP(A32, Master, 15, FALSE)</f>
        <v>0.17385510155262718</v>
      </c>
      <c r="J32" s="24">
        <f>VLOOKUP(A32, Master, 16, FALSE)</f>
        <v>19007870</v>
      </c>
      <c r="K32" s="24">
        <f>VLOOKUP(A32, Master, 17, FALSE)</f>
        <v>4757956</v>
      </c>
      <c r="L32" s="22">
        <f>VLOOKUP(A32, Master, 18, FALSE)</f>
        <v>0.25031505371196244</v>
      </c>
      <c r="M32" s="24">
        <f>VLOOKUP(A32, Master, 19, FALSE)</f>
        <v>19858742</v>
      </c>
      <c r="N32" s="24">
        <f>VLOOKUP(A32, Master, 20, FALSE)</f>
        <v>5548925</v>
      </c>
      <c r="O32" s="22">
        <f>VLOOKUP(A32, Master, 21, FALSE)</f>
        <v>0.27941976385009687</v>
      </c>
      <c r="P32" s="24">
        <f>VLOOKUP(A32, Master, 22, FALSE)</f>
        <v>20574057</v>
      </c>
      <c r="Q32" s="24">
        <f>VLOOKUP(A32, Master, 23, FALSE)</f>
        <v>6477034</v>
      </c>
      <c r="R32" s="22">
        <f>VLOOKUP(A32, Master, 24, FALSE)</f>
        <v>0.31481559519350022</v>
      </c>
      <c r="S32" s="22">
        <f>AVERAGE(F32,I32,L32,O32,R32)</f>
        <v>0.23877745859378735</v>
      </c>
      <c r="T32" s="32">
        <v>1</v>
      </c>
    </row>
    <row r="33" spans="1:20" ht="12.75" customHeight="1" x14ac:dyDescent="0.3">
      <c r="A33" s="25" t="s">
        <v>89</v>
      </c>
      <c r="B33" s="25" t="s">
        <v>90</v>
      </c>
      <c r="C33" s="25" t="s">
        <v>25</v>
      </c>
      <c r="D33" s="31">
        <f>VLOOKUP(A33, Master, 10, FALSE)</f>
        <v>633589045</v>
      </c>
      <c r="E33" s="31">
        <f>VLOOKUP(A33, Master, 11, FALSE)</f>
        <v>69349025</v>
      </c>
      <c r="F33" s="40">
        <f>VLOOKUP(A33, Master, 12, FALSE)</f>
        <v>0.10945426778962064</v>
      </c>
      <c r="G33" s="31">
        <f>VLOOKUP(A33, Master, 13, FALSE)</f>
        <v>668153244</v>
      </c>
      <c r="H33" s="31">
        <f>VLOOKUP(A33, Master, 14, FALSE)</f>
        <v>98511656</v>
      </c>
      <c r="I33" s="40">
        <f>VLOOKUP(A33, Master, 15, FALSE)</f>
        <v>0.14743871542139814</v>
      </c>
      <c r="J33" s="24">
        <f>VLOOKUP(A33, Master, 16, FALSE)</f>
        <v>701193752</v>
      </c>
      <c r="K33" s="24">
        <f>VLOOKUP(A33, Master, 17, FALSE)</f>
        <v>88894356</v>
      </c>
      <c r="L33" s="22">
        <f>VLOOKUP(A33, Master, 18, FALSE)</f>
        <v>0.12677573886881982</v>
      </c>
      <c r="M33" s="24">
        <f>VLOOKUP(A33, Master, 19, FALSE)</f>
        <v>701845332</v>
      </c>
      <c r="N33" s="24">
        <f>VLOOKUP(A33, Master, 20, FALSE)</f>
        <v>98886924</v>
      </c>
      <c r="O33" s="22">
        <f>VLOOKUP(A33, Master, 21, FALSE)</f>
        <v>0.1408956068970478</v>
      </c>
      <c r="P33" s="24">
        <f>VLOOKUP(A33, Master, 22, FALSE)</f>
        <v>718024202</v>
      </c>
      <c r="Q33" s="24">
        <f>VLOOKUP(A33, Master, 23, FALSE)</f>
        <v>120363269</v>
      </c>
      <c r="R33" s="22">
        <f>VLOOKUP(A33, Master, 24, FALSE)</f>
        <v>0.16763121446984316</v>
      </c>
      <c r="S33" s="22">
        <f>AVERAGE(F33,I33,L33,O33,R33)</f>
        <v>0.13843910868934592</v>
      </c>
      <c r="T33" s="32">
        <v>8</v>
      </c>
    </row>
    <row r="34" spans="1:20" ht="12.75" customHeight="1" x14ac:dyDescent="0.3">
      <c r="A34" s="25" t="s">
        <v>91</v>
      </c>
      <c r="B34" s="25" t="s">
        <v>92</v>
      </c>
      <c r="C34" s="25" t="s">
        <v>25</v>
      </c>
      <c r="D34" s="31">
        <f>VLOOKUP(A34, Master, 10, FALSE)</f>
        <v>118136843</v>
      </c>
      <c r="E34" s="31">
        <f>VLOOKUP(A34, Master, 11, FALSE)</f>
        <v>21711469</v>
      </c>
      <c r="F34" s="40">
        <f>VLOOKUP(A34, Master, 12, FALSE)</f>
        <v>0.1837823700773856</v>
      </c>
      <c r="G34" s="31">
        <f>VLOOKUP(A34, Master, 13, FALSE)</f>
        <v>115727306</v>
      </c>
      <c r="H34" s="31">
        <f>VLOOKUP(A34, Master, 14, FALSE)</f>
        <v>26366387</v>
      </c>
      <c r="I34" s="40">
        <f>VLOOKUP(A34, Master, 15, FALSE)</f>
        <v>0.22783202954711484</v>
      </c>
      <c r="J34" s="24">
        <f>VLOOKUP(A34, Master, 16, FALSE)</f>
        <v>112010081</v>
      </c>
      <c r="K34" s="24">
        <f>VLOOKUP(A34, Master, 17, FALSE)</f>
        <v>21751270</v>
      </c>
      <c r="L34" s="22">
        <f>VLOOKUP(A34, Master, 18, FALSE)</f>
        <v>0.19419028899729124</v>
      </c>
      <c r="M34" s="24">
        <f>VLOOKUP(A34, Master, 19, FALSE)</f>
        <v>112453914</v>
      </c>
      <c r="N34" s="24">
        <f>VLOOKUP(A34, Master, 20, FALSE)</f>
        <v>16168597</v>
      </c>
      <c r="O34" s="22">
        <f>VLOOKUP(A34, Master, 21, FALSE)</f>
        <v>0.14377976208102458</v>
      </c>
      <c r="P34" s="24">
        <f>VLOOKUP(A34, Master, 22, FALSE)</f>
        <v>111907836</v>
      </c>
      <c r="Q34" s="24">
        <f>VLOOKUP(A34, Master, 23, FALSE)</f>
        <v>17231075</v>
      </c>
      <c r="R34" s="22">
        <f>VLOOKUP(A34, Master, 24, FALSE)</f>
        <v>0.15397558934121466</v>
      </c>
      <c r="S34" s="22">
        <f>AVERAGE(F34,I34,L34,O34,R34)</f>
        <v>0.18071200800880619</v>
      </c>
      <c r="T34" s="32">
        <v>5</v>
      </c>
    </row>
    <row r="35" spans="1:20" ht="12.75" customHeight="1" x14ac:dyDescent="0.3">
      <c r="A35" s="25" t="s">
        <v>93</v>
      </c>
      <c r="B35" s="25" t="s">
        <v>94</v>
      </c>
      <c r="C35" s="25" t="s">
        <v>46</v>
      </c>
      <c r="D35" s="31">
        <f>VLOOKUP(A35, Master, 10, FALSE)</f>
        <v>788995309</v>
      </c>
      <c r="E35" s="31">
        <f>VLOOKUP(A35, Master, 11, FALSE)</f>
        <v>120605461</v>
      </c>
      <c r="F35" s="40">
        <f>VLOOKUP(A35, Master, 12, FALSE)</f>
        <v>0.15285954127263385</v>
      </c>
      <c r="G35" s="31">
        <f>VLOOKUP(A35, Master, 13, FALSE)</f>
        <v>762783908</v>
      </c>
      <c r="H35" s="31">
        <f>VLOOKUP(A35, Master, 14, FALSE)</f>
        <v>120198371</v>
      </c>
      <c r="I35" s="40">
        <f>VLOOKUP(A35, Master, 15, FALSE)</f>
        <v>0.15757853533533117</v>
      </c>
      <c r="J35" s="24">
        <f>VLOOKUP(A35, Master, 16, FALSE)</f>
        <v>790293283</v>
      </c>
      <c r="K35" s="24">
        <f>VLOOKUP(A35, Master, 17, FALSE)</f>
        <v>138873289</v>
      </c>
      <c r="L35" s="22">
        <f>VLOOKUP(A35, Master, 18, FALSE)</f>
        <v>0.17572373698132521</v>
      </c>
      <c r="M35" s="24">
        <f>VLOOKUP(A35, Master, 19, FALSE)</f>
        <v>811808942</v>
      </c>
      <c r="N35" s="24">
        <f>VLOOKUP(A35, Master, 20, FALSE)</f>
        <v>131895373</v>
      </c>
      <c r="O35" s="22">
        <f>VLOOKUP(A35, Master, 21, FALSE)</f>
        <v>0.16247095366436601</v>
      </c>
      <c r="P35" s="24">
        <f>VLOOKUP(A35, Master, 22, FALSE)</f>
        <v>859385884</v>
      </c>
      <c r="Q35" s="24">
        <f>VLOOKUP(A35, Master, 23, FALSE)</f>
        <v>137397116</v>
      </c>
      <c r="R35" s="22">
        <f>VLOOKUP(A35, Master, 24, FALSE)</f>
        <v>0.1598782555753499</v>
      </c>
      <c r="S35" s="22">
        <f>AVERAGE(F35,I35,L35,O35,R35)</f>
        <v>0.16170220456580126</v>
      </c>
      <c r="T35" s="32">
        <v>8</v>
      </c>
    </row>
    <row r="36" spans="1:20" ht="12.75" customHeight="1" x14ac:dyDescent="0.3">
      <c r="A36" s="25" t="s">
        <v>95</v>
      </c>
      <c r="B36" s="25" t="s">
        <v>96</v>
      </c>
      <c r="C36" s="25" t="s">
        <v>17</v>
      </c>
      <c r="D36" s="31">
        <f>VLOOKUP(A36, Master, 10, FALSE)</f>
        <v>16232926</v>
      </c>
      <c r="E36" s="31">
        <f>VLOOKUP(A36, Master, 11, FALSE)</f>
        <v>2937981</v>
      </c>
      <c r="F36" s="40">
        <f>VLOOKUP(A36, Master, 12, FALSE)</f>
        <v>0.18098899730091789</v>
      </c>
      <c r="G36" s="31">
        <f>VLOOKUP(A36, Master, 13, FALSE)</f>
        <v>16263319</v>
      </c>
      <c r="H36" s="31">
        <f>VLOOKUP(A36, Master, 14, FALSE)</f>
        <v>3247122</v>
      </c>
      <c r="I36" s="40">
        <f>VLOOKUP(A36, Master, 15, FALSE)</f>
        <v>0.19965924544676275</v>
      </c>
      <c r="J36" s="24">
        <f>VLOOKUP(A36, Master, 16, FALSE)</f>
        <v>16748553</v>
      </c>
      <c r="K36" s="24">
        <f>VLOOKUP(A36, Master, 17, FALSE)</f>
        <v>3186715</v>
      </c>
      <c r="L36" s="22">
        <f>VLOOKUP(A36, Master, 18, FALSE)</f>
        <v>0.19026807868118517</v>
      </c>
      <c r="M36" s="24">
        <f>VLOOKUP(A36, Master, 19, FALSE)</f>
        <v>16587762</v>
      </c>
      <c r="N36" s="24">
        <f>VLOOKUP(A36, Master, 20, FALSE)</f>
        <v>3708002</v>
      </c>
      <c r="O36" s="22">
        <f>VLOOKUP(A36, Master, 21, FALSE)</f>
        <v>0.22353841343998063</v>
      </c>
      <c r="P36" s="24">
        <f>VLOOKUP(A36, Master, 22, FALSE)</f>
        <v>17589697</v>
      </c>
      <c r="Q36" s="24">
        <f>VLOOKUP(A36, Master, 23, FALSE)</f>
        <v>2932097</v>
      </c>
      <c r="R36" s="22">
        <f>VLOOKUP(A36, Master, 24, FALSE)</f>
        <v>0.16669400274490231</v>
      </c>
      <c r="S36" s="22">
        <f>AVERAGE(F36,I36,L36,O36,R36)</f>
        <v>0.19222974752274974</v>
      </c>
      <c r="T36" s="32">
        <v>4</v>
      </c>
    </row>
    <row r="37" spans="1:20" ht="12.75" customHeight="1" x14ac:dyDescent="0.3">
      <c r="A37" s="25" t="s">
        <v>97</v>
      </c>
      <c r="B37" s="25" t="s">
        <v>98</v>
      </c>
      <c r="C37" s="25" t="s">
        <v>99</v>
      </c>
      <c r="D37" s="31">
        <f>VLOOKUP(A37, Master, 10, FALSE)</f>
        <v>15682381</v>
      </c>
      <c r="E37" s="31">
        <f>VLOOKUP(A37, Master, 11, FALSE)</f>
        <v>2075026</v>
      </c>
      <c r="F37" s="40">
        <f>VLOOKUP(A37, Master, 12, FALSE)</f>
        <v>0.13231574975764204</v>
      </c>
      <c r="G37" s="31">
        <f>VLOOKUP(A37, Master, 13, FALSE)</f>
        <v>16745280</v>
      </c>
      <c r="H37" s="31">
        <f>VLOOKUP(A37, Master, 14, FALSE)</f>
        <v>1600654</v>
      </c>
      <c r="I37" s="40">
        <f>VLOOKUP(A37, Master, 15, FALSE)</f>
        <v>9.5588368782128452E-2</v>
      </c>
      <c r="J37" s="24">
        <f>VLOOKUP(A37, Master, 16, FALSE)</f>
        <v>17389171</v>
      </c>
      <c r="K37" s="24">
        <f>VLOOKUP(A37, Master, 17, FALSE)</f>
        <v>1522566</v>
      </c>
      <c r="L37" s="22">
        <f>VLOOKUP(A37, Master, 18, FALSE)</f>
        <v>8.7558285555993445E-2</v>
      </c>
      <c r="M37" s="85"/>
      <c r="N37" s="85"/>
      <c r="O37" s="86"/>
      <c r="P37" s="24">
        <f>VLOOKUP(A37, Master, 22, FALSE)</f>
        <v>17735023</v>
      </c>
      <c r="Q37" s="24">
        <f>VLOOKUP(A37, Master, 23, FALSE)</f>
        <v>4091108</v>
      </c>
      <c r="R37" s="22">
        <f>VLOOKUP(A37, Master, 24, FALSE)</f>
        <v>0.2306795993441903</v>
      </c>
      <c r="S37" s="22">
        <f>AVERAGE(F37,I37,L37,O37,R37)</f>
        <v>0.13653550085998856</v>
      </c>
      <c r="T37" s="32">
        <v>4</v>
      </c>
    </row>
    <row r="38" spans="1:20" ht="12.75" customHeight="1" x14ac:dyDescent="0.3">
      <c r="A38" s="25" t="s">
        <v>100</v>
      </c>
      <c r="B38" s="25" t="s">
        <v>101</v>
      </c>
      <c r="C38" s="25" t="s">
        <v>8</v>
      </c>
      <c r="D38" s="31">
        <f>VLOOKUP(A38, Master, 10, FALSE)</f>
        <v>46489497</v>
      </c>
      <c r="E38" s="31">
        <f>VLOOKUP(A38, Master, 11, FALSE)</f>
        <v>4486603</v>
      </c>
      <c r="F38" s="40">
        <f>VLOOKUP(A38, Master, 12, FALSE)</f>
        <v>9.6507884350738399E-2</v>
      </c>
      <c r="G38" s="31">
        <f>VLOOKUP(A38, Master, 13, FALSE)</f>
        <v>47954417</v>
      </c>
      <c r="H38" s="31">
        <f>VLOOKUP(A38, Master, 14, FALSE)</f>
        <v>4546917</v>
      </c>
      <c r="I38" s="40">
        <f>VLOOKUP(A38, Master, 15, FALSE)</f>
        <v>9.4817480525308029E-2</v>
      </c>
      <c r="J38" s="24">
        <f>VLOOKUP(A38, Master, 16, FALSE)</f>
        <v>50148726</v>
      </c>
      <c r="K38" s="24">
        <f>VLOOKUP(A38, Master, 17, FALSE)</f>
        <v>4661308</v>
      </c>
      <c r="L38" s="22">
        <f>VLOOKUP(A38, Master, 18, FALSE)</f>
        <v>9.2949679319869458E-2</v>
      </c>
      <c r="M38" s="24">
        <f>VLOOKUP(A38, Master, 19, FALSE)</f>
        <v>51263350</v>
      </c>
      <c r="N38" s="24">
        <f>VLOOKUP(A38, Master, 20, FALSE)</f>
        <v>3613481</v>
      </c>
      <c r="O38" s="22">
        <f>VLOOKUP(A38, Master, 21, FALSE)</f>
        <v>7.0488584924707415E-2</v>
      </c>
      <c r="P38" s="24">
        <f>VLOOKUP(A38, Master, 22, FALSE)</f>
        <v>52857478</v>
      </c>
      <c r="Q38" s="24">
        <f>VLOOKUP(A38, Master, 23, FALSE)</f>
        <v>3861627</v>
      </c>
      <c r="R38" s="22">
        <f>VLOOKUP(A38, Master, 24, FALSE)</f>
        <v>7.3057344885051084E-2</v>
      </c>
      <c r="S38" s="22">
        <f>AVERAGE(F38,I38,L38,O38,R38)</f>
        <v>8.5564194801134891E-2</v>
      </c>
      <c r="T38" s="32">
        <v>5</v>
      </c>
    </row>
    <row r="39" spans="1:20" ht="12.75" customHeight="1" x14ac:dyDescent="0.3">
      <c r="A39" s="25" t="s">
        <v>102</v>
      </c>
      <c r="B39" s="25" t="s">
        <v>103</v>
      </c>
      <c r="C39" s="25" t="s">
        <v>76</v>
      </c>
      <c r="D39" s="31">
        <f>VLOOKUP(A39, Master, 10, FALSE)</f>
        <v>223666973</v>
      </c>
      <c r="E39" s="31">
        <f>VLOOKUP(A39, Master, 11, FALSE)</f>
        <v>11242816</v>
      </c>
      <c r="F39" s="40">
        <f>VLOOKUP(A39, Master, 12, FALSE)</f>
        <v>5.0265874524085416E-2</v>
      </c>
      <c r="G39" s="31">
        <f>VLOOKUP(A39, Master, 13, FALSE)</f>
        <v>227383703</v>
      </c>
      <c r="H39" s="31">
        <f>VLOOKUP(A39, Master, 14, FALSE)</f>
        <v>7962957</v>
      </c>
      <c r="I39" s="40">
        <f>VLOOKUP(A39, Master, 15, FALSE)</f>
        <v>3.5019910815684098E-2</v>
      </c>
      <c r="J39" s="24">
        <f>VLOOKUP(A39, Master, 16, FALSE)</f>
        <v>230276536</v>
      </c>
      <c r="K39" s="24">
        <f>VLOOKUP(A39, Master, 17, FALSE)</f>
        <v>15561421</v>
      </c>
      <c r="L39" s="22">
        <f>VLOOKUP(A39, Master, 18, FALSE)</f>
        <v>6.757710216728291E-2</v>
      </c>
      <c r="M39" s="24">
        <f>VLOOKUP(A39, Master, 19, FALSE)</f>
        <v>227332089</v>
      </c>
      <c r="N39" s="24">
        <f>VLOOKUP(A39, Master, 20, FALSE)</f>
        <v>32836895</v>
      </c>
      <c r="O39" s="22">
        <f>VLOOKUP(A39, Master, 21, FALSE)</f>
        <v>0.14444461028112929</v>
      </c>
      <c r="P39" s="24">
        <f>VLOOKUP(A39, Master, 22, FALSE)</f>
        <v>248395706</v>
      </c>
      <c r="Q39" s="24">
        <f>VLOOKUP(A39, Master, 23, FALSE)</f>
        <v>49228626</v>
      </c>
      <c r="R39" s="22">
        <f>VLOOKUP(A39, Master, 24, FALSE)</f>
        <v>0.19818630037026486</v>
      </c>
      <c r="S39" s="22">
        <f>AVERAGE(F39,I39,L39,O39,R39)</f>
        <v>9.909875963168932E-2</v>
      </c>
      <c r="T39" s="32">
        <v>8</v>
      </c>
    </row>
    <row r="40" spans="1:20" ht="12.75" customHeight="1" x14ac:dyDescent="0.3">
      <c r="A40" s="25" t="s">
        <v>104</v>
      </c>
      <c r="B40" s="25" t="s">
        <v>105</v>
      </c>
      <c r="C40" s="25" t="s">
        <v>82</v>
      </c>
      <c r="D40" s="31">
        <f>VLOOKUP(A40, Master, 10, FALSE)</f>
        <v>13741106</v>
      </c>
      <c r="E40" s="31">
        <f>VLOOKUP(A40, Master, 11, FALSE)</f>
        <v>4853348</v>
      </c>
      <c r="F40" s="40">
        <f>VLOOKUP(A40, Master, 12, FALSE)</f>
        <v>0.35319922573917995</v>
      </c>
      <c r="G40" s="31">
        <f>VLOOKUP(A40, Master, 13, FALSE)</f>
        <v>13413601</v>
      </c>
      <c r="H40" s="31">
        <f>VLOOKUP(A40, Master, 14, FALSE)</f>
        <v>6328861</v>
      </c>
      <c r="I40" s="40">
        <f>VLOOKUP(A40, Master, 15, FALSE)</f>
        <v>0.47182415818093887</v>
      </c>
      <c r="J40" s="24">
        <f>VLOOKUP(A40, Master, 16, FALSE)</f>
        <v>13924563</v>
      </c>
      <c r="K40" s="24">
        <f>VLOOKUP(A40, Master, 17, FALSE)</f>
        <v>8325353</v>
      </c>
      <c r="L40" s="22">
        <f>VLOOKUP(A40, Master, 18, FALSE)</f>
        <v>0.59788971474365116</v>
      </c>
      <c r="M40" s="24">
        <f>VLOOKUP(A40, Master, 19, FALSE)</f>
        <v>14564073</v>
      </c>
      <c r="N40" s="24">
        <f>VLOOKUP(A40, Master, 20, FALSE)</f>
        <v>9716873</v>
      </c>
      <c r="O40" s="22">
        <f>VLOOKUP(A40, Master, 21, FALSE)</f>
        <v>0.6671810145417425</v>
      </c>
      <c r="P40" s="24">
        <f>VLOOKUP(A40, Master, 22, FALSE)</f>
        <v>15583969</v>
      </c>
      <c r="Q40" s="24">
        <f>VLOOKUP(A40, Master, 23, FALSE)</f>
        <v>10217687</v>
      </c>
      <c r="R40" s="22">
        <f>VLOOKUP(A40, Master, 24, FALSE)</f>
        <v>0.6556537041366034</v>
      </c>
      <c r="S40" s="22">
        <f>AVERAGE(F40,I40,L40,O40,R40)</f>
        <v>0.54914956346842314</v>
      </c>
      <c r="T40" s="32">
        <v>7</v>
      </c>
    </row>
    <row r="41" spans="1:20" ht="12.75" customHeight="1" x14ac:dyDescent="0.3">
      <c r="A41" s="25" t="s">
        <v>106</v>
      </c>
      <c r="B41" s="25" t="s">
        <v>107</v>
      </c>
      <c r="C41" s="25" t="s">
        <v>108</v>
      </c>
      <c r="D41" s="31">
        <f>VLOOKUP(A41, Master, 10, FALSE)</f>
        <v>21663485</v>
      </c>
      <c r="E41" s="31">
        <f>VLOOKUP(A41, Master, 11, FALSE)</f>
        <v>4749832</v>
      </c>
      <c r="F41" s="40">
        <f>VLOOKUP(A41, Master, 12, FALSE)</f>
        <v>0.21925521216923316</v>
      </c>
      <c r="G41" s="31">
        <f>VLOOKUP(A41, Master, 13, FALSE)</f>
        <v>21994785</v>
      </c>
      <c r="H41" s="31">
        <f>VLOOKUP(A41, Master, 14, FALSE)</f>
        <v>6744390</v>
      </c>
      <c r="I41" s="40">
        <f>VLOOKUP(A41, Master, 15, FALSE)</f>
        <v>0.30663586845700014</v>
      </c>
      <c r="J41" s="24">
        <f>VLOOKUP(A41, Master, 16, FALSE)</f>
        <v>23151185</v>
      </c>
      <c r="K41" s="24">
        <f>VLOOKUP(A41, Master, 17, FALSE)</f>
        <v>9030515</v>
      </c>
      <c r="L41" s="22">
        <f>VLOOKUP(A41, Master, 18, FALSE)</f>
        <v>0.39006707432038579</v>
      </c>
      <c r="M41" s="24">
        <f>VLOOKUP(A41, Master, 19, FALSE)</f>
        <v>26210248</v>
      </c>
      <c r="N41" s="24">
        <f>VLOOKUP(A41, Master, 20, FALSE)</f>
        <v>9364770</v>
      </c>
      <c r="O41" s="22">
        <f>VLOOKUP(A41, Master, 21, FALSE)</f>
        <v>0.35729421560604846</v>
      </c>
      <c r="P41" s="24">
        <f>VLOOKUP(A41, Master, 22, FALSE)</f>
        <v>26607815</v>
      </c>
      <c r="Q41" s="24">
        <f>VLOOKUP(A41, Master, 23, FALSE)</f>
        <v>11664895</v>
      </c>
      <c r="R41" s="22">
        <f>VLOOKUP(A41, Master, 24, FALSE)</f>
        <v>0.43840108629739044</v>
      </c>
      <c r="S41" s="22">
        <f>AVERAGE(F41,I41,L41,O41,R41)</f>
        <v>0.3423306913700116</v>
      </c>
      <c r="T41" s="32">
        <v>4</v>
      </c>
    </row>
    <row r="42" spans="1:20" ht="12.75" customHeight="1" x14ac:dyDescent="0.3">
      <c r="A42" s="25" t="s">
        <v>109</v>
      </c>
      <c r="B42" s="25" t="s">
        <v>110</v>
      </c>
      <c r="C42" s="25" t="s">
        <v>111</v>
      </c>
      <c r="D42" s="31">
        <f>VLOOKUP(A42, Master, 10, FALSE)</f>
        <v>44607235</v>
      </c>
      <c r="E42" s="31">
        <f>VLOOKUP(A42, Master, 11, FALSE)</f>
        <v>5766825</v>
      </c>
      <c r="F42" s="40">
        <f>VLOOKUP(A42, Master, 12, FALSE)</f>
        <v>0.12928003719575984</v>
      </c>
      <c r="G42" s="31">
        <f>VLOOKUP(A42, Master, 13, FALSE)</f>
        <v>47479232</v>
      </c>
      <c r="H42" s="31">
        <f>VLOOKUP(A42, Master, 14, FALSE)</f>
        <v>7280590</v>
      </c>
      <c r="I42" s="40">
        <f>VLOOKUP(A42, Master, 15, FALSE)</f>
        <v>0.15334262357065928</v>
      </c>
      <c r="J42" s="24">
        <f>VLOOKUP(A42, Master, 16, FALSE)</f>
        <v>49539574</v>
      </c>
      <c r="K42" s="24">
        <f>VLOOKUP(A42, Master, 17, FALSE)</f>
        <v>8049887</v>
      </c>
      <c r="L42" s="22">
        <f>VLOOKUP(A42, Master, 18, FALSE)</f>
        <v>0.16249406989248635</v>
      </c>
      <c r="M42" s="24">
        <f>VLOOKUP(A42, Master, 19, FALSE)</f>
        <v>50700234</v>
      </c>
      <c r="N42" s="24">
        <f>VLOOKUP(A42, Master, 20, FALSE)</f>
        <v>8906287</v>
      </c>
      <c r="O42" s="22">
        <f>VLOOKUP(A42, Master, 21, FALSE)</f>
        <v>0.17566559949210492</v>
      </c>
      <c r="P42" s="24">
        <f>VLOOKUP(A42, Master, 22, FALSE)</f>
        <v>53526029</v>
      </c>
      <c r="Q42" s="24">
        <f>VLOOKUP(A42, Master, 23, FALSE)</f>
        <v>7659578</v>
      </c>
      <c r="R42" s="22">
        <f>VLOOKUP(A42, Master, 24, FALSE)</f>
        <v>0.14310006071999101</v>
      </c>
      <c r="S42" s="22">
        <f>AVERAGE(F42,I42,L42,O42,R42)</f>
        <v>0.15277647817420029</v>
      </c>
      <c r="T42" s="32">
        <v>5</v>
      </c>
    </row>
    <row r="43" spans="1:20" ht="12.75" customHeight="1" x14ac:dyDescent="0.3">
      <c r="A43" s="25" t="s">
        <v>112</v>
      </c>
      <c r="B43" s="25" t="s">
        <v>113</v>
      </c>
      <c r="C43" s="25" t="s">
        <v>114</v>
      </c>
      <c r="D43" s="31">
        <f>VLOOKUP(A43, Master, 10, FALSE)</f>
        <v>8725708</v>
      </c>
      <c r="E43" s="31">
        <f>VLOOKUP(A43, Master, 11, FALSE)</f>
        <v>333621</v>
      </c>
      <c r="F43" s="40">
        <f>VLOOKUP(A43, Master, 12, FALSE)</f>
        <v>3.823426133443842E-2</v>
      </c>
      <c r="G43" s="31">
        <f>VLOOKUP(A43, Master, 13, FALSE)</f>
        <v>9042410</v>
      </c>
      <c r="H43" s="31">
        <f>VLOOKUP(A43, Master, 14, FALSE)</f>
        <v>480527</v>
      </c>
      <c r="I43" s="40">
        <f>VLOOKUP(A43, Master, 15, FALSE)</f>
        <v>5.3141474452054263E-2</v>
      </c>
      <c r="J43" s="24">
        <f>VLOOKUP(A43, Master, 16, FALSE)</f>
        <v>9445599</v>
      </c>
      <c r="K43" s="24">
        <f>VLOOKUP(A43, Master, 17, FALSE)</f>
        <v>667076</v>
      </c>
      <c r="L43" s="22">
        <f>VLOOKUP(A43, Master, 18, FALSE)</f>
        <v>7.0622943023518153E-2</v>
      </c>
      <c r="M43" s="24">
        <f>VLOOKUP(A43, Master, 19, FALSE)</f>
        <v>9561085</v>
      </c>
      <c r="N43" s="24">
        <f>VLOOKUP(A43, Master, 20, FALSE)</f>
        <v>1114631</v>
      </c>
      <c r="O43" s="22">
        <f>VLOOKUP(A43, Master, 21, FALSE)</f>
        <v>0.11657996974192783</v>
      </c>
      <c r="P43" s="24">
        <f>VLOOKUP(A43, Master, 22, FALSE)</f>
        <v>9772363</v>
      </c>
      <c r="Q43" s="24">
        <f>VLOOKUP(A43, Master, 23, FALSE)</f>
        <v>1432353</v>
      </c>
      <c r="R43" s="22">
        <f>VLOOKUP(A43, Master, 24, FALSE)</f>
        <v>0.14657181686762966</v>
      </c>
      <c r="S43" s="22">
        <f>AVERAGE(F43,I43,L43,O43,R43)</f>
        <v>8.5030093083913669E-2</v>
      </c>
      <c r="T43" s="32">
        <v>3</v>
      </c>
    </row>
    <row r="44" spans="1:20" ht="12.75" customHeight="1" x14ac:dyDescent="0.3">
      <c r="A44" s="25" t="s">
        <v>115</v>
      </c>
      <c r="B44" s="25" t="s">
        <v>116</v>
      </c>
      <c r="C44" s="25" t="s">
        <v>88</v>
      </c>
      <c r="D44" s="31">
        <f>VLOOKUP(A44, Master, 10, FALSE)</f>
        <v>20562890</v>
      </c>
      <c r="E44" s="31">
        <f>VLOOKUP(A44, Master, 11, FALSE)</f>
        <v>9108092</v>
      </c>
      <c r="F44" s="40">
        <f>VLOOKUP(A44, Master, 12, FALSE)</f>
        <v>0.44293832238561798</v>
      </c>
      <c r="G44" s="31">
        <f>VLOOKUP(A44, Master, 13, FALSE)</f>
        <v>21734046</v>
      </c>
      <c r="H44" s="31">
        <f>VLOOKUP(A44, Master, 14, FALSE)</f>
        <v>8979230</v>
      </c>
      <c r="I44" s="40">
        <f>VLOOKUP(A44, Master, 15, FALSE)</f>
        <v>0.41314120711808561</v>
      </c>
      <c r="J44" s="24">
        <f>VLOOKUP(A44, Master, 16, FALSE)</f>
        <v>22508940</v>
      </c>
      <c r="K44" s="24">
        <f>VLOOKUP(A44, Master, 17, FALSE)</f>
        <v>8681718</v>
      </c>
      <c r="L44" s="22">
        <f>VLOOKUP(A44, Master, 18, FALSE)</f>
        <v>0.3857008815164108</v>
      </c>
      <c r="M44" s="24">
        <f>VLOOKUP(A44, Master, 19, FALSE)</f>
        <v>22947283</v>
      </c>
      <c r="N44" s="24">
        <f>VLOOKUP(A44, Master, 20, FALSE)</f>
        <v>8432784</v>
      </c>
      <c r="O44" s="22">
        <f>VLOOKUP(A44, Master, 21, FALSE)</f>
        <v>0.36748507437677919</v>
      </c>
      <c r="P44" s="24">
        <f>VLOOKUP(A44, Master, 22, FALSE)</f>
        <v>23662207</v>
      </c>
      <c r="Q44" s="24">
        <f>VLOOKUP(A44, Master, 23, FALSE)</f>
        <v>8128505</v>
      </c>
      <c r="R44" s="22">
        <f>VLOOKUP(A44, Master, 24, FALSE)</f>
        <v>0.34352269000097918</v>
      </c>
      <c r="S44" s="22">
        <f>AVERAGE(F44,I44,L44,O44,R44)</f>
        <v>0.39055763507957453</v>
      </c>
      <c r="T44" s="32">
        <v>3</v>
      </c>
    </row>
    <row r="45" spans="1:20" x14ac:dyDescent="0.3">
      <c r="A45" s="25" t="s">
        <v>1400</v>
      </c>
      <c r="B45" s="25" t="s">
        <v>1402</v>
      </c>
      <c r="C45" s="25" t="s">
        <v>25</v>
      </c>
      <c r="D45" s="83"/>
      <c r="E45" s="83"/>
      <c r="F45" s="84"/>
      <c r="G45" s="83"/>
      <c r="H45" s="83"/>
      <c r="I45" s="84"/>
      <c r="J45" s="83"/>
      <c r="K45" s="83"/>
      <c r="L45" s="83"/>
      <c r="M45" s="24">
        <f>VLOOKUP(A45, Master, 19, FALSE)</f>
        <v>51864593</v>
      </c>
      <c r="N45" s="24">
        <f>VLOOKUP(A45, Master, 20, FALSE)</f>
        <v>10985129</v>
      </c>
      <c r="O45" s="22">
        <f>VLOOKUP(A45, Master, 21, FALSE)</f>
        <v>0.2118040143494426</v>
      </c>
      <c r="P45" s="24">
        <f>VLOOKUP(A45, Master, 22, FALSE)</f>
        <v>49997628</v>
      </c>
      <c r="Q45" s="24">
        <f>VLOOKUP(A45, Master, 23, FALSE)</f>
        <v>11124782</v>
      </c>
      <c r="R45" s="22">
        <f>VLOOKUP(A45, Master, 24, FALSE)</f>
        <v>0.22250619569392371</v>
      </c>
      <c r="S45" s="22">
        <f>AVERAGE(F45,I45,L45,O45,R45)</f>
        <v>0.21715510502168317</v>
      </c>
      <c r="T45" s="32">
        <v>7</v>
      </c>
    </row>
    <row r="46" spans="1:20" ht="12.75" customHeight="1" x14ac:dyDescent="0.3">
      <c r="A46" s="25" t="s">
        <v>117</v>
      </c>
      <c r="B46" s="25" t="s">
        <v>118</v>
      </c>
      <c r="C46" s="25" t="s">
        <v>119</v>
      </c>
      <c r="D46" s="31">
        <f>VLOOKUP(A46, Master, 10, FALSE)</f>
        <v>24758184</v>
      </c>
      <c r="E46" s="31">
        <f>VLOOKUP(A46, Master, 11, FALSE)</f>
        <v>3915197</v>
      </c>
      <c r="F46" s="40">
        <f>VLOOKUP(A46, Master, 12, FALSE)</f>
        <v>0.15813748698208238</v>
      </c>
      <c r="G46" s="31">
        <f>VLOOKUP(A46, Master, 13, FALSE)</f>
        <v>25255956</v>
      </c>
      <c r="H46" s="31">
        <f>VLOOKUP(A46, Master, 14, FALSE)</f>
        <v>3644866</v>
      </c>
      <c r="I46" s="40">
        <f>VLOOKUP(A46, Master, 15, FALSE)</f>
        <v>0.14431708702691753</v>
      </c>
      <c r="J46" s="24">
        <f>VLOOKUP(A46, Master, 16, FALSE)</f>
        <v>25012827</v>
      </c>
      <c r="K46" s="24">
        <f>VLOOKUP(A46, Master, 17, FALSE)</f>
        <v>4381134</v>
      </c>
      <c r="L46" s="22">
        <f>VLOOKUP(A46, Master, 18, FALSE)</f>
        <v>0.17515549122056456</v>
      </c>
      <c r="M46" s="24">
        <f>VLOOKUP(A46, Master, 19, FALSE)</f>
        <v>21831977</v>
      </c>
      <c r="N46" s="24">
        <f>VLOOKUP(A46, Master, 20, FALSE)</f>
        <v>4213127</v>
      </c>
      <c r="O46" s="22">
        <f>VLOOKUP(A46, Master, 21, FALSE)</f>
        <v>0.19297963716249791</v>
      </c>
      <c r="P46" s="24">
        <f>VLOOKUP(A46, Master, 22, FALSE)</f>
        <v>26250990</v>
      </c>
      <c r="Q46" s="24">
        <f>VLOOKUP(A46, Master, 23, FALSE)</f>
        <v>5276536</v>
      </c>
      <c r="R46" s="22">
        <f>VLOOKUP(A46, Master, 24, FALSE)</f>
        <v>0.20100331454166109</v>
      </c>
      <c r="S46" s="22">
        <f>AVERAGE(F46,I46,L46,O46,R46)</f>
        <v>0.17431860338674471</v>
      </c>
      <c r="T46" s="32">
        <v>4</v>
      </c>
    </row>
    <row r="47" spans="1:20" ht="12.75" customHeight="1" x14ac:dyDescent="0.3">
      <c r="A47" s="25" t="s">
        <v>120</v>
      </c>
      <c r="B47" s="25" t="s">
        <v>121</v>
      </c>
      <c r="C47" s="25" t="s">
        <v>119</v>
      </c>
      <c r="D47" s="31">
        <f>VLOOKUP(A47, Master, 10, FALSE)</f>
        <v>10030367</v>
      </c>
      <c r="E47" s="31">
        <f>VLOOKUP(A47, Master, 11, FALSE)</f>
        <v>1375705</v>
      </c>
      <c r="F47" s="40">
        <f>VLOOKUP(A47, Master, 12, FALSE)</f>
        <v>0.13715400443473305</v>
      </c>
      <c r="G47" s="31">
        <f>VLOOKUP(A47, Master, 13, FALSE)</f>
        <v>10716108</v>
      </c>
      <c r="H47" s="31">
        <f>VLOOKUP(A47, Master, 14, FALSE)</f>
        <v>1350008</v>
      </c>
      <c r="I47" s="40">
        <f>VLOOKUP(A47, Master, 15, FALSE)</f>
        <v>0.12597932010390339</v>
      </c>
      <c r="J47" s="24">
        <f>VLOOKUP(A47, Master, 16, FALSE)</f>
        <v>11015409</v>
      </c>
      <c r="K47" s="24">
        <f>VLOOKUP(A47, Master, 17, FALSE)</f>
        <v>1400848</v>
      </c>
      <c r="L47" s="22">
        <f>VLOOKUP(A47, Master, 18, FALSE)</f>
        <v>0.12717167378896235</v>
      </c>
      <c r="M47" s="24">
        <f>VLOOKUP(A47, Master, 19, FALSE)</f>
        <v>11696834</v>
      </c>
      <c r="N47" s="24">
        <f>VLOOKUP(A47, Master, 20, FALSE)</f>
        <v>1011181</v>
      </c>
      <c r="O47" s="22">
        <f>VLOOKUP(A47, Master, 21, FALSE)</f>
        <v>8.6449119479681424E-2</v>
      </c>
      <c r="P47" s="24">
        <f>VLOOKUP(A47, Master, 22, FALSE)</f>
        <v>11906522</v>
      </c>
      <c r="Q47" s="24">
        <f>VLOOKUP(A47, Master, 23, FALSE)</f>
        <v>914508</v>
      </c>
      <c r="R47" s="22">
        <f>VLOOKUP(A47, Master, 24, FALSE)</f>
        <v>7.6807316191915664E-2</v>
      </c>
      <c r="S47" s="22">
        <f>AVERAGE(F47,I47,L47,O47,R47)</f>
        <v>0.11071228679983917</v>
      </c>
      <c r="T47" s="32">
        <v>1</v>
      </c>
    </row>
    <row r="48" spans="1:20" ht="12.75" customHeight="1" x14ac:dyDescent="0.3">
      <c r="A48" s="25" t="s">
        <v>122</v>
      </c>
      <c r="B48" s="25" t="s">
        <v>123</v>
      </c>
      <c r="C48" s="25" t="s">
        <v>124</v>
      </c>
      <c r="D48" s="31">
        <f>VLOOKUP(A48, Master, 10, FALSE)</f>
        <v>19873520</v>
      </c>
      <c r="E48" s="31">
        <f>VLOOKUP(A48, Master, 11, FALSE)</f>
        <v>11888355</v>
      </c>
      <c r="F48" s="40">
        <f>VLOOKUP(A48, Master, 12, FALSE)</f>
        <v>0.59820077168010499</v>
      </c>
      <c r="G48" s="31">
        <f>VLOOKUP(A48, Master, 13, FALSE)</f>
        <v>23854447</v>
      </c>
      <c r="H48" s="31">
        <f>VLOOKUP(A48, Master, 14, FALSE)</f>
        <v>9178576</v>
      </c>
      <c r="I48" s="40">
        <f>VLOOKUP(A48, Master, 15, FALSE)</f>
        <v>0.38477421002465495</v>
      </c>
      <c r="J48" s="24">
        <f>VLOOKUP(A48, Master, 16, FALSE)</f>
        <v>22475828</v>
      </c>
      <c r="K48" s="24">
        <f>VLOOKUP(A48, Master, 17, FALSE)</f>
        <v>9062709</v>
      </c>
      <c r="L48" s="22">
        <f>VLOOKUP(A48, Master, 18, FALSE)</f>
        <v>0.40322025066217804</v>
      </c>
      <c r="M48" s="24">
        <f>VLOOKUP(A48, Master, 19, FALSE)</f>
        <v>22249474</v>
      </c>
      <c r="N48" s="24">
        <f>VLOOKUP(A48, Master, 20, FALSE)</f>
        <v>10334217</v>
      </c>
      <c r="O48" s="22">
        <f>VLOOKUP(A48, Master, 21, FALSE)</f>
        <v>0.46447017129483598</v>
      </c>
      <c r="P48" s="24">
        <f>VLOOKUP(A48, Master, 22, FALSE)</f>
        <v>23171136</v>
      </c>
      <c r="Q48" s="24">
        <f>VLOOKUP(A48, Master, 23, FALSE)</f>
        <v>10898145</v>
      </c>
      <c r="R48" s="22">
        <f>VLOOKUP(A48, Master, 24, FALSE)</f>
        <v>0.47033278817231922</v>
      </c>
      <c r="S48" s="22">
        <f>AVERAGE(F48,I48,L48,O48,R48)</f>
        <v>0.46419963836681866</v>
      </c>
      <c r="T48" s="32">
        <v>1</v>
      </c>
    </row>
    <row r="49" spans="1:20" ht="12.75" customHeight="1" x14ac:dyDescent="0.3">
      <c r="A49" s="25" t="s">
        <v>125</v>
      </c>
      <c r="B49" s="25" t="s">
        <v>126</v>
      </c>
      <c r="C49" s="25" t="s">
        <v>127</v>
      </c>
      <c r="D49" s="31">
        <f>VLOOKUP(A49, Master, 10, FALSE)</f>
        <v>74453326</v>
      </c>
      <c r="E49" s="31">
        <f>VLOOKUP(A49, Master, 11, FALSE)</f>
        <v>5925750</v>
      </c>
      <c r="F49" s="40">
        <f>VLOOKUP(A49, Master, 12, FALSE)</f>
        <v>7.9590131406621106E-2</v>
      </c>
      <c r="G49" s="31">
        <f>VLOOKUP(A49, Master, 13, FALSE)</f>
        <v>70805540</v>
      </c>
      <c r="H49" s="31">
        <f>VLOOKUP(A49, Master, 14, FALSE)</f>
        <v>10726254</v>
      </c>
      <c r="I49" s="40">
        <f>VLOOKUP(A49, Master, 15, FALSE)</f>
        <v>0.15148890891870889</v>
      </c>
      <c r="J49" s="24">
        <f>VLOOKUP(A49, Master, 16, FALSE)</f>
        <v>72815702</v>
      </c>
      <c r="K49" s="24">
        <f>VLOOKUP(A49, Master, 17, FALSE)</f>
        <v>17504077</v>
      </c>
      <c r="L49" s="22">
        <f>VLOOKUP(A49, Master, 18, FALSE)</f>
        <v>0.2403887694442608</v>
      </c>
      <c r="M49" s="24">
        <f>VLOOKUP(A49, Master, 19, FALSE)</f>
        <v>74242480</v>
      </c>
      <c r="N49" s="24">
        <f>VLOOKUP(A49, Master, 20, FALSE)</f>
        <v>23673549</v>
      </c>
      <c r="O49" s="22">
        <f>VLOOKUP(A49, Master, 21, FALSE)</f>
        <v>0.318867971544054</v>
      </c>
      <c r="P49" s="24">
        <f>VLOOKUP(A49, Master, 22, FALSE)</f>
        <v>77921827</v>
      </c>
      <c r="Q49" s="24">
        <f>VLOOKUP(A49, Master, 23, FALSE)</f>
        <v>26850939</v>
      </c>
      <c r="R49" s="22">
        <f>VLOOKUP(A49, Master, 24, FALSE)</f>
        <v>0.344588160131307</v>
      </c>
      <c r="S49" s="22">
        <f>AVERAGE(F49,I49,L49,O49,R49)</f>
        <v>0.22698478828899038</v>
      </c>
      <c r="T49" s="32">
        <v>7</v>
      </c>
    </row>
    <row r="50" spans="1:20" ht="12.75" customHeight="1" x14ac:dyDescent="0.3">
      <c r="A50" s="25" t="s">
        <v>128</v>
      </c>
      <c r="B50" s="25" t="s">
        <v>129</v>
      </c>
      <c r="C50" s="25" t="s">
        <v>25</v>
      </c>
      <c r="D50" s="31">
        <f>VLOOKUP(A50, Master, 10, FALSE)</f>
        <v>68394532</v>
      </c>
      <c r="E50" s="31">
        <f>VLOOKUP(A50, Master, 11, FALSE)</f>
        <v>1688478</v>
      </c>
      <c r="F50" s="40">
        <f>VLOOKUP(A50, Master, 12, FALSE)</f>
        <v>2.4687324419443355E-2</v>
      </c>
      <c r="G50" s="31">
        <f>VLOOKUP(A50, Master, 13, FALSE)</f>
        <v>70154118</v>
      </c>
      <c r="H50" s="31">
        <f>VLOOKUP(A50, Master, 14, FALSE)</f>
        <v>2566507</v>
      </c>
      <c r="I50" s="40">
        <f>VLOOKUP(A50, Master, 15, FALSE)</f>
        <v>3.6583839597270684E-2</v>
      </c>
      <c r="J50" s="24">
        <f>VLOOKUP(A50, Master, 16, FALSE)</f>
        <v>72863581</v>
      </c>
      <c r="K50" s="24">
        <f>VLOOKUP(A50, Master, 17, FALSE)</f>
        <v>4331922</v>
      </c>
      <c r="L50" s="22">
        <f>VLOOKUP(A50, Master, 18, FALSE)</f>
        <v>5.9452499321986381E-2</v>
      </c>
      <c r="M50" s="24">
        <f>VLOOKUP(A50, Master, 19, FALSE)</f>
        <v>75405951</v>
      </c>
      <c r="N50" s="24">
        <f>VLOOKUP(A50, Master, 20, FALSE)</f>
        <v>5102692</v>
      </c>
      <c r="O50" s="22">
        <f>VLOOKUP(A50, Master, 21, FALSE)</f>
        <v>6.7669619338134201E-2</v>
      </c>
      <c r="P50" s="24">
        <f>VLOOKUP(A50, Master, 22, FALSE)</f>
        <v>74626147</v>
      </c>
      <c r="Q50" s="24">
        <f>VLOOKUP(A50, Master, 23, FALSE)</f>
        <v>7801762</v>
      </c>
      <c r="R50" s="22">
        <f>VLOOKUP(A50, Master, 24, FALSE)</f>
        <v>0.10454461758557627</v>
      </c>
      <c r="S50" s="22">
        <f>AVERAGE(F50,I50,L50,O50,R50)</f>
        <v>5.8587580052482179E-2</v>
      </c>
      <c r="T50" s="32">
        <v>7</v>
      </c>
    </row>
    <row r="51" spans="1:20" ht="12.75" customHeight="1" x14ac:dyDescent="0.3">
      <c r="A51" s="25" t="s">
        <v>130</v>
      </c>
      <c r="B51" s="25" t="s">
        <v>131</v>
      </c>
      <c r="C51" s="25" t="s">
        <v>132</v>
      </c>
      <c r="D51" s="31">
        <f>VLOOKUP(A51, Master, 10, FALSE)</f>
        <v>41260392</v>
      </c>
      <c r="E51" s="31">
        <f>VLOOKUP(A51, Master, 11, FALSE)</f>
        <v>3877615</v>
      </c>
      <c r="F51" s="40">
        <f>VLOOKUP(A51, Master, 12, FALSE)</f>
        <v>9.3979111977414084E-2</v>
      </c>
      <c r="G51" s="31">
        <f>VLOOKUP(A51, Master, 13, FALSE)</f>
        <v>39063027</v>
      </c>
      <c r="H51" s="31">
        <f>VLOOKUP(A51, Master, 14, FALSE)</f>
        <v>7829631</v>
      </c>
      <c r="I51" s="40">
        <f>VLOOKUP(A51, Master, 15, FALSE)</f>
        <v>0.20043584947986751</v>
      </c>
      <c r="J51" s="24">
        <f>VLOOKUP(A51, Master, 16, FALSE)</f>
        <v>40426407</v>
      </c>
      <c r="K51" s="24">
        <f>VLOOKUP(A51, Master, 17, FALSE)</f>
        <v>11670547</v>
      </c>
      <c r="L51" s="22">
        <f>VLOOKUP(A51, Master, 18, FALSE)</f>
        <v>0.28868622927582954</v>
      </c>
      <c r="M51" s="24">
        <f>VLOOKUP(A51, Master, 19, FALSE)</f>
        <v>41046435</v>
      </c>
      <c r="N51" s="24">
        <f>VLOOKUP(A51, Master, 20, FALSE)</f>
        <v>17086841</v>
      </c>
      <c r="O51" s="22">
        <f>VLOOKUP(A51, Master, 21, FALSE)</f>
        <v>0.41628075617285643</v>
      </c>
      <c r="P51" s="24">
        <f>VLOOKUP(A51, Master, 22, FALSE)</f>
        <v>41865703</v>
      </c>
      <c r="Q51" s="24">
        <f>VLOOKUP(A51, Master, 23, FALSE)</f>
        <v>21409762</v>
      </c>
      <c r="R51" s="22">
        <f>VLOOKUP(A51, Master, 24, FALSE)</f>
        <v>0.51139143656562991</v>
      </c>
      <c r="S51" s="22">
        <f>AVERAGE(F51,I51,L51,O51,R51)</f>
        <v>0.3021546766943195</v>
      </c>
      <c r="T51" s="32">
        <v>7</v>
      </c>
    </row>
    <row r="52" spans="1:20" ht="12.75" customHeight="1" x14ac:dyDescent="0.3">
      <c r="A52" s="25" t="s">
        <v>133</v>
      </c>
      <c r="B52" s="25" t="s">
        <v>134</v>
      </c>
      <c r="C52" s="25" t="s">
        <v>25</v>
      </c>
      <c r="D52" s="31">
        <f>VLOOKUP(A52, Master, 10, FALSE)</f>
        <v>18973825</v>
      </c>
      <c r="E52" s="31">
        <f>VLOOKUP(A52, Master, 11, FALSE)</f>
        <v>15078184</v>
      </c>
      <c r="F52" s="40">
        <f>VLOOKUP(A52, Master, 12, FALSE)</f>
        <v>0.79468341254333275</v>
      </c>
      <c r="G52" s="31">
        <f>VLOOKUP(A52, Master, 13, FALSE)</f>
        <v>18905731</v>
      </c>
      <c r="H52" s="31">
        <f>VLOOKUP(A52, Master, 14, FALSE)</f>
        <v>17162036</v>
      </c>
      <c r="I52" s="40">
        <f>VLOOKUP(A52, Master, 15, FALSE)</f>
        <v>0.90776897227618436</v>
      </c>
      <c r="J52" s="24">
        <f>VLOOKUP(A52, Master, 16, FALSE)</f>
        <v>20170923</v>
      </c>
      <c r="K52" s="24">
        <f>VLOOKUP(A52, Master, 17, FALSE)</f>
        <v>17799141</v>
      </c>
      <c r="L52" s="22">
        <f>VLOOKUP(A52, Master, 18, FALSE)</f>
        <v>0.88241579227683331</v>
      </c>
      <c r="M52" s="24">
        <f>VLOOKUP(A52, Master, 19, FALSE)</f>
        <v>21702015</v>
      </c>
      <c r="N52" s="24">
        <f>VLOOKUP(A52, Master, 20, FALSE)</f>
        <v>17506350</v>
      </c>
      <c r="O52" s="22">
        <f>VLOOKUP(A52, Master, 21, FALSE)</f>
        <v>0.80666933462169299</v>
      </c>
      <c r="P52" s="24">
        <f>VLOOKUP(A52, Master, 22, FALSE)</f>
        <v>22988977</v>
      </c>
      <c r="Q52" s="24">
        <f>VLOOKUP(A52, Master, 23, FALSE)</f>
        <v>16436984</v>
      </c>
      <c r="R52" s="22">
        <f>VLOOKUP(A52, Master, 24, FALSE)</f>
        <v>0.71499414697748398</v>
      </c>
      <c r="S52" s="22">
        <f>AVERAGE(F52,I52,L52,O52,R52)</f>
        <v>0.82130633173910561</v>
      </c>
      <c r="T52" s="32">
        <v>5</v>
      </c>
    </row>
    <row r="53" spans="1:20" ht="12.75" customHeight="1" x14ac:dyDescent="0.3">
      <c r="A53" s="25" t="s">
        <v>135</v>
      </c>
      <c r="B53" s="25" t="s">
        <v>136</v>
      </c>
      <c r="C53" s="25" t="s">
        <v>137</v>
      </c>
      <c r="D53" s="31">
        <f>VLOOKUP(A53, Master, 10, FALSE)</f>
        <v>53615665</v>
      </c>
      <c r="E53" s="31">
        <f>VLOOKUP(A53, Master, 11, FALSE)</f>
        <v>11229159</v>
      </c>
      <c r="F53" s="40">
        <f>VLOOKUP(A53, Master, 12, FALSE)</f>
        <v>0.20943802524877758</v>
      </c>
      <c r="G53" s="31">
        <f>VLOOKUP(A53, Master, 13, FALSE)</f>
        <v>55387870</v>
      </c>
      <c r="H53" s="31">
        <f>VLOOKUP(A53, Master, 14, FALSE)</f>
        <v>12513009</v>
      </c>
      <c r="I53" s="40">
        <f>VLOOKUP(A53, Master, 15, FALSE)</f>
        <v>0.22591605346080287</v>
      </c>
      <c r="J53" s="24">
        <f>VLOOKUP(A53, Master, 16, FALSE)</f>
        <v>57677929</v>
      </c>
      <c r="K53" s="24">
        <f>VLOOKUP(A53, Master, 17, FALSE)</f>
        <v>13764048</v>
      </c>
      <c r="L53" s="22">
        <f>VLOOKUP(A53, Master, 18, FALSE)</f>
        <v>0.23863630748600562</v>
      </c>
      <c r="M53" s="24">
        <f>VLOOKUP(A53, Master, 19, FALSE)</f>
        <v>60140331</v>
      </c>
      <c r="N53" s="24">
        <f>VLOOKUP(A53, Master, 20, FALSE)</f>
        <v>13597042</v>
      </c>
      <c r="O53" s="22">
        <f>VLOOKUP(A53, Master, 21, FALSE)</f>
        <v>0.22608857939275392</v>
      </c>
      <c r="P53" s="24">
        <f>VLOOKUP(A53, Master, 22, FALSE)</f>
        <v>63164650</v>
      </c>
      <c r="Q53" s="24">
        <f>VLOOKUP(A53, Master, 23, FALSE)</f>
        <v>11666476</v>
      </c>
      <c r="R53" s="22">
        <f>VLOOKUP(A53, Master, 24, FALSE)</f>
        <v>0.18469944818818754</v>
      </c>
      <c r="S53" s="22">
        <f>AVERAGE(F53,I53,L53,O53,R53)</f>
        <v>0.2169556827553055</v>
      </c>
      <c r="T53" s="32">
        <v>7</v>
      </c>
    </row>
    <row r="54" spans="1:20" ht="12.75" customHeight="1" x14ac:dyDescent="0.3">
      <c r="A54" s="25" t="s">
        <v>138</v>
      </c>
      <c r="B54" s="25" t="s">
        <v>139</v>
      </c>
      <c r="C54" s="25" t="s">
        <v>140</v>
      </c>
      <c r="D54" s="31">
        <f>VLOOKUP(A54, Master, 10, FALSE)</f>
        <v>21416572</v>
      </c>
      <c r="E54" s="31">
        <f>VLOOKUP(A54, Master, 11, FALSE)</f>
        <v>1324963</v>
      </c>
      <c r="F54" s="40">
        <f>VLOOKUP(A54, Master, 12, FALSE)</f>
        <v>6.1866250116965497E-2</v>
      </c>
      <c r="G54" s="31">
        <f>VLOOKUP(A54, Master, 13, FALSE)</f>
        <v>20452524</v>
      </c>
      <c r="H54" s="31">
        <f>VLOOKUP(A54, Master, 14, FALSE)</f>
        <v>1042107</v>
      </c>
      <c r="I54" s="40">
        <f>VLOOKUP(A54, Master, 15, FALSE)</f>
        <v>5.0952488797959605E-2</v>
      </c>
      <c r="J54" s="24">
        <f>VLOOKUP(A54, Master, 16, FALSE)</f>
        <v>19592401</v>
      </c>
      <c r="K54" s="24">
        <f>VLOOKUP(A54, Master, 17, FALSE)</f>
        <v>2689147</v>
      </c>
      <c r="L54" s="22">
        <f>VLOOKUP(A54, Master, 18, FALSE)</f>
        <v>0.13725459171645171</v>
      </c>
      <c r="M54" s="24">
        <f>VLOOKUP(A54, Master, 19, FALSE)</f>
        <v>19958166</v>
      </c>
      <c r="N54" s="24">
        <f>VLOOKUP(A54, Master, 20, FALSE)</f>
        <v>4769051</v>
      </c>
      <c r="O54" s="22">
        <f>VLOOKUP(A54, Master, 21, FALSE)</f>
        <v>0.23895236666535391</v>
      </c>
      <c r="P54" s="24">
        <f>VLOOKUP(A54, Master, 22, FALSE)</f>
        <v>21011814</v>
      </c>
      <c r="Q54" s="24">
        <f>VLOOKUP(A54, Master, 23, FALSE)</f>
        <v>6867349</v>
      </c>
      <c r="R54" s="22">
        <f>VLOOKUP(A54, Master, 24, FALSE)</f>
        <v>0.32683275227926539</v>
      </c>
      <c r="S54" s="22">
        <f>AVERAGE(F54,I54,L54,O54,R54)</f>
        <v>0.16317168991519923</v>
      </c>
      <c r="T54" s="32">
        <v>4</v>
      </c>
    </row>
    <row r="55" spans="1:20" ht="12.75" customHeight="1" x14ac:dyDescent="0.3">
      <c r="A55" s="25" t="s">
        <v>141</v>
      </c>
      <c r="B55" s="25" t="s">
        <v>142</v>
      </c>
      <c r="C55" s="25" t="s">
        <v>143</v>
      </c>
      <c r="D55" s="31">
        <f>VLOOKUP(A55, Master, 10, FALSE)</f>
        <v>28319192</v>
      </c>
      <c r="E55" s="31">
        <f>VLOOKUP(A55, Master, 11, FALSE)</f>
        <v>3841284</v>
      </c>
      <c r="F55" s="40">
        <f>VLOOKUP(A55, Master, 12, FALSE)</f>
        <v>0.13564242934614801</v>
      </c>
      <c r="G55" s="31">
        <f>VLOOKUP(A55, Master, 13, FALSE)</f>
        <v>29138609</v>
      </c>
      <c r="H55" s="31">
        <f>VLOOKUP(A55, Master, 14, FALSE)</f>
        <v>2460205</v>
      </c>
      <c r="I55" s="40">
        <f>VLOOKUP(A55, Master, 15, FALSE)</f>
        <v>8.4431106508893405E-2</v>
      </c>
      <c r="J55" s="24">
        <f>VLOOKUP(A55, Master, 16, FALSE)</f>
        <v>29557075</v>
      </c>
      <c r="K55" s="24">
        <f>VLOOKUP(A55, Master, 17, FALSE)</f>
        <v>3430106</v>
      </c>
      <c r="L55" s="22">
        <f>VLOOKUP(A55, Master, 18, FALSE)</f>
        <v>0.11605025192783792</v>
      </c>
      <c r="M55" s="24">
        <f>VLOOKUP(A55, Master, 19, FALSE)</f>
        <v>30320825</v>
      </c>
      <c r="N55" s="24">
        <f>VLOOKUP(A55, Master, 20, FALSE)</f>
        <v>6362607</v>
      </c>
      <c r="O55" s="22">
        <f>VLOOKUP(A55, Master, 21, FALSE)</f>
        <v>0.20984280605821246</v>
      </c>
      <c r="P55" s="24">
        <f>VLOOKUP(A55, Master, 22, FALSE)</f>
        <v>32402137</v>
      </c>
      <c r="Q55" s="24">
        <f>VLOOKUP(A55, Master, 23, FALSE)</f>
        <v>8412271</v>
      </c>
      <c r="R55" s="22">
        <f>VLOOKUP(A55, Master, 24, FALSE)</f>
        <v>0.25962087006792173</v>
      </c>
      <c r="S55" s="22">
        <f>AVERAGE(F55,I55,L55,O55,R55)</f>
        <v>0.16111749278180271</v>
      </c>
      <c r="T55" s="32">
        <v>4</v>
      </c>
    </row>
    <row r="56" spans="1:20" ht="12.75" customHeight="1" x14ac:dyDescent="0.3">
      <c r="A56" s="25" t="s">
        <v>144</v>
      </c>
      <c r="B56" s="25" t="s">
        <v>145</v>
      </c>
      <c r="C56" s="25" t="s">
        <v>146</v>
      </c>
      <c r="D56" s="31">
        <f>VLOOKUP(A56, Master, 10, FALSE)</f>
        <v>36495780</v>
      </c>
      <c r="E56" s="31">
        <f>VLOOKUP(A56, Master, 11, FALSE)</f>
        <v>11648499</v>
      </c>
      <c r="F56" s="40">
        <f>VLOOKUP(A56, Master, 12, FALSE)</f>
        <v>0.3191738606490942</v>
      </c>
      <c r="G56" s="31">
        <f>VLOOKUP(A56, Master, 13, FALSE)</f>
        <v>37203829</v>
      </c>
      <c r="H56" s="31">
        <f>VLOOKUP(A56, Master, 14, FALSE)</f>
        <v>12277803</v>
      </c>
      <c r="I56" s="40">
        <f>VLOOKUP(A56, Master, 15, FALSE)</f>
        <v>0.33001449931403565</v>
      </c>
      <c r="J56" s="24">
        <f>VLOOKUP(A56, Master, 16, FALSE)</f>
        <v>38608431</v>
      </c>
      <c r="K56" s="24">
        <f>VLOOKUP(A56, Master, 17, FALSE)</f>
        <v>12785664</v>
      </c>
      <c r="L56" s="22">
        <f>VLOOKUP(A56, Master, 18, FALSE)</f>
        <v>0.33116248624555605</v>
      </c>
      <c r="M56" s="24">
        <f>VLOOKUP(A56, Master, 19, FALSE)</f>
        <v>38241395</v>
      </c>
      <c r="N56" s="24">
        <f>VLOOKUP(A56, Master, 20, FALSE)</f>
        <v>16278315</v>
      </c>
      <c r="O56" s="22">
        <f>VLOOKUP(A56, Master, 21, FALSE)</f>
        <v>0.42567262517489229</v>
      </c>
      <c r="P56" s="24">
        <f>VLOOKUP(A56, Master, 22, FALSE)</f>
        <v>43212845</v>
      </c>
      <c r="Q56" s="24">
        <f>VLOOKUP(A56, Master, 23, FALSE)</f>
        <v>12851867</v>
      </c>
      <c r="R56" s="22">
        <f>VLOOKUP(A56, Master, 24, FALSE)</f>
        <v>0.29740849046157458</v>
      </c>
      <c r="S56" s="22">
        <f>AVERAGE(F56,I56,L56,O56,R56)</f>
        <v>0.34068639236903053</v>
      </c>
      <c r="T56" s="32">
        <v>4</v>
      </c>
    </row>
    <row r="57" spans="1:20" ht="12.75" customHeight="1" x14ac:dyDescent="0.3">
      <c r="A57" s="25" t="s">
        <v>147</v>
      </c>
      <c r="B57" s="25" t="s">
        <v>148</v>
      </c>
      <c r="C57" s="25" t="s">
        <v>62</v>
      </c>
      <c r="D57" s="31">
        <f>VLOOKUP(A57, Master, 10, FALSE)</f>
        <v>15820123</v>
      </c>
      <c r="E57" s="31">
        <f>VLOOKUP(A57, Master, 11, FALSE)</f>
        <v>1364408</v>
      </c>
      <c r="F57" s="40">
        <f>VLOOKUP(A57, Master, 12, FALSE)</f>
        <v>8.6245094301732037E-2</v>
      </c>
      <c r="G57" s="31">
        <f>VLOOKUP(A57, Master, 13, FALSE)</f>
        <v>16378185</v>
      </c>
      <c r="H57" s="31">
        <f>VLOOKUP(A57, Master, 14, FALSE)</f>
        <v>1872010</v>
      </c>
      <c r="I57" s="40">
        <f>VLOOKUP(A57, Master, 15, FALSE)</f>
        <v>0.11429898978427708</v>
      </c>
      <c r="J57" s="24">
        <f>VLOOKUP(A57, Master, 16, FALSE)</f>
        <v>17412442</v>
      </c>
      <c r="K57" s="24">
        <f>VLOOKUP(A57, Master, 17, FALSE)</f>
        <v>2647114</v>
      </c>
      <c r="L57" s="22">
        <f>VLOOKUP(A57, Master, 18, FALSE)</f>
        <v>0.15202428240679855</v>
      </c>
      <c r="M57" s="24">
        <f>VLOOKUP(A57, Master, 19, FALSE)</f>
        <v>18299026</v>
      </c>
      <c r="N57" s="24">
        <f>VLOOKUP(A57, Master, 20, FALSE)</f>
        <v>3689845</v>
      </c>
      <c r="O57" s="22">
        <f>VLOOKUP(A57, Master, 21, FALSE)</f>
        <v>0.20164160649861912</v>
      </c>
      <c r="P57" s="24">
        <f>VLOOKUP(A57, Master, 22, FALSE)</f>
        <v>19468701</v>
      </c>
      <c r="Q57" s="24">
        <f>VLOOKUP(A57, Master, 23, FALSE)</f>
        <v>4624137</v>
      </c>
      <c r="R57" s="22">
        <f>VLOOKUP(A57, Master, 24, FALSE)</f>
        <v>0.2375164629627832</v>
      </c>
      <c r="S57" s="22">
        <f>AVERAGE(F57,I57,L57,O57,R57)</f>
        <v>0.15834528719084198</v>
      </c>
      <c r="T57" s="32">
        <v>4</v>
      </c>
    </row>
    <row r="58" spans="1:20" ht="12.75" customHeight="1" x14ac:dyDescent="0.3">
      <c r="A58" s="25" t="s">
        <v>149</v>
      </c>
      <c r="B58" s="25" t="s">
        <v>150</v>
      </c>
      <c r="C58" s="25" t="s">
        <v>151</v>
      </c>
      <c r="D58" s="31">
        <f>VLOOKUP(A58, Master, 10, FALSE)</f>
        <v>19041147</v>
      </c>
      <c r="E58" s="31">
        <f>VLOOKUP(A58, Master, 11, FALSE)</f>
        <v>1799578</v>
      </c>
      <c r="F58" s="40">
        <f>VLOOKUP(A58, Master, 12, FALSE)</f>
        <v>9.4509957829746291E-2</v>
      </c>
      <c r="G58" s="31">
        <f>VLOOKUP(A58, Master, 13, FALSE)</f>
        <v>19324126</v>
      </c>
      <c r="H58" s="31">
        <f>VLOOKUP(A58, Master, 14, FALSE)</f>
        <v>1770703</v>
      </c>
      <c r="I58" s="40">
        <f>VLOOKUP(A58, Master, 15, FALSE)</f>
        <v>9.1631725026011523E-2</v>
      </c>
      <c r="J58" s="24">
        <f>VLOOKUP(A58, Master, 16, FALSE)</f>
        <v>20772451</v>
      </c>
      <c r="K58" s="24">
        <f>VLOOKUP(A58, Master, 17, FALSE)</f>
        <v>517039</v>
      </c>
      <c r="L58" s="22">
        <f>VLOOKUP(A58, Master, 18, FALSE)</f>
        <v>2.489061112720882E-2</v>
      </c>
      <c r="M58" s="24">
        <f>VLOOKUP(A58, Master, 19, FALSE)</f>
        <v>19904023</v>
      </c>
      <c r="N58" s="24">
        <f>VLOOKUP(A58, Master, 20, FALSE)</f>
        <v>202067</v>
      </c>
      <c r="O58" s="22">
        <f>VLOOKUP(A58, Master, 21, FALSE)</f>
        <v>1.0152068252734636E-2</v>
      </c>
      <c r="P58" s="24">
        <f>VLOOKUP(A58, Master, 22, FALSE)</f>
        <v>20020787</v>
      </c>
      <c r="Q58" s="24">
        <f>VLOOKUP(A58, Master, 23, FALSE)</f>
        <v>254029</v>
      </c>
      <c r="R58" s="22">
        <f>VLOOKUP(A58, Master, 24, FALSE)</f>
        <v>1.2688262454418E-2</v>
      </c>
      <c r="S58" s="22">
        <f>AVERAGE(F58,I58,L58,O58,R58)</f>
        <v>4.6774524938023851E-2</v>
      </c>
      <c r="T58" s="32">
        <v>4</v>
      </c>
    </row>
    <row r="59" spans="1:20" ht="12.75" customHeight="1" x14ac:dyDescent="0.3">
      <c r="A59" s="25" t="s">
        <v>152</v>
      </c>
      <c r="B59" s="25" t="s">
        <v>153</v>
      </c>
      <c r="C59" s="25" t="s">
        <v>25</v>
      </c>
      <c r="D59" s="31">
        <f>VLOOKUP(A59, Master, 10, FALSE)</f>
        <v>35201625</v>
      </c>
      <c r="E59" s="31">
        <f>VLOOKUP(A59, Master, 11, FALSE)</f>
        <v>867081</v>
      </c>
      <c r="F59" s="40">
        <f>VLOOKUP(A59, Master, 12, FALSE)</f>
        <v>2.4631845830980815E-2</v>
      </c>
      <c r="G59" s="31">
        <f>VLOOKUP(A59, Master, 13, FALSE)</f>
        <v>37065702</v>
      </c>
      <c r="H59" s="31">
        <f>VLOOKUP(A59, Master, 14, FALSE)</f>
        <v>2012095</v>
      </c>
      <c r="I59" s="40">
        <f>VLOOKUP(A59, Master, 15, FALSE)</f>
        <v>5.4284551254418438E-2</v>
      </c>
      <c r="J59" s="24">
        <f>VLOOKUP(A59, Master, 16, FALSE)</f>
        <v>40313041</v>
      </c>
      <c r="K59" s="24">
        <f>VLOOKUP(A59, Master, 17, FALSE)</f>
        <v>1172405</v>
      </c>
      <c r="L59" s="22">
        <f>VLOOKUP(A59, Master, 18, FALSE)</f>
        <v>2.908252443669531E-2</v>
      </c>
      <c r="M59" s="24">
        <f>VLOOKUP(A59, Master, 19, FALSE)</f>
        <v>41171584</v>
      </c>
      <c r="N59" s="24">
        <f>VLOOKUP(A59, Master, 20, FALSE)</f>
        <v>768365</v>
      </c>
      <c r="O59" s="22">
        <f>VLOOKUP(A59, Master, 21, FALSE)</f>
        <v>1.8662507616903929E-2</v>
      </c>
      <c r="P59" s="24">
        <f>VLOOKUP(A59, Master, 22, FALSE)</f>
        <v>43240572</v>
      </c>
      <c r="Q59" s="24">
        <f>VLOOKUP(A59, Master, 23, FALSE)</f>
        <v>807016</v>
      </c>
      <c r="R59" s="22">
        <f>VLOOKUP(A59, Master, 24, FALSE)</f>
        <v>1.8663397884745834E-2</v>
      </c>
      <c r="S59" s="22">
        <f>AVERAGE(F59,I59,L59,O59,R59)</f>
        <v>2.9064965404748865E-2</v>
      </c>
      <c r="T59" s="32">
        <v>7</v>
      </c>
    </row>
    <row r="60" spans="1:20" ht="12.75" customHeight="1" x14ac:dyDescent="0.3">
      <c r="A60" s="25" t="s">
        <v>154</v>
      </c>
      <c r="B60" s="25" t="s">
        <v>155</v>
      </c>
      <c r="C60" s="25" t="s">
        <v>17</v>
      </c>
      <c r="D60" s="31">
        <f>VLOOKUP(A60, Master, 10, FALSE)</f>
        <v>20506060</v>
      </c>
      <c r="E60" s="31">
        <f>VLOOKUP(A60, Master, 11, FALSE)</f>
        <v>2811836</v>
      </c>
      <c r="F60" s="40">
        <f>VLOOKUP(A60, Master, 12, FALSE)</f>
        <v>0.13712219704809211</v>
      </c>
      <c r="G60" s="31">
        <f>VLOOKUP(A60, Master, 13, FALSE)</f>
        <v>20721235</v>
      </c>
      <c r="H60" s="31">
        <f>VLOOKUP(A60, Master, 14, FALSE)</f>
        <v>3406236</v>
      </c>
      <c r="I60" s="40">
        <f>VLOOKUP(A60, Master, 15, FALSE)</f>
        <v>0.16438383136912449</v>
      </c>
      <c r="J60" s="24">
        <f>VLOOKUP(A60, Master, 16, FALSE)</f>
        <v>21173797</v>
      </c>
      <c r="K60" s="24">
        <f>VLOOKUP(A60, Master, 17, FALSE)</f>
        <v>4063787</v>
      </c>
      <c r="L60" s="22">
        <f>VLOOKUP(A60, Master, 18, FALSE)</f>
        <v>0.19192528387799315</v>
      </c>
      <c r="M60" s="24">
        <f>VLOOKUP(A60, Master, 19, FALSE)</f>
        <v>21479155</v>
      </c>
      <c r="N60" s="24">
        <f>VLOOKUP(A60, Master, 20, FALSE)</f>
        <v>4083634</v>
      </c>
      <c r="O60" s="22">
        <f>VLOOKUP(A60, Master, 21, FALSE)</f>
        <v>0.19012079385804517</v>
      </c>
      <c r="P60" s="24">
        <f>VLOOKUP(A60, Master, 22, FALSE)</f>
        <v>22383484</v>
      </c>
      <c r="Q60" s="24">
        <f>VLOOKUP(A60, Master, 23, FALSE)</f>
        <v>3300931</v>
      </c>
      <c r="R60" s="22">
        <f>VLOOKUP(A60, Master, 24, FALSE)</f>
        <v>0.14747172513447862</v>
      </c>
      <c r="S60" s="22">
        <f>AVERAGE(F60,I60,L60,O60,R60)</f>
        <v>0.16620476625754671</v>
      </c>
      <c r="T60" s="32">
        <v>4</v>
      </c>
    </row>
    <row r="61" spans="1:20" ht="12.75" customHeight="1" x14ac:dyDescent="0.3">
      <c r="A61" s="25" t="s">
        <v>156</v>
      </c>
      <c r="B61" s="25" t="s">
        <v>157</v>
      </c>
      <c r="C61" s="25" t="s">
        <v>158</v>
      </c>
      <c r="D61" s="31">
        <f>VLOOKUP(A61, Master, 10, FALSE)</f>
        <v>14629434</v>
      </c>
      <c r="E61" s="31">
        <f>VLOOKUP(A61, Master, 11, FALSE)</f>
        <v>5863737</v>
      </c>
      <c r="F61" s="40">
        <f>VLOOKUP(A61, Master, 12, FALSE)</f>
        <v>0.4008177623276471</v>
      </c>
      <c r="G61" s="31">
        <f>VLOOKUP(A61, Master, 13, FALSE)</f>
        <v>14593556</v>
      </c>
      <c r="H61" s="31">
        <f>VLOOKUP(A61, Master, 14, FALSE)</f>
        <v>5958908</v>
      </c>
      <c r="I61" s="40">
        <f>VLOOKUP(A61, Master, 15, FALSE)</f>
        <v>0.40832460573694307</v>
      </c>
      <c r="J61" s="24">
        <f>VLOOKUP(A61, Master, 16, FALSE)</f>
        <v>15468438</v>
      </c>
      <c r="K61" s="24">
        <f>VLOOKUP(A61, Master, 17, FALSE)</f>
        <v>6410996</v>
      </c>
      <c r="L61" s="22">
        <f>VLOOKUP(A61, Master, 18, FALSE)</f>
        <v>0.41445658572636745</v>
      </c>
      <c r="M61" s="24">
        <f>VLOOKUP(A61, Master, 19, FALSE)</f>
        <v>15862630</v>
      </c>
      <c r="N61" s="24">
        <f>VLOOKUP(A61, Master, 20, FALSE)</f>
        <v>8319774</v>
      </c>
      <c r="O61" s="22">
        <f>VLOOKUP(A61, Master, 21, FALSE)</f>
        <v>0.52448894035856597</v>
      </c>
      <c r="P61" s="24">
        <f>VLOOKUP(A61, Master, 22, FALSE)</f>
        <v>16484553</v>
      </c>
      <c r="Q61" s="24">
        <f>VLOOKUP(A61, Master, 23, FALSE)</f>
        <v>11423216</v>
      </c>
      <c r="R61" s="22">
        <f>VLOOKUP(A61, Master, 24, FALSE)</f>
        <v>0.69296486231686116</v>
      </c>
      <c r="S61" s="22">
        <f>AVERAGE(F61,I61,L61,O61,R61)</f>
        <v>0.48821055129327695</v>
      </c>
      <c r="T61" s="32">
        <v>4</v>
      </c>
    </row>
    <row r="62" spans="1:20" ht="12.75" customHeight="1" x14ac:dyDescent="0.3">
      <c r="A62" s="25" t="s">
        <v>159</v>
      </c>
      <c r="B62" s="25" t="s">
        <v>1403</v>
      </c>
      <c r="C62" s="25" t="s">
        <v>46</v>
      </c>
      <c r="D62" s="31">
        <f>VLOOKUP(A62, Master, 10, FALSE)</f>
        <v>15601854</v>
      </c>
      <c r="E62" s="31">
        <f>VLOOKUP(A62, Master, 11, FALSE)</f>
        <v>7227334</v>
      </c>
      <c r="F62" s="40">
        <f>VLOOKUP(A62, Master, 12, FALSE)</f>
        <v>0.46323558725777075</v>
      </c>
      <c r="G62" s="31">
        <f>VLOOKUP(A62, Master, 13, FALSE)</f>
        <v>16164069</v>
      </c>
      <c r="H62" s="31">
        <f>VLOOKUP(A62, Master, 14, FALSE)</f>
        <v>4377826</v>
      </c>
      <c r="I62" s="40">
        <f>VLOOKUP(A62, Master, 15, FALSE)</f>
        <v>0.27083687900614628</v>
      </c>
      <c r="J62" s="24">
        <f>VLOOKUP(A62, Master, 16, FALSE)</f>
        <v>17244293</v>
      </c>
      <c r="K62" s="24">
        <f>VLOOKUP(A62, Master, 17, FALSE)</f>
        <v>4125247</v>
      </c>
      <c r="L62" s="22">
        <f>VLOOKUP(A62, Master, 18, FALSE)</f>
        <v>0.23922389859648058</v>
      </c>
      <c r="M62" s="24">
        <f>VLOOKUP(A62, Master, 19, FALSE)</f>
        <v>17038493</v>
      </c>
      <c r="N62" s="24">
        <f>VLOOKUP(A62, Master, 20, FALSE)</f>
        <v>5275093</v>
      </c>
      <c r="O62" s="22">
        <f>VLOOKUP(A62, Master, 21, FALSE)</f>
        <v>0.30959856602341534</v>
      </c>
      <c r="P62" s="24">
        <f>VLOOKUP(A62, Master, 22, FALSE)</f>
        <v>17612406</v>
      </c>
      <c r="Q62" s="24">
        <f>VLOOKUP(A62, Master, 23, FALSE)</f>
        <v>6231406</v>
      </c>
      <c r="R62" s="22">
        <f>VLOOKUP(A62, Master, 24, FALSE)</f>
        <v>0.35380776482213733</v>
      </c>
      <c r="S62" s="22">
        <f>AVERAGE(F62,I62,L62,O62,R62)</f>
        <v>0.32734053914119005</v>
      </c>
      <c r="T62" s="32">
        <v>6</v>
      </c>
    </row>
    <row r="63" spans="1:20" ht="12.75" customHeight="1" x14ac:dyDescent="0.3">
      <c r="A63" s="25" t="s">
        <v>161</v>
      </c>
      <c r="B63" s="25" t="s">
        <v>162</v>
      </c>
      <c r="C63" s="25" t="s">
        <v>82</v>
      </c>
      <c r="D63" s="31">
        <f>VLOOKUP(A63, Master, 10, FALSE)</f>
        <v>39211662</v>
      </c>
      <c r="E63" s="31">
        <f>VLOOKUP(A63, Master, 11, FALSE)</f>
        <v>10345990</v>
      </c>
      <c r="F63" s="40">
        <f>VLOOKUP(A63, Master, 12, FALSE)</f>
        <v>0.26384982100478171</v>
      </c>
      <c r="G63" s="31">
        <f>VLOOKUP(A63, Master, 13, FALSE)</f>
        <v>40776789</v>
      </c>
      <c r="H63" s="31">
        <f>VLOOKUP(A63, Master, 14, FALSE)</f>
        <v>13478016</v>
      </c>
      <c r="I63" s="40">
        <f>VLOOKUP(A63, Master, 15, FALSE)</f>
        <v>0.33053156784856208</v>
      </c>
      <c r="J63" s="24">
        <f>VLOOKUP(A63, Master, 16, FALSE)</f>
        <v>42139518</v>
      </c>
      <c r="K63" s="24">
        <f>VLOOKUP(A63, Master, 17, FALSE)</f>
        <v>17411733</v>
      </c>
      <c r="L63" s="22">
        <f>VLOOKUP(A63, Master, 18, FALSE)</f>
        <v>0.4131925049546129</v>
      </c>
      <c r="M63" s="24">
        <f>VLOOKUP(A63, Master, 19, FALSE)</f>
        <v>45540925</v>
      </c>
      <c r="N63" s="24">
        <f>VLOOKUP(A63, Master, 20, FALSE)</f>
        <v>18154568</v>
      </c>
      <c r="O63" s="22">
        <f>VLOOKUP(A63, Master, 21, FALSE)</f>
        <v>0.39864293489866531</v>
      </c>
      <c r="P63" s="24">
        <f>VLOOKUP(A63, Master, 22, FALSE)</f>
        <v>48674569</v>
      </c>
      <c r="Q63" s="24">
        <f>VLOOKUP(A63, Master, 23, FALSE)</f>
        <v>19318152</v>
      </c>
      <c r="R63" s="22">
        <f>VLOOKUP(A63, Master, 24, FALSE)</f>
        <v>0.39688388406685227</v>
      </c>
      <c r="S63" s="22">
        <f>AVERAGE(F63,I63,L63,O63,R63)</f>
        <v>0.36062014255469488</v>
      </c>
      <c r="T63" s="32">
        <v>7</v>
      </c>
    </row>
    <row r="64" spans="1:20" ht="12.75" customHeight="1" x14ac:dyDescent="0.3">
      <c r="A64" s="25" t="s">
        <v>163</v>
      </c>
      <c r="B64" s="25" t="s">
        <v>164</v>
      </c>
      <c r="C64" s="25" t="s">
        <v>165</v>
      </c>
      <c r="D64" s="31">
        <f>VLOOKUP(A64, Master, 10, FALSE)</f>
        <v>26982204</v>
      </c>
      <c r="E64" s="31">
        <f>VLOOKUP(A64, Master, 11, FALSE)</f>
        <v>6764437</v>
      </c>
      <c r="F64" s="40">
        <f>VLOOKUP(A64, Master, 12, FALSE)</f>
        <v>0.25069994282157232</v>
      </c>
      <c r="G64" s="31">
        <f>VLOOKUP(A64, Master, 13, FALSE)</f>
        <v>26828526</v>
      </c>
      <c r="H64" s="31">
        <f>VLOOKUP(A64, Master, 14, FALSE)</f>
        <v>7708177</v>
      </c>
      <c r="I64" s="40">
        <f>VLOOKUP(A64, Master, 15, FALSE)</f>
        <v>0.28731272825051962</v>
      </c>
      <c r="J64" s="24">
        <f>VLOOKUP(A64, Master, 16, FALSE)</f>
        <v>27825527</v>
      </c>
      <c r="K64" s="24">
        <f>VLOOKUP(A64, Master, 17, FALSE)</f>
        <v>9639789</v>
      </c>
      <c r="L64" s="22">
        <f>VLOOKUP(A64, Master, 18, FALSE)</f>
        <v>0.34643688868857719</v>
      </c>
      <c r="M64" s="24">
        <f>VLOOKUP(A64, Master, 19, FALSE)</f>
        <v>26597443</v>
      </c>
      <c r="N64" s="24">
        <f>VLOOKUP(A64, Master, 20, FALSE)</f>
        <v>14197389</v>
      </c>
      <c r="O64" s="22">
        <f>VLOOKUP(A64, Master, 21, FALSE)</f>
        <v>0.53378774042301735</v>
      </c>
      <c r="P64" s="24">
        <f>VLOOKUP(A64, Master, 22, FALSE)</f>
        <v>30529304</v>
      </c>
      <c r="Q64" s="24">
        <f>VLOOKUP(A64, Master, 23, FALSE)</f>
        <v>13903388</v>
      </c>
      <c r="R64" s="22">
        <f>VLOOKUP(A64, Master, 24, FALSE)</f>
        <v>0.45541123374447057</v>
      </c>
      <c r="S64" s="22">
        <f>AVERAGE(F64,I64,L64,O64,R64)</f>
        <v>0.37472970678563139</v>
      </c>
      <c r="T64" s="32">
        <v>4</v>
      </c>
    </row>
    <row r="65" spans="1:20" ht="12.75" customHeight="1" x14ac:dyDescent="0.3">
      <c r="A65" s="25" t="s">
        <v>166</v>
      </c>
      <c r="B65" s="25" t="s">
        <v>167</v>
      </c>
      <c r="C65" s="25" t="s">
        <v>168</v>
      </c>
      <c r="D65" s="31">
        <f>VLOOKUP(A65, Master, 10, FALSE)</f>
        <v>75519221</v>
      </c>
      <c r="E65" s="31">
        <f>VLOOKUP(A65, Master, 11, FALSE)</f>
        <v>8980273</v>
      </c>
      <c r="F65" s="40">
        <f>VLOOKUP(A65, Master, 12, FALSE)</f>
        <v>0.11891373985438754</v>
      </c>
      <c r="G65" s="31">
        <f>VLOOKUP(A65, Master, 13, FALSE)</f>
        <v>79980405</v>
      </c>
      <c r="H65" s="31">
        <f>VLOOKUP(A65, Master, 14, FALSE)</f>
        <v>11212719</v>
      </c>
      <c r="I65" s="40">
        <f>VLOOKUP(A65, Master, 15, FALSE)</f>
        <v>0.14019332610281232</v>
      </c>
      <c r="J65" s="24">
        <f>VLOOKUP(A65, Master, 16, FALSE)</f>
        <v>82409779</v>
      </c>
      <c r="K65" s="24">
        <f>VLOOKUP(A65, Master, 17, FALSE)</f>
        <v>17052828</v>
      </c>
      <c r="L65" s="22">
        <f>VLOOKUP(A65, Master, 18, FALSE)</f>
        <v>0.20692723857444151</v>
      </c>
      <c r="M65" s="24">
        <f>VLOOKUP(A65, Master, 19, FALSE)</f>
        <v>85622328</v>
      </c>
      <c r="N65" s="24">
        <f>VLOOKUP(A65, Master, 20, FALSE)</f>
        <v>24140909</v>
      </c>
      <c r="O65" s="22">
        <f>VLOOKUP(A65, Master, 21, FALSE)</f>
        <v>0.28194642173242473</v>
      </c>
      <c r="P65" s="24">
        <f>VLOOKUP(A65, Master, 22, FALSE)</f>
        <v>97422286</v>
      </c>
      <c r="Q65" s="24">
        <f>VLOOKUP(A65, Master, 23, FALSE)</f>
        <v>25574604</v>
      </c>
      <c r="R65" s="22">
        <f>VLOOKUP(A65, Master, 24, FALSE)</f>
        <v>0.2625128710282984</v>
      </c>
      <c r="S65" s="22">
        <f>AVERAGE(F65,I65,L65,O65,R65)</f>
        <v>0.20209871945847291</v>
      </c>
      <c r="T65" s="32">
        <v>7</v>
      </c>
    </row>
    <row r="66" spans="1:20" ht="12.75" customHeight="1" x14ac:dyDescent="0.3">
      <c r="A66" s="25" t="s">
        <v>169</v>
      </c>
      <c r="B66" s="25" t="s">
        <v>170</v>
      </c>
      <c r="C66" s="25" t="s">
        <v>171</v>
      </c>
      <c r="D66" s="31">
        <f>VLOOKUP(A66, Master, 10, FALSE)</f>
        <v>14466364</v>
      </c>
      <c r="E66" s="31">
        <f>VLOOKUP(A66, Master, 11, FALSE)</f>
        <v>1358969</v>
      </c>
      <c r="F66" s="40">
        <f>VLOOKUP(A66, Master, 12, FALSE)</f>
        <v>9.3939914687616047E-2</v>
      </c>
      <c r="G66" s="31">
        <f>VLOOKUP(A66, Master, 13, FALSE)</f>
        <v>14708804</v>
      </c>
      <c r="H66" s="31">
        <f>VLOOKUP(A66, Master, 14, FALSE)</f>
        <v>1902851</v>
      </c>
      <c r="I66" s="40">
        <f>VLOOKUP(A66, Master, 15, FALSE)</f>
        <v>0.12936816616769115</v>
      </c>
      <c r="J66" s="24">
        <f>VLOOKUP(A66, Master, 16, FALSE)</f>
        <v>15253031</v>
      </c>
      <c r="K66" s="24">
        <f>VLOOKUP(A66, Master, 17, FALSE)</f>
        <v>3662225</v>
      </c>
      <c r="L66" s="22">
        <f>VLOOKUP(A66, Master, 18, FALSE)</f>
        <v>0.24009818114183337</v>
      </c>
      <c r="M66" s="24">
        <f>VLOOKUP(A66, Master, 19, FALSE)</f>
        <v>16515083</v>
      </c>
      <c r="N66" s="24">
        <f>VLOOKUP(A66, Master, 20, FALSE)</f>
        <v>4866067</v>
      </c>
      <c r="O66" s="22">
        <f>VLOOKUP(A66, Master, 21, FALSE)</f>
        <v>0.29464381135716966</v>
      </c>
      <c r="P66" s="24">
        <f>VLOOKUP(A66, Master, 22, FALSE)</f>
        <v>17354998</v>
      </c>
      <c r="Q66" s="24">
        <f>VLOOKUP(A66, Master, 23, FALSE)</f>
        <v>6466362</v>
      </c>
      <c r="R66" s="22">
        <f>VLOOKUP(A66, Master, 24, FALSE)</f>
        <v>0.37259364708656262</v>
      </c>
      <c r="S66" s="22">
        <f>AVERAGE(F66,I66,L66,O66,R66)</f>
        <v>0.22612874408817457</v>
      </c>
      <c r="T66" s="32">
        <v>4</v>
      </c>
    </row>
    <row r="67" spans="1:20" ht="12.75" customHeight="1" x14ac:dyDescent="0.3">
      <c r="A67" s="25" t="s">
        <v>172</v>
      </c>
      <c r="B67" s="25" t="s">
        <v>173</v>
      </c>
      <c r="C67" s="25" t="s">
        <v>174</v>
      </c>
      <c r="D67" s="31">
        <f>VLOOKUP(A67, Master, 10, FALSE)</f>
        <v>22038800</v>
      </c>
      <c r="E67" s="31">
        <f>VLOOKUP(A67, Master, 11, FALSE)</f>
        <v>5155731</v>
      </c>
      <c r="F67" s="40">
        <f>VLOOKUP(A67, Master, 12, FALSE)</f>
        <v>0.23393882607038496</v>
      </c>
      <c r="G67" s="31">
        <f>VLOOKUP(A67, Master, 13, FALSE)</f>
        <v>23292123</v>
      </c>
      <c r="H67" s="31">
        <f>VLOOKUP(A67, Master, 14, FALSE)</f>
        <v>5781201</v>
      </c>
      <c r="I67" s="40">
        <f>VLOOKUP(A67, Master, 15, FALSE)</f>
        <v>0.24820412463045982</v>
      </c>
      <c r="J67" s="24">
        <f>VLOOKUP(A67, Master, 16, FALSE)</f>
        <v>25224895</v>
      </c>
      <c r="K67" s="24">
        <f>VLOOKUP(A67, Master, 17, FALSE)</f>
        <v>5907735</v>
      </c>
      <c r="L67" s="22">
        <f>VLOOKUP(A67, Master, 18, FALSE)</f>
        <v>0.23420256060530678</v>
      </c>
      <c r="M67" s="24">
        <f>VLOOKUP(A67, Master, 19, FALSE)</f>
        <v>26412166</v>
      </c>
      <c r="N67" s="24">
        <f>VLOOKUP(A67, Master, 20, FALSE)</f>
        <v>6325972</v>
      </c>
      <c r="O67" s="22">
        <f>VLOOKUP(A67, Master, 21, FALSE)</f>
        <v>0.23950977742605434</v>
      </c>
      <c r="P67" s="24">
        <f>VLOOKUP(A67, Master, 22, FALSE)</f>
        <v>27365556</v>
      </c>
      <c r="Q67" s="24">
        <f>VLOOKUP(A67, Master, 23, FALSE)</f>
        <v>5592692</v>
      </c>
      <c r="R67" s="22">
        <f>VLOOKUP(A67, Master, 24, FALSE)</f>
        <v>0.204369755907755</v>
      </c>
      <c r="S67" s="22">
        <f>AVERAGE(F67,I67,L67,O67,R67)</f>
        <v>0.23204500892799218</v>
      </c>
      <c r="T67" s="32">
        <v>4</v>
      </c>
    </row>
    <row r="68" spans="1:20" ht="12.75" customHeight="1" x14ac:dyDescent="0.3">
      <c r="A68" s="25" t="s">
        <v>175</v>
      </c>
      <c r="B68" s="25" t="s">
        <v>176</v>
      </c>
      <c r="C68" s="25" t="s">
        <v>177</v>
      </c>
      <c r="D68" s="31">
        <f>VLOOKUP(A68, Master, 10, FALSE)</f>
        <v>16573826</v>
      </c>
      <c r="E68" s="31">
        <f>VLOOKUP(A68, Master, 11, FALSE)</f>
        <v>5488930</v>
      </c>
      <c r="F68" s="40">
        <f>VLOOKUP(A68, Master, 12, FALSE)</f>
        <v>0.33118062178280377</v>
      </c>
      <c r="G68" s="31">
        <f>VLOOKUP(A68, Master, 13, FALSE)</f>
        <v>15581758</v>
      </c>
      <c r="H68" s="31">
        <f>VLOOKUP(A68, Master, 14, FALSE)</f>
        <v>5268210</v>
      </c>
      <c r="I68" s="40">
        <f>VLOOKUP(A68, Master, 15, FALSE)</f>
        <v>0.33810113082233723</v>
      </c>
      <c r="J68" s="24">
        <f>VLOOKUP(A68, Master, 16, FALSE)</f>
        <v>15427119</v>
      </c>
      <c r="K68" s="24">
        <f>VLOOKUP(A68, Master, 17, FALSE)</f>
        <v>4913734</v>
      </c>
      <c r="L68" s="22">
        <f>VLOOKUP(A68, Master, 18, FALSE)</f>
        <v>0.31851274369504767</v>
      </c>
      <c r="M68" s="24">
        <f>VLOOKUP(A68, Master, 19, FALSE)</f>
        <v>14731628</v>
      </c>
      <c r="N68" s="24">
        <f>VLOOKUP(A68, Master, 20, FALSE)</f>
        <v>5323288</v>
      </c>
      <c r="O68" s="22">
        <f>VLOOKUP(A68, Master, 21, FALSE)</f>
        <v>0.36135096541943634</v>
      </c>
      <c r="P68" s="24">
        <f>VLOOKUP(A68, Master, 22, FALSE)</f>
        <v>14764502</v>
      </c>
      <c r="Q68" s="24">
        <f>VLOOKUP(A68, Master, 23, FALSE)</f>
        <v>5541684</v>
      </c>
      <c r="R68" s="22">
        <f>VLOOKUP(A68, Master, 24, FALSE)</f>
        <v>0.37533836224208578</v>
      </c>
      <c r="S68" s="22">
        <f>AVERAGE(F68,I68,L68,O68,R68)</f>
        <v>0.34489676479234216</v>
      </c>
      <c r="T68" s="32">
        <v>5</v>
      </c>
    </row>
    <row r="69" spans="1:20" ht="12.75" customHeight="1" x14ac:dyDescent="0.3">
      <c r="A69" s="25" t="s">
        <v>178</v>
      </c>
      <c r="B69" s="25" t="s">
        <v>179</v>
      </c>
      <c r="C69" s="25" t="s">
        <v>180</v>
      </c>
      <c r="D69" s="31">
        <f>VLOOKUP(A69, Master, 10, FALSE)</f>
        <v>12709607</v>
      </c>
      <c r="E69" s="31">
        <f>VLOOKUP(A69, Master, 11, FALSE)</f>
        <v>1998323</v>
      </c>
      <c r="F69" s="40">
        <f>VLOOKUP(A69, Master, 12, FALSE)</f>
        <v>0.15722933053712834</v>
      </c>
      <c r="G69" s="31">
        <f>VLOOKUP(A69, Master, 13, FALSE)</f>
        <v>12496303</v>
      </c>
      <c r="H69" s="31">
        <f>VLOOKUP(A69, Master, 14, FALSE)</f>
        <v>2976319</v>
      </c>
      <c r="I69" s="40">
        <f>VLOOKUP(A69, Master, 15, FALSE)</f>
        <v>0.23817596292279405</v>
      </c>
      <c r="J69" s="24">
        <f>VLOOKUP(A69, Master, 16, FALSE)</f>
        <v>13599214</v>
      </c>
      <c r="K69" s="24">
        <f>VLOOKUP(A69, Master, 17, FALSE)</f>
        <v>2979839</v>
      </c>
      <c r="L69" s="22">
        <f>VLOOKUP(A69, Master, 18, FALSE)</f>
        <v>0.21911847258231248</v>
      </c>
      <c r="M69" s="24">
        <f>VLOOKUP(A69, Master, 19, FALSE)</f>
        <v>14037927</v>
      </c>
      <c r="N69" s="24">
        <f>VLOOKUP(A69, Master, 20, FALSE)</f>
        <v>3987191</v>
      </c>
      <c r="O69" s="22">
        <f>VLOOKUP(A69, Master, 21, FALSE)</f>
        <v>0.28402989985629645</v>
      </c>
      <c r="P69" s="24">
        <f>VLOOKUP(A69, Master, 22, FALSE)</f>
        <v>15240943</v>
      </c>
      <c r="Q69" s="24">
        <f>VLOOKUP(A69, Master, 23, FALSE)</f>
        <v>3805910</v>
      </c>
      <c r="R69" s="22">
        <f>VLOOKUP(A69, Master, 24, FALSE)</f>
        <v>0.24971617569857718</v>
      </c>
      <c r="S69" s="22">
        <f>AVERAGE(F69,I69,L69,O69,R69)</f>
        <v>0.2296539683194217</v>
      </c>
      <c r="T69" s="32">
        <v>4</v>
      </c>
    </row>
    <row r="70" spans="1:20" ht="12.75" customHeight="1" x14ac:dyDescent="0.3">
      <c r="A70" s="25" t="s">
        <v>181</v>
      </c>
      <c r="B70" s="25" t="s">
        <v>182</v>
      </c>
      <c r="C70" s="25" t="s">
        <v>183</v>
      </c>
      <c r="D70" s="31">
        <f>VLOOKUP(A70, Master, 10, FALSE)</f>
        <v>19204512</v>
      </c>
      <c r="E70" s="31">
        <f>VLOOKUP(A70, Master, 11, FALSE)</f>
        <v>6753447</v>
      </c>
      <c r="F70" s="40">
        <f>VLOOKUP(A70, Master, 12, FALSE)</f>
        <v>0.35165939129304613</v>
      </c>
      <c r="G70" s="31">
        <f>VLOOKUP(A70, Master, 13, FALSE)</f>
        <v>19724466</v>
      </c>
      <c r="H70" s="31">
        <f>VLOOKUP(A70, Master, 14, FALSE)</f>
        <v>8863310</v>
      </c>
      <c r="I70" s="40">
        <f>VLOOKUP(A70, Master, 15, FALSE)</f>
        <v>0.44935614480006708</v>
      </c>
      <c r="J70" s="24">
        <f>VLOOKUP(A70, Master, 16, FALSE)</f>
        <v>21030938</v>
      </c>
      <c r="K70" s="24">
        <f>VLOOKUP(A70, Master, 17, FALSE)</f>
        <v>9746257</v>
      </c>
      <c r="L70" s="22">
        <f>VLOOKUP(A70, Master, 18, FALSE)</f>
        <v>0.46342474120745353</v>
      </c>
      <c r="M70" s="24">
        <f>VLOOKUP(A70, Master, 19, FALSE)</f>
        <v>21536728</v>
      </c>
      <c r="N70" s="24">
        <f>VLOOKUP(A70, Master, 20, FALSE)</f>
        <v>10476328</v>
      </c>
      <c r="O70" s="22">
        <f>VLOOKUP(A70, Master, 21, FALSE)</f>
        <v>0.48644009433559265</v>
      </c>
      <c r="P70" s="24">
        <f>VLOOKUP(A70, Master, 22, FALSE)</f>
        <v>22734970</v>
      </c>
      <c r="Q70" s="24">
        <f>VLOOKUP(A70, Master, 23, FALSE)</f>
        <v>10772128</v>
      </c>
      <c r="R70" s="22">
        <f>VLOOKUP(A70, Master, 24, FALSE)</f>
        <v>0.47381316095864651</v>
      </c>
      <c r="S70" s="22">
        <f>AVERAGE(F70,I70,L70,O70,R70)</f>
        <v>0.44493870651896117</v>
      </c>
      <c r="T70" s="32">
        <v>3</v>
      </c>
    </row>
    <row r="71" spans="1:20" ht="12.75" customHeight="1" x14ac:dyDescent="0.3">
      <c r="A71" s="25" t="s">
        <v>184</v>
      </c>
      <c r="B71" s="25" t="s">
        <v>185</v>
      </c>
      <c r="C71" s="25" t="s">
        <v>186</v>
      </c>
      <c r="D71" s="31">
        <f>VLOOKUP(A71, Master, 10, FALSE)</f>
        <v>43338000</v>
      </c>
      <c r="E71" s="31">
        <f>VLOOKUP(A71, Master, 11, FALSE)</f>
        <v>13954148</v>
      </c>
      <c r="F71" s="40">
        <f>VLOOKUP(A71, Master, 12, FALSE)</f>
        <v>0.32198412478656147</v>
      </c>
      <c r="G71" s="31">
        <f>VLOOKUP(A71, Master, 13, FALSE)</f>
        <v>44901833</v>
      </c>
      <c r="H71" s="31">
        <f>VLOOKUP(A71, Master, 14, FALSE)</f>
        <v>13342907</v>
      </c>
      <c r="I71" s="40">
        <f>VLOOKUP(A71, Master, 15, FALSE)</f>
        <v>0.29715728977033073</v>
      </c>
      <c r="J71" s="24">
        <f>VLOOKUP(A71, Master, 16, FALSE)</f>
        <v>43298951</v>
      </c>
      <c r="K71" s="24">
        <f>VLOOKUP(A71, Master, 17, FALSE)</f>
        <v>17894709</v>
      </c>
      <c r="L71" s="22">
        <f>VLOOKUP(A71, Master, 18, FALSE)</f>
        <v>0.41328273749634259</v>
      </c>
      <c r="M71" s="24">
        <f>VLOOKUP(A71, Master, 19, FALSE)</f>
        <v>45303601</v>
      </c>
      <c r="N71" s="24">
        <f>VLOOKUP(A71, Master, 20, FALSE)</f>
        <v>21850316</v>
      </c>
      <c r="O71" s="22">
        <f>VLOOKUP(A71, Master, 21, FALSE)</f>
        <v>0.48230859176072999</v>
      </c>
      <c r="P71" s="24">
        <f>VLOOKUP(A71, Master, 22, FALSE)</f>
        <v>45160108</v>
      </c>
      <c r="Q71" s="24">
        <f>VLOOKUP(A71, Master, 23, FALSE)</f>
        <v>24754356</v>
      </c>
      <c r="R71" s="22">
        <f>VLOOKUP(A71, Master, 24, FALSE)</f>
        <v>0.54814651904729728</v>
      </c>
      <c r="S71" s="22">
        <f>AVERAGE(F71,I71,L71,O71,R71)</f>
        <v>0.41257585257225238</v>
      </c>
      <c r="T71" s="32">
        <v>5</v>
      </c>
    </row>
    <row r="72" spans="1:20" ht="12.75" customHeight="1" x14ac:dyDescent="0.3">
      <c r="A72" s="25" t="s">
        <v>187</v>
      </c>
      <c r="B72" s="25" t="s">
        <v>188</v>
      </c>
      <c r="C72" s="25" t="s">
        <v>189</v>
      </c>
      <c r="D72" s="31">
        <f>VLOOKUP(A72, Master, 10, FALSE)</f>
        <v>16601207</v>
      </c>
      <c r="E72" s="31">
        <f>VLOOKUP(A72, Master, 11, FALSE)</f>
        <v>4026454</v>
      </c>
      <c r="F72" s="40">
        <f>VLOOKUP(A72, Master, 12, FALSE)</f>
        <v>0.24253983460359238</v>
      </c>
      <c r="G72" s="31">
        <f>VLOOKUP(A72, Master, 13, FALSE)</f>
        <v>17272312</v>
      </c>
      <c r="H72" s="31">
        <f>VLOOKUP(A72, Master, 14, FALSE)</f>
        <v>5407791</v>
      </c>
      <c r="I72" s="40">
        <f>VLOOKUP(A72, Master, 15, FALSE)</f>
        <v>0.31309016418878954</v>
      </c>
      <c r="J72" s="24">
        <f>VLOOKUP(A72, Master, 16, FALSE)</f>
        <v>20496678</v>
      </c>
      <c r="K72" s="24">
        <f>VLOOKUP(A72, Master, 17, FALSE)</f>
        <v>4736325</v>
      </c>
      <c r="L72" s="22">
        <f>VLOOKUP(A72, Master, 18, FALSE)</f>
        <v>0.23107768976026261</v>
      </c>
      <c r="M72" s="24">
        <f>VLOOKUP(A72, Master, 19, FALSE)</f>
        <v>19619389</v>
      </c>
      <c r="N72" s="24">
        <f>VLOOKUP(A72, Master, 20, FALSE)</f>
        <v>6222707</v>
      </c>
      <c r="O72" s="22">
        <f>VLOOKUP(A72, Master, 21, FALSE)</f>
        <v>0.31717129417231088</v>
      </c>
      <c r="P72" s="24">
        <f>VLOOKUP(A72, Master, 22, FALSE)</f>
        <v>19932848</v>
      </c>
      <c r="Q72" s="24">
        <f>VLOOKUP(A72, Master, 23, FALSE)</f>
        <v>7664202</v>
      </c>
      <c r="R72" s="22">
        <f>VLOOKUP(A72, Master, 24, FALSE)</f>
        <v>0.38450110089636963</v>
      </c>
      <c r="S72" s="22">
        <f>AVERAGE(F72,I72,L72,O72,R72)</f>
        <v>0.29767601672426502</v>
      </c>
      <c r="T72" s="32">
        <v>1</v>
      </c>
    </row>
    <row r="73" spans="1:20" ht="12.75" customHeight="1" x14ac:dyDescent="0.3">
      <c r="A73" s="25" t="s">
        <v>190</v>
      </c>
      <c r="B73" s="25" t="s">
        <v>1404</v>
      </c>
      <c r="C73" s="25" t="s">
        <v>76</v>
      </c>
      <c r="D73" s="31">
        <f>VLOOKUP(A73, Master, 10, FALSE)</f>
        <v>80482758</v>
      </c>
      <c r="E73" s="31">
        <f>VLOOKUP(A73, Master, 11, FALSE)</f>
        <v>12331520</v>
      </c>
      <c r="F73" s="40">
        <f>VLOOKUP(A73, Master, 12, FALSE)</f>
        <v>0.15321940135302023</v>
      </c>
      <c r="G73" s="31">
        <f>VLOOKUP(A73, Master, 13, FALSE)</f>
        <v>83338266</v>
      </c>
      <c r="H73" s="31">
        <f>VLOOKUP(A73, Master, 14, FALSE)</f>
        <v>14224574</v>
      </c>
      <c r="I73" s="40">
        <f>VLOOKUP(A73, Master, 15, FALSE)</f>
        <v>0.17068478482621657</v>
      </c>
      <c r="J73" s="24">
        <f>VLOOKUP(A73, Master, 16, FALSE)</f>
        <v>86458245</v>
      </c>
      <c r="K73" s="24">
        <f>VLOOKUP(A73, Master, 17, FALSE)</f>
        <v>17312107</v>
      </c>
      <c r="L73" s="22">
        <f>VLOOKUP(A73, Master, 18, FALSE)</f>
        <v>0.20023662289235689</v>
      </c>
      <c r="M73" s="24">
        <f>VLOOKUP(A73, Master, 19, FALSE)</f>
        <v>87173697</v>
      </c>
      <c r="N73" s="24">
        <f>VLOOKUP(A73, Master, 20, FALSE)</f>
        <v>21392899</v>
      </c>
      <c r="O73" s="22">
        <f>VLOOKUP(A73, Master, 21, FALSE)</f>
        <v>0.24540543462324421</v>
      </c>
      <c r="P73" s="24">
        <f>VLOOKUP(A73, Master, 22, FALSE)</f>
        <v>91233296</v>
      </c>
      <c r="Q73" s="24">
        <f>VLOOKUP(A73, Master, 23, FALSE)</f>
        <v>22139283</v>
      </c>
      <c r="R73" s="22">
        <f>VLOOKUP(A73, Master, 24, FALSE)</f>
        <v>0.2426667014200605</v>
      </c>
      <c r="S73" s="22">
        <f>AVERAGE(F73,I73,L73,O73,R73)</f>
        <v>0.20244258902297968</v>
      </c>
      <c r="T73" s="32">
        <v>5</v>
      </c>
    </row>
    <row r="74" spans="1:20" ht="12.75" customHeight="1" x14ac:dyDescent="0.3">
      <c r="A74" s="25" t="s">
        <v>192</v>
      </c>
      <c r="B74" s="25" t="s">
        <v>193</v>
      </c>
      <c r="C74" s="25" t="s">
        <v>25</v>
      </c>
      <c r="D74" s="31">
        <f>VLOOKUP(A74, Master, 10, FALSE)</f>
        <v>67901754</v>
      </c>
      <c r="E74" s="31">
        <f>VLOOKUP(A74, Master, 11, FALSE)</f>
        <v>18991738</v>
      </c>
      <c r="F74" s="40">
        <f>VLOOKUP(A74, Master, 12, FALSE)</f>
        <v>0.2796943654798667</v>
      </c>
      <c r="G74" s="31">
        <f>VLOOKUP(A74, Master, 13, FALSE)</f>
        <v>67428678</v>
      </c>
      <c r="H74" s="31">
        <f>VLOOKUP(A74, Master, 14, FALSE)</f>
        <v>22007873</v>
      </c>
      <c r="I74" s="40">
        <f>VLOOKUP(A74, Master, 15, FALSE)</f>
        <v>0.32638743117579733</v>
      </c>
      <c r="J74" s="24">
        <f>VLOOKUP(A74, Master, 16, FALSE)</f>
        <v>68372029</v>
      </c>
      <c r="K74" s="24">
        <f>VLOOKUP(A74, Master, 17, FALSE)</f>
        <v>24214836</v>
      </c>
      <c r="L74" s="22">
        <f>VLOOKUP(A74, Master, 18, FALSE)</f>
        <v>0.35416289898314995</v>
      </c>
      <c r="M74" s="24">
        <f>VLOOKUP(A74, Master, 19, FALSE)</f>
        <v>68236302</v>
      </c>
      <c r="N74" s="24">
        <f>VLOOKUP(A74, Master, 20, FALSE)</f>
        <v>28136803</v>
      </c>
      <c r="O74" s="22">
        <f>VLOOKUP(A74, Master, 21, FALSE)</f>
        <v>0.41234360853845803</v>
      </c>
      <c r="P74" s="24">
        <f>VLOOKUP(A74, Master, 22, FALSE)</f>
        <v>69926110</v>
      </c>
      <c r="Q74" s="24">
        <f>VLOOKUP(A74, Master, 23, FALSE)</f>
        <v>29803261</v>
      </c>
      <c r="R74" s="22">
        <f>VLOOKUP(A74, Master, 24, FALSE)</f>
        <v>0.42621076733712199</v>
      </c>
      <c r="S74" s="22">
        <f>AVERAGE(F74,I74,L74,O74,R74)</f>
        <v>0.35975981430287879</v>
      </c>
      <c r="T74" s="32">
        <v>5</v>
      </c>
    </row>
    <row r="75" spans="1:20" ht="12.75" customHeight="1" x14ac:dyDescent="0.3">
      <c r="A75" s="25" t="s">
        <v>194</v>
      </c>
      <c r="B75" s="25" t="s">
        <v>195</v>
      </c>
      <c r="C75" s="25" t="s">
        <v>196</v>
      </c>
      <c r="D75" s="31">
        <f>VLOOKUP(A75, Master, 10, FALSE)</f>
        <v>55438701</v>
      </c>
      <c r="E75" s="31">
        <f>VLOOKUP(A75, Master, 11, FALSE)</f>
        <v>31776658</v>
      </c>
      <c r="F75" s="40">
        <f>VLOOKUP(A75, Master, 12, FALSE)</f>
        <v>0.57318547200447567</v>
      </c>
      <c r="G75" s="31">
        <f>VLOOKUP(A75, Master, 13, FALSE)</f>
        <v>56578773</v>
      </c>
      <c r="H75" s="31">
        <f>VLOOKUP(A75, Master, 14, FALSE)</f>
        <v>36302226</v>
      </c>
      <c r="I75" s="40">
        <f>VLOOKUP(A75, Master, 15, FALSE)</f>
        <v>0.64162271599633314</v>
      </c>
      <c r="J75" s="24">
        <f>VLOOKUP(A75, Master, 16, FALSE)</f>
        <v>58467539</v>
      </c>
      <c r="K75" s="24">
        <f>VLOOKUP(A75, Master, 17, FALSE)</f>
        <v>41748466</v>
      </c>
      <c r="L75" s="22">
        <f>VLOOKUP(A75, Master, 18, FALSE)</f>
        <v>0.71404520720463371</v>
      </c>
      <c r="M75" s="24">
        <f>VLOOKUP(A75, Master, 19, FALSE)</f>
        <v>67605347</v>
      </c>
      <c r="N75" s="24">
        <f>VLOOKUP(A75, Master, 20, FALSE)</f>
        <v>39092614</v>
      </c>
      <c r="O75" s="22">
        <f>VLOOKUP(A75, Master, 21, FALSE)</f>
        <v>0.57824736851065939</v>
      </c>
      <c r="P75" s="24">
        <f>VLOOKUP(A75, Master, 22, FALSE)</f>
        <v>64962930</v>
      </c>
      <c r="Q75" s="24">
        <f>VLOOKUP(A75, Master, 23, FALSE)</f>
        <v>41028377</v>
      </c>
      <c r="R75" s="22">
        <f>VLOOKUP(A75, Master, 24, FALSE)</f>
        <v>0.6315659869405521</v>
      </c>
      <c r="S75" s="22">
        <f>AVERAGE(F75,I75,L75,O75,R75)</f>
        <v>0.6277333501313308</v>
      </c>
      <c r="T75" s="32">
        <v>4</v>
      </c>
    </row>
    <row r="76" spans="1:20" ht="12.75" customHeight="1" x14ac:dyDescent="0.3">
      <c r="A76" s="25" t="s">
        <v>197</v>
      </c>
      <c r="B76" s="25" t="s">
        <v>198</v>
      </c>
      <c r="C76" s="25" t="s">
        <v>143</v>
      </c>
      <c r="D76" s="31">
        <f>VLOOKUP(A76, Master, 10, FALSE)</f>
        <v>43461239</v>
      </c>
      <c r="E76" s="31">
        <f>VLOOKUP(A76, Master, 11, FALSE)</f>
        <v>8658066</v>
      </c>
      <c r="F76" s="40">
        <f>VLOOKUP(A76, Master, 12, FALSE)</f>
        <v>0.19921351068707452</v>
      </c>
      <c r="G76" s="31">
        <f>VLOOKUP(A76, Master, 13, FALSE)</f>
        <v>45838748</v>
      </c>
      <c r="H76" s="31">
        <f>VLOOKUP(A76, Master, 14, FALSE)</f>
        <v>10545482</v>
      </c>
      <c r="I76" s="40">
        <f>VLOOKUP(A76, Master, 15, FALSE)</f>
        <v>0.23005606523110098</v>
      </c>
      <c r="J76" s="24">
        <f>VLOOKUP(A76, Master, 16, FALSE)</f>
        <v>45296646</v>
      </c>
      <c r="K76" s="24">
        <f>VLOOKUP(A76, Master, 17, FALSE)</f>
        <v>14604286</v>
      </c>
      <c r="L76" s="22">
        <f>VLOOKUP(A76, Master, 18, FALSE)</f>
        <v>0.32241429089473866</v>
      </c>
      <c r="M76" s="24">
        <f>VLOOKUP(A76, Master, 19, FALSE)</f>
        <v>48983551</v>
      </c>
      <c r="N76" s="24">
        <f>VLOOKUP(A76, Master, 20, FALSE)</f>
        <v>19211322</v>
      </c>
      <c r="O76" s="22">
        <f>VLOOKUP(A76, Master, 21, FALSE)</f>
        <v>0.39219945487414742</v>
      </c>
      <c r="P76" s="24">
        <f>VLOOKUP(A76, Master, 22, FALSE)</f>
        <v>49279161</v>
      </c>
      <c r="Q76" s="24">
        <f>VLOOKUP(A76, Master, 23, FALSE)</f>
        <v>21738618</v>
      </c>
      <c r="R76" s="22">
        <f>VLOOKUP(A76, Master, 24, FALSE)</f>
        <v>0.44113206391642912</v>
      </c>
      <c r="S76" s="22">
        <f>AVERAGE(F76,I76,L76,O76,R76)</f>
        <v>0.31700307712069814</v>
      </c>
      <c r="T76" s="32">
        <v>5</v>
      </c>
    </row>
    <row r="77" spans="1:20" ht="12.75" customHeight="1" x14ac:dyDescent="0.3">
      <c r="A77" s="25" t="s">
        <v>199</v>
      </c>
      <c r="B77" s="25" t="s">
        <v>200</v>
      </c>
      <c r="C77" s="25" t="s">
        <v>114</v>
      </c>
      <c r="D77" s="31">
        <f>VLOOKUP(A77, Master, 10, FALSE)</f>
        <v>43846256</v>
      </c>
      <c r="E77" s="31">
        <f>VLOOKUP(A77, Master, 11, FALSE)</f>
        <v>2064541</v>
      </c>
      <c r="F77" s="40">
        <f>VLOOKUP(A77, Master, 12, FALSE)</f>
        <v>4.7085913105100692E-2</v>
      </c>
      <c r="G77" s="31">
        <f>VLOOKUP(A77, Master, 13, FALSE)</f>
        <v>44030719</v>
      </c>
      <c r="H77" s="31">
        <f>VLOOKUP(A77, Master, 14, FALSE)</f>
        <v>5760563</v>
      </c>
      <c r="I77" s="40">
        <f>VLOOKUP(A77, Master, 15, FALSE)</f>
        <v>0.13083054582869746</v>
      </c>
      <c r="J77" s="24">
        <f>VLOOKUP(A77, Master, 16, FALSE)</f>
        <v>45497209</v>
      </c>
      <c r="K77" s="24">
        <f>VLOOKUP(A77, Master, 17, FALSE)</f>
        <v>11810475</v>
      </c>
      <c r="L77" s="22">
        <f>VLOOKUP(A77, Master, 18, FALSE)</f>
        <v>0.25958680234649117</v>
      </c>
      <c r="M77" s="24">
        <f>VLOOKUP(A77, Master, 19, FALSE)</f>
        <v>57360505</v>
      </c>
      <c r="N77" s="24">
        <f>VLOOKUP(A77, Master, 20, FALSE)</f>
        <v>15789563</v>
      </c>
      <c r="O77" s="22">
        <f>VLOOKUP(A77, Master, 21, FALSE)</f>
        <v>0.27526889799871879</v>
      </c>
      <c r="P77" s="24">
        <f>VLOOKUP(A77, Master, 22, FALSE)</f>
        <v>52895285</v>
      </c>
      <c r="Q77" s="24">
        <f>VLOOKUP(A77, Master, 23, FALSE)</f>
        <v>21412975</v>
      </c>
      <c r="R77" s="22">
        <f>VLOOKUP(A77, Master, 24, FALSE)</f>
        <v>0.40481821772961429</v>
      </c>
      <c r="S77" s="22">
        <f>AVERAGE(F77,I77,L77,O77,R77)</f>
        <v>0.22351807540172447</v>
      </c>
      <c r="T77" s="32">
        <v>7</v>
      </c>
    </row>
    <row r="78" spans="1:20" ht="12.75" customHeight="1" x14ac:dyDescent="0.3">
      <c r="A78" s="25" t="s">
        <v>201</v>
      </c>
      <c r="B78" s="25" t="s">
        <v>202</v>
      </c>
      <c r="C78" s="25" t="s">
        <v>82</v>
      </c>
      <c r="D78" s="31">
        <f>VLOOKUP(A78, Master, 10, FALSE)</f>
        <v>7128396</v>
      </c>
      <c r="E78" s="31">
        <f>VLOOKUP(A78, Master, 11, FALSE)</f>
        <v>1148595</v>
      </c>
      <c r="F78" s="40">
        <f>VLOOKUP(A78, Master, 12, FALSE)</f>
        <v>0.16112951637366948</v>
      </c>
      <c r="G78" s="31">
        <f>VLOOKUP(A78, Master, 13, FALSE)</f>
        <v>7224429</v>
      </c>
      <c r="H78" s="31">
        <f>VLOOKUP(A78, Master, 14, FALSE)</f>
        <v>950749</v>
      </c>
      <c r="I78" s="40">
        <f>VLOOKUP(A78, Master, 15, FALSE)</f>
        <v>0.13160195774641845</v>
      </c>
      <c r="J78" s="24">
        <f>VLOOKUP(A78, Master, 16, FALSE)</f>
        <v>6460390</v>
      </c>
      <c r="K78" s="24">
        <f>VLOOKUP(A78, Master, 17, FALSE)</f>
        <v>1260623</v>
      </c>
      <c r="L78" s="22">
        <f>VLOOKUP(A78, Master, 18, FALSE)</f>
        <v>0.19513109889650626</v>
      </c>
      <c r="M78" s="24">
        <f>VLOOKUP(A78, Master, 19, FALSE)</f>
        <v>6946379</v>
      </c>
      <c r="N78" s="24">
        <f>VLOOKUP(A78, Master, 20, FALSE)</f>
        <v>2040669</v>
      </c>
      <c r="O78" s="22">
        <f>VLOOKUP(A78, Master, 21, FALSE)</f>
        <v>0.29377449747559126</v>
      </c>
      <c r="P78" s="24">
        <f>VLOOKUP(A78, Master, 22, FALSE)</f>
        <v>7260862</v>
      </c>
      <c r="Q78" s="24">
        <f>VLOOKUP(A78, Master, 23, FALSE)</f>
        <v>2944571</v>
      </c>
      <c r="R78" s="22">
        <f>VLOOKUP(A78, Master, 24, FALSE)</f>
        <v>0.40554014110170389</v>
      </c>
      <c r="S78" s="22">
        <f>AVERAGE(F78,I78,L78,O78,R78)</f>
        <v>0.23743544231877783</v>
      </c>
      <c r="T78" s="32">
        <v>7</v>
      </c>
    </row>
    <row r="79" spans="1:20" ht="12.75" customHeight="1" x14ac:dyDescent="0.3">
      <c r="A79" s="25" t="s">
        <v>203</v>
      </c>
      <c r="B79" s="25" t="s">
        <v>204</v>
      </c>
      <c r="C79" s="25" t="s">
        <v>205</v>
      </c>
      <c r="D79" s="31">
        <f>VLOOKUP(A79, Master, 10, FALSE)</f>
        <v>34047736</v>
      </c>
      <c r="E79" s="31">
        <f>VLOOKUP(A79, Master, 11, FALSE)</f>
        <v>7595819</v>
      </c>
      <c r="F79" s="40">
        <f>VLOOKUP(A79, Master, 12, FALSE)</f>
        <v>0.22309321829798023</v>
      </c>
      <c r="G79" s="31">
        <f>VLOOKUP(A79, Master, 13, FALSE)</f>
        <v>34172299</v>
      </c>
      <c r="H79" s="31">
        <f>VLOOKUP(A79, Master, 14, FALSE)</f>
        <v>8091806</v>
      </c>
      <c r="I79" s="40">
        <f>VLOOKUP(A79, Master, 15, FALSE)</f>
        <v>0.2367943110880541</v>
      </c>
      <c r="J79" s="24">
        <f>VLOOKUP(A79, Master, 16, FALSE)</f>
        <v>34116186</v>
      </c>
      <c r="K79" s="24">
        <f>VLOOKUP(A79, Master, 17, FALSE)</f>
        <v>8516915</v>
      </c>
      <c r="L79" s="22">
        <f>VLOOKUP(A79, Master, 18, FALSE)</f>
        <v>0.2496444063237315</v>
      </c>
      <c r="M79" s="24">
        <f>VLOOKUP(A79, Master, 19, FALSE)</f>
        <v>34439843</v>
      </c>
      <c r="N79" s="24">
        <f>VLOOKUP(A79, Master, 20, FALSE)</f>
        <v>8613345</v>
      </c>
      <c r="O79" s="22">
        <f>VLOOKUP(A79, Master, 21, FALSE)</f>
        <v>0.25009826554668091</v>
      </c>
      <c r="P79" s="24">
        <f>VLOOKUP(A79, Master, 22, FALSE)</f>
        <v>36205888</v>
      </c>
      <c r="Q79" s="24">
        <f>VLOOKUP(A79, Master, 23, FALSE)</f>
        <v>8180942</v>
      </c>
      <c r="R79" s="22">
        <f>VLOOKUP(A79, Master, 24, FALSE)</f>
        <v>0.22595612072820861</v>
      </c>
      <c r="S79" s="22">
        <f>AVERAGE(F79,I79,L79,O79,R79)</f>
        <v>0.23711726439693109</v>
      </c>
      <c r="T79" s="32">
        <v>1</v>
      </c>
    </row>
    <row r="80" spans="1:20" ht="12.75" customHeight="1" x14ac:dyDescent="0.3">
      <c r="A80" s="25" t="s">
        <v>206</v>
      </c>
      <c r="B80" s="25" t="s">
        <v>207</v>
      </c>
      <c r="C80" s="25" t="s">
        <v>208</v>
      </c>
      <c r="D80" s="31">
        <f>VLOOKUP(A80, Master, 10, FALSE)</f>
        <v>17914515</v>
      </c>
      <c r="E80" s="31">
        <f>VLOOKUP(A80, Master, 11, FALSE)</f>
        <v>2119521</v>
      </c>
      <c r="F80" s="40">
        <f>VLOOKUP(A80, Master, 12, FALSE)</f>
        <v>0.11831305508410359</v>
      </c>
      <c r="G80" s="31">
        <f>VLOOKUP(A80, Master, 13, FALSE)</f>
        <v>17996001</v>
      </c>
      <c r="H80" s="31">
        <f>VLOOKUP(A80, Master, 14, FALSE)</f>
        <v>3593912</v>
      </c>
      <c r="I80" s="40">
        <f>VLOOKUP(A80, Master, 15, FALSE)</f>
        <v>0.19970614582650889</v>
      </c>
      <c r="J80" s="24">
        <f>VLOOKUP(A80, Master, 16, FALSE)</f>
        <v>18299132</v>
      </c>
      <c r="K80" s="24">
        <f>VLOOKUP(A80, Master, 17, FALSE)</f>
        <v>5831211</v>
      </c>
      <c r="L80" s="22">
        <f>VLOOKUP(A80, Master, 18, FALSE)</f>
        <v>0.3186605244445474</v>
      </c>
      <c r="M80" s="24">
        <f>VLOOKUP(A80, Master, 19, FALSE)</f>
        <v>19274686</v>
      </c>
      <c r="N80" s="24">
        <f>VLOOKUP(A80, Master, 20, FALSE)</f>
        <v>7003496</v>
      </c>
      <c r="O80" s="22">
        <f>VLOOKUP(A80, Master, 21, FALSE)</f>
        <v>0.36335201517679716</v>
      </c>
      <c r="P80" s="24">
        <f>VLOOKUP(A80, Master, 22, FALSE)</f>
        <v>19274686</v>
      </c>
      <c r="Q80" s="24">
        <f>VLOOKUP(A80, Master, 23, FALSE)</f>
        <v>7003496</v>
      </c>
      <c r="R80" s="22">
        <f>VLOOKUP(A80, Master, 24, FALSE)</f>
        <v>0.36335201517679716</v>
      </c>
      <c r="S80" s="22">
        <f>AVERAGE(F80,I80,L80,O80,R80)</f>
        <v>0.27267675114175083</v>
      </c>
      <c r="T80" s="32">
        <v>4</v>
      </c>
    </row>
    <row r="81" spans="1:20" ht="12.75" customHeight="1" x14ac:dyDescent="0.3">
      <c r="A81" s="25" t="s">
        <v>209</v>
      </c>
      <c r="B81" s="25" t="s">
        <v>210</v>
      </c>
      <c r="C81" s="25" t="s">
        <v>127</v>
      </c>
      <c r="D81" s="31">
        <f>VLOOKUP(A81, Master, 10, FALSE)</f>
        <v>90658034</v>
      </c>
      <c r="E81" s="31">
        <f>VLOOKUP(A81, Master, 11, FALSE)</f>
        <v>3970417</v>
      </c>
      <c r="F81" s="40">
        <f>VLOOKUP(A81, Master, 12, FALSE)</f>
        <v>4.3795533885060862E-2</v>
      </c>
      <c r="G81" s="31">
        <f>VLOOKUP(A81, Master, 13, FALSE)</f>
        <v>95648260</v>
      </c>
      <c r="H81" s="31">
        <f>VLOOKUP(A81, Master, 14, FALSE)</f>
        <v>2538915</v>
      </c>
      <c r="I81" s="40">
        <f>VLOOKUP(A81, Master, 15, FALSE)</f>
        <v>2.6544288416746942E-2</v>
      </c>
      <c r="J81" s="24">
        <f>VLOOKUP(A81, Master, 16, FALSE)</f>
        <v>95292091</v>
      </c>
      <c r="K81" s="24">
        <f>VLOOKUP(A81, Master, 17, FALSE)</f>
        <v>7709173</v>
      </c>
      <c r="L81" s="22">
        <f>VLOOKUP(A81, Master, 18, FALSE)</f>
        <v>8.0900449545177888E-2</v>
      </c>
      <c r="M81" s="24">
        <f>VLOOKUP(A81, Master, 19, FALSE)</f>
        <v>99232472</v>
      </c>
      <c r="N81" s="24">
        <f>VLOOKUP(A81, Master, 20, FALSE)</f>
        <v>14317753</v>
      </c>
      <c r="O81" s="22">
        <f>VLOOKUP(A81, Master, 21, FALSE)</f>
        <v>0.14428495744820305</v>
      </c>
      <c r="P81" s="24">
        <f>VLOOKUP(A81, Master, 22, FALSE)</f>
        <v>110126384</v>
      </c>
      <c r="Q81" s="24">
        <f>VLOOKUP(A81, Master, 23, FALSE)</f>
        <v>16410130</v>
      </c>
      <c r="R81" s="22">
        <f>VLOOKUP(A81, Master, 24, FALSE)</f>
        <v>0.14901179357709593</v>
      </c>
      <c r="S81" s="22">
        <f>AVERAGE(F81,I81,L81,O81,R81)</f>
        <v>8.8907404574456936E-2</v>
      </c>
      <c r="T81" s="32">
        <v>7</v>
      </c>
    </row>
    <row r="82" spans="1:20" ht="12.75" customHeight="1" x14ac:dyDescent="0.3">
      <c r="A82" s="25" t="s">
        <v>211</v>
      </c>
      <c r="B82" s="25" t="s">
        <v>212</v>
      </c>
      <c r="C82" s="25" t="s">
        <v>82</v>
      </c>
      <c r="D82" s="31">
        <f>VLOOKUP(A82, Master, 10, FALSE)</f>
        <v>40898456</v>
      </c>
      <c r="E82" s="31">
        <f>VLOOKUP(A82, Master, 11, FALSE)</f>
        <v>3758853</v>
      </c>
      <c r="F82" s="40">
        <f>VLOOKUP(A82, Master, 12, FALSE)</f>
        <v>9.1906965876658031E-2</v>
      </c>
      <c r="G82" s="31">
        <f>VLOOKUP(A82, Master, 13, FALSE)</f>
        <v>41452921</v>
      </c>
      <c r="H82" s="31">
        <f>VLOOKUP(A82, Master, 14, FALSE)</f>
        <v>4038660</v>
      </c>
      <c r="I82" s="40">
        <f>VLOOKUP(A82, Master, 15, FALSE)</f>
        <v>9.7427633628037941E-2</v>
      </c>
      <c r="J82" s="24">
        <f>VLOOKUP(A82, Master, 16, FALSE)</f>
        <v>42214149</v>
      </c>
      <c r="K82" s="24">
        <f>VLOOKUP(A82, Master, 17, FALSE)</f>
        <v>7748444</v>
      </c>
      <c r="L82" s="22">
        <f>VLOOKUP(A82, Master, 18, FALSE)</f>
        <v>0.1835508753238162</v>
      </c>
      <c r="M82" s="24">
        <f>VLOOKUP(A82, Master, 19, FALSE)</f>
        <v>44372147</v>
      </c>
      <c r="N82" s="24">
        <f>VLOOKUP(A82, Master, 20, FALSE)</f>
        <v>12433258</v>
      </c>
      <c r="O82" s="22">
        <f>VLOOKUP(A82, Master, 21, FALSE)</f>
        <v>0.28020411092571201</v>
      </c>
      <c r="P82" s="24">
        <f>VLOOKUP(A82, Master, 22, FALSE)</f>
        <v>46824999</v>
      </c>
      <c r="Q82" s="24">
        <f>VLOOKUP(A82, Master, 23, FALSE)</f>
        <v>15099106</v>
      </c>
      <c r="R82" s="22">
        <f>VLOOKUP(A82, Master, 24, FALSE)</f>
        <v>0.32245822365100318</v>
      </c>
      <c r="S82" s="22">
        <f>AVERAGE(F82,I82,L82,O82,R82)</f>
        <v>0.1951095618810455</v>
      </c>
      <c r="T82" s="32">
        <v>6</v>
      </c>
    </row>
    <row r="83" spans="1:20" ht="12.75" customHeight="1" x14ac:dyDescent="0.3">
      <c r="A83" s="25" t="s">
        <v>213</v>
      </c>
      <c r="B83" s="25" t="s">
        <v>214</v>
      </c>
      <c r="C83" s="25" t="s">
        <v>82</v>
      </c>
      <c r="D83" s="31">
        <f>VLOOKUP(A83, Master, 10, FALSE)</f>
        <v>16416174</v>
      </c>
      <c r="E83" s="31">
        <f>VLOOKUP(A83, Master, 11, FALSE)</f>
        <v>7121603</v>
      </c>
      <c r="F83" s="40">
        <f>VLOOKUP(A83, Master, 12, FALSE)</f>
        <v>0.43381624731804136</v>
      </c>
      <c r="G83" s="31">
        <f>VLOOKUP(A83, Master, 13, FALSE)</f>
        <v>17620861</v>
      </c>
      <c r="H83" s="31">
        <f>VLOOKUP(A83, Master, 14, FALSE)</f>
        <v>7169980</v>
      </c>
      <c r="I83" s="40">
        <f>VLOOKUP(A83, Master, 15, FALSE)</f>
        <v>0.40690293170123754</v>
      </c>
      <c r="J83" s="24">
        <f>VLOOKUP(A83, Master, 16, FALSE)</f>
        <v>17526196</v>
      </c>
      <c r="K83" s="24">
        <f>VLOOKUP(A83, Master, 17, FALSE)</f>
        <v>7782169</v>
      </c>
      <c r="L83" s="22">
        <f>VLOOKUP(A83, Master, 18, FALSE)</f>
        <v>0.44403069553712626</v>
      </c>
      <c r="M83" s="24">
        <f>VLOOKUP(A83, Master, 19, FALSE)</f>
        <v>18134039</v>
      </c>
      <c r="N83" s="24">
        <f>VLOOKUP(A83, Master, 20, FALSE)</f>
        <v>7984247</v>
      </c>
      <c r="O83" s="22">
        <f>VLOOKUP(A83, Master, 21, FALSE)</f>
        <v>0.44029060486745397</v>
      </c>
      <c r="P83" s="24">
        <f>VLOOKUP(A83, Master, 22, FALSE)</f>
        <v>18634116</v>
      </c>
      <c r="Q83" s="24">
        <f>VLOOKUP(A83, Master, 23, FALSE)</f>
        <v>9007226</v>
      </c>
      <c r="R83" s="22">
        <f>VLOOKUP(A83, Master, 24, FALSE)</f>
        <v>0.48337286297885018</v>
      </c>
      <c r="S83" s="22">
        <f>AVERAGE(F83,I83,L83,O83,R83)</f>
        <v>0.44168266848054188</v>
      </c>
      <c r="T83" s="32">
        <v>6</v>
      </c>
    </row>
    <row r="84" spans="1:20" ht="12.75" customHeight="1" x14ac:dyDescent="0.3">
      <c r="A84" s="25" t="s">
        <v>215</v>
      </c>
      <c r="B84" s="25" t="s">
        <v>216</v>
      </c>
      <c r="C84" s="25" t="s">
        <v>217</v>
      </c>
      <c r="D84" s="31">
        <f>VLOOKUP(A84, Master, 10, FALSE)</f>
        <v>53962724</v>
      </c>
      <c r="E84" s="31">
        <f>VLOOKUP(A84, Master, 11, FALSE)</f>
        <v>3615249</v>
      </c>
      <c r="F84" s="40">
        <f>VLOOKUP(A84, Master, 12, FALSE)</f>
        <v>6.6995302164508969E-2</v>
      </c>
      <c r="G84" s="31">
        <f>VLOOKUP(A84, Master, 13, FALSE)</f>
        <v>57519157</v>
      </c>
      <c r="H84" s="31">
        <f>VLOOKUP(A84, Master, 14, FALSE)</f>
        <v>3149766</v>
      </c>
      <c r="I84" s="40">
        <f>VLOOKUP(A84, Master, 15, FALSE)</f>
        <v>5.4760294904878389E-2</v>
      </c>
      <c r="J84" s="24">
        <f>VLOOKUP(A84, Master, 16, FALSE)</f>
        <v>53723254</v>
      </c>
      <c r="K84" s="24">
        <f>VLOOKUP(A84, Master, 17, FALSE)</f>
        <v>7998595</v>
      </c>
      <c r="L84" s="22">
        <f>VLOOKUP(A84, Master, 18, FALSE)</f>
        <v>0.14888515502058011</v>
      </c>
      <c r="M84" s="24">
        <f>VLOOKUP(A84, Master, 19, FALSE)</f>
        <v>54183140</v>
      </c>
      <c r="N84" s="24">
        <f>VLOOKUP(A84, Master, 20, FALSE)</f>
        <v>11963598</v>
      </c>
      <c r="O84" s="22">
        <f>VLOOKUP(A84, Master, 21, FALSE)</f>
        <v>0.22079927446065326</v>
      </c>
      <c r="P84" s="24">
        <f>VLOOKUP(A84, Master, 22, FALSE)</f>
        <v>55909248</v>
      </c>
      <c r="Q84" s="24">
        <f>VLOOKUP(A84, Master, 23, FALSE)</f>
        <v>14944558</v>
      </c>
      <c r="R84" s="22">
        <f>VLOOKUP(A84, Master, 24, FALSE)</f>
        <v>0.26730028634976455</v>
      </c>
      <c r="S84" s="22">
        <f>AVERAGE(F84,I84,L84,O84,R84)</f>
        <v>0.15174806258007706</v>
      </c>
      <c r="T84" s="32">
        <v>7</v>
      </c>
    </row>
    <row r="85" spans="1:20" ht="12.75" customHeight="1" x14ac:dyDescent="0.3">
      <c r="A85" s="25" t="s">
        <v>218</v>
      </c>
      <c r="B85" s="25" t="s">
        <v>219</v>
      </c>
      <c r="C85" s="25" t="s">
        <v>25</v>
      </c>
      <c r="D85" s="31">
        <f>VLOOKUP(A85, Master, 10, FALSE)</f>
        <v>38582394</v>
      </c>
      <c r="E85" s="31">
        <f>VLOOKUP(A85, Master, 11, FALSE)</f>
        <v>1178072</v>
      </c>
      <c r="F85" s="40">
        <f>VLOOKUP(A85, Master, 12, FALSE)</f>
        <v>3.0533926951241023E-2</v>
      </c>
      <c r="G85" s="31">
        <f>VLOOKUP(A85, Master, 13, FALSE)</f>
        <v>39263345</v>
      </c>
      <c r="H85" s="31">
        <f>VLOOKUP(A85, Master, 14, FALSE)</f>
        <v>785818</v>
      </c>
      <c r="I85" s="40">
        <f>VLOOKUP(A85, Master, 15, FALSE)</f>
        <v>2.00140359920939E-2</v>
      </c>
      <c r="J85" s="24">
        <f>VLOOKUP(A85, Master, 16, FALSE)</f>
        <v>39583632</v>
      </c>
      <c r="K85" s="24">
        <f>VLOOKUP(A85, Master, 17, FALSE)</f>
        <v>1739235</v>
      </c>
      <c r="L85" s="22">
        <f>VLOOKUP(A85, Master, 18, FALSE)</f>
        <v>4.3938236895492561E-2</v>
      </c>
      <c r="M85" s="24">
        <f>VLOOKUP(A85, Master, 19, FALSE)</f>
        <v>41195025</v>
      </c>
      <c r="N85" s="24">
        <f>VLOOKUP(A85, Master, 20, FALSE)</f>
        <v>3059805</v>
      </c>
      <c r="O85" s="22">
        <f>VLOOKUP(A85, Master, 21, FALSE)</f>
        <v>7.4276080667507793E-2</v>
      </c>
      <c r="P85" s="24">
        <f>VLOOKUP(A85, Master, 22, FALSE)</f>
        <v>44853548</v>
      </c>
      <c r="Q85" s="24">
        <f>VLOOKUP(A85, Master, 23, FALSE)</f>
        <v>3245870</v>
      </c>
      <c r="R85" s="22">
        <f>VLOOKUP(A85, Master, 24, FALSE)</f>
        <v>7.2365958652813825E-2</v>
      </c>
      <c r="S85" s="22">
        <f>AVERAGE(F85,I85,L85,O85,R85)</f>
        <v>4.8225647831829824E-2</v>
      </c>
      <c r="T85" s="32">
        <v>7</v>
      </c>
    </row>
    <row r="86" spans="1:20" ht="12.75" customHeight="1" x14ac:dyDescent="0.3">
      <c r="A86" s="25" t="s">
        <v>220</v>
      </c>
      <c r="B86" s="25" t="s">
        <v>221</v>
      </c>
      <c r="C86" s="25" t="s">
        <v>82</v>
      </c>
      <c r="D86" s="31">
        <f>VLOOKUP(A86, Master, 10, FALSE)</f>
        <v>21461477</v>
      </c>
      <c r="E86" s="31">
        <f>VLOOKUP(A86, Master, 11, FALSE)</f>
        <v>6733739</v>
      </c>
      <c r="F86" s="40">
        <f>VLOOKUP(A86, Master, 12, FALSE)</f>
        <v>0.31375934657246562</v>
      </c>
      <c r="G86" s="31">
        <f>VLOOKUP(A86, Master, 13, FALSE)</f>
        <v>20690068</v>
      </c>
      <c r="H86" s="31">
        <f>VLOOKUP(A86, Master, 14, FALSE)</f>
        <v>7534402</v>
      </c>
      <c r="I86" s="40">
        <f>VLOOKUP(A86, Master, 15, FALSE)</f>
        <v>0.36415549721731216</v>
      </c>
      <c r="J86" s="24">
        <f>VLOOKUP(A86, Master, 16, FALSE)</f>
        <v>20897362</v>
      </c>
      <c r="K86" s="24">
        <f>VLOOKUP(A86, Master, 17, FALSE)</f>
        <v>9712062</v>
      </c>
      <c r="L86" s="22">
        <f>VLOOKUP(A86, Master, 18, FALSE)</f>
        <v>0.46475062259054517</v>
      </c>
      <c r="M86" s="24">
        <f>VLOOKUP(A86, Master, 19, FALSE)</f>
        <v>21199846</v>
      </c>
      <c r="N86" s="24">
        <f>VLOOKUP(A86, Master, 20, FALSE)</f>
        <v>12415848</v>
      </c>
      <c r="O86" s="22">
        <f>VLOOKUP(A86, Master, 21, FALSE)</f>
        <v>0.5856574618513738</v>
      </c>
      <c r="P86" s="24">
        <f>VLOOKUP(A86, Master, 22, FALSE)</f>
        <v>21999258</v>
      </c>
      <c r="Q86" s="24">
        <f>VLOOKUP(A86, Master, 23, FALSE)</f>
        <v>14373361</v>
      </c>
      <c r="R86" s="22">
        <f>VLOOKUP(A86, Master, 24, FALSE)</f>
        <v>0.65335662684623275</v>
      </c>
      <c r="S86" s="22">
        <f>AVERAGE(F86,I86,L86,O86,R86)</f>
        <v>0.47633591101558592</v>
      </c>
      <c r="T86" s="32">
        <v>6</v>
      </c>
    </row>
    <row r="87" spans="1:20" ht="12.75" customHeight="1" x14ac:dyDescent="0.3">
      <c r="A87" s="25" t="s">
        <v>222</v>
      </c>
      <c r="B87" s="25" t="s">
        <v>223</v>
      </c>
      <c r="C87" s="25" t="s">
        <v>41</v>
      </c>
      <c r="D87" s="31">
        <f>VLOOKUP(A87, Master, 10, FALSE)</f>
        <v>23475165</v>
      </c>
      <c r="E87" s="31">
        <f>VLOOKUP(A87, Master, 11, FALSE)</f>
        <v>2078194</v>
      </c>
      <c r="F87" s="40">
        <f>VLOOKUP(A87, Master, 12, FALSE)</f>
        <v>8.85273436842723E-2</v>
      </c>
      <c r="G87" s="31">
        <f>VLOOKUP(A87, Master, 13, FALSE)</f>
        <v>23477768</v>
      </c>
      <c r="H87" s="31">
        <f>VLOOKUP(A87, Master, 14, FALSE)</f>
        <v>2687189</v>
      </c>
      <c r="I87" s="40">
        <f>VLOOKUP(A87, Master, 15, FALSE)</f>
        <v>0.11445674904019837</v>
      </c>
      <c r="J87" s="24">
        <f>VLOOKUP(A87, Master, 16, FALSE)</f>
        <v>24052074</v>
      </c>
      <c r="K87" s="24">
        <f>VLOOKUP(A87, Master, 17, FALSE)</f>
        <v>3712899</v>
      </c>
      <c r="L87" s="22">
        <f>VLOOKUP(A87, Master, 18, FALSE)</f>
        <v>0.15436918246634365</v>
      </c>
      <c r="M87" s="24">
        <f>VLOOKUP(A87, Master, 19, FALSE)</f>
        <v>24403618</v>
      </c>
      <c r="N87" s="24">
        <f>VLOOKUP(A87, Master, 20, FALSE)</f>
        <v>4409540</v>
      </c>
      <c r="O87" s="22">
        <f>VLOOKUP(A87, Master, 21, FALSE)</f>
        <v>0.18069205967738061</v>
      </c>
      <c r="P87" s="24">
        <f>VLOOKUP(A87, Master, 22, FALSE)</f>
        <v>24424083</v>
      </c>
      <c r="Q87" s="24">
        <f>VLOOKUP(A87, Master, 23, FALSE)</f>
        <v>4781981</v>
      </c>
      <c r="R87" s="22">
        <f>VLOOKUP(A87, Master, 24, FALSE)</f>
        <v>0.19578958194663848</v>
      </c>
      <c r="S87" s="22">
        <f>AVERAGE(F87,I87,L87,O87,R87)</f>
        <v>0.14676698336296665</v>
      </c>
      <c r="T87" s="32">
        <v>3</v>
      </c>
    </row>
    <row r="88" spans="1:20" ht="12.75" customHeight="1" x14ac:dyDescent="0.3">
      <c r="A88" s="25" t="s">
        <v>224</v>
      </c>
      <c r="B88" s="25" t="s">
        <v>225</v>
      </c>
      <c r="C88" s="25" t="s">
        <v>226</v>
      </c>
      <c r="D88" s="31">
        <f>VLOOKUP(A88, Master, 10, FALSE)</f>
        <v>46326497</v>
      </c>
      <c r="E88" s="31">
        <f>VLOOKUP(A88, Master, 11, FALSE)</f>
        <v>14498196</v>
      </c>
      <c r="F88" s="40">
        <f>VLOOKUP(A88, Master, 12, FALSE)</f>
        <v>0.31295688081056505</v>
      </c>
      <c r="G88" s="31">
        <f>VLOOKUP(A88, Master, 13, FALSE)</f>
        <v>48034060</v>
      </c>
      <c r="H88" s="31">
        <f>VLOOKUP(A88, Master, 14, FALSE)</f>
        <v>14125261</v>
      </c>
      <c r="I88" s="40">
        <f>VLOOKUP(A88, Master, 15, FALSE)</f>
        <v>0.29406760536169541</v>
      </c>
      <c r="J88" s="24">
        <f>VLOOKUP(A88, Master, 16, FALSE)</f>
        <v>53114370</v>
      </c>
      <c r="K88" s="24">
        <f>VLOOKUP(A88, Master, 17, FALSE)</f>
        <v>12868051</v>
      </c>
      <c r="L88" s="22">
        <f>VLOOKUP(A88, Master, 18, FALSE)</f>
        <v>0.24227061339520736</v>
      </c>
      <c r="M88" s="24">
        <f>VLOOKUP(A88, Master, 19, FALSE)</f>
        <v>57069565</v>
      </c>
      <c r="N88" s="24">
        <f>VLOOKUP(A88, Master, 20, FALSE)</f>
        <v>9189754</v>
      </c>
      <c r="O88" s="22">
        <f>VLOOKUP(A88, Master, 21, FALSE)</f>
        <v>0.16102723053872936</v>
      </c>
      <c r="P88" s="24">
        <f>VLOOKUP(A88, Master, 22, FALSE)</f>
        <v>57439362</v>
      </c>
      <c r="Q88" s="24">
        <f>VLOOKUP(A88, Master, 23, FALSE)</f>
        <v>10199357</v>
      </c>
      <c r="R88" s="22">
        <f>VLOOKUP(A88, Master, 24, FALSE)</f>
        <v>0.17756737966553318</v>
      </c>
      <c r="S88" s="22">
        <f>AVERAGE(F88,I88,L88,O88,R88)</f>
        <v>0.23757794195434609</v>
      </c>
      <c r="T88" s="32">
        <v>7</v>
      </c>
    </row>
    <row r="89" spans="1:20" ht="12.75" customHeight="1" x14ac:dyDescent="0.3">
      <c r="A89" s="25" t="s">
        <v>227</v>
      </c>
      <c r="B89" s="25" t="s">
        <v>228</v>
      </c>
      <c r="C89" s="25" t="s">
        <v>32</v>
      </c>
      <c r="D89" s="31">
        <f>VLOOKUP(A89, Master, 10, FALSE)</f>
        <v>12358912</v>
      </c>
      <c r="E89" s="31">
        <f>VLOOKUP(A89, Master, 11, FALSE)</f>
        <v>1133137</v>
      </c>
      <c r="F89" s="40">
        <f>VLOOKUP(A89, Master, 12, FALSE)</f>
        <v>9.1685821535099535E-2</v>
      </c>
      <c r="G89" s="31">
        <f>VLOOKUP(A89, Master, 13, FALSE)</f>
        <v>12845684</v>
      </c>
      <c r="H89" s="31">
        <f>VLOOKUP(A89, Master, 14, FALSE)</f>
        <v>1851817</v>
      </c>
      <c r="I89" s="40">
        <f>VLOOKUP(A89, Master, 15, FALSE)</f>
        <v>0.14415869174424656</v>
      </c>
      <c r="J89" s="24">
        <f>VLOOKUP(A89, Master, 16, FALSE)</f>
        <v>12986040</v>
      </c>
      <c r="K89" s="24">
        <f>VLOOKUP(A89, Master, 17, FALSE)</f>
        <v>3294596</v>
      </c>
      <c r="L89" s="22">
        <f>VLOOKUP(A89, Master, 18, FALSE)</f>
        <v>0.25370289942122465</v>
      </c>
      <c r="M89" s="24">
        <f>VLOOKUP(A89, Master, 19, FALSE)</f>
        <v>14271400</v>
      </c>
      <c r="N89" s="24">
        <f>VLOOKUP(A89, Master, 20, FALSE)</f>
        <v>3457820</v>
      </c>
      <c r="O89" s="22">
        <f>VLOOKUP(A89, Master, 21, FALSE)</f>
        <v>0.24229017475510461</v>
      </c>
      <c r="P89" s="24">
        <f>VLOOKUP(A89, Master, 22, FALSE)</f>
        <v>15713472</v>
      </c>
      <c r="Q89" s="24">
        <f>VLOOKUP(A89, Master, 23, FALSE)</f>
        <v>4251343</v>
      </c>
      <c r="R89" s="22">
        <f>VLOOKUP(A89, Master, 24, FALSE)</f>
        <v>0.27055401886992259</v>
      </c>
      <c r="S89" s="22">
        <f>AVERAGE(F89,I89,L89,O89,R89)</f>
        <v>0.20047832126511961</v>
      </c>
      <c r="T89" s="32">
        <v>4</v>
      </c>
    </row>
    <row r="90" spans="1:20" ht="12.75" customHeight="1" x14ac:dyDescent="0.3">
      <c r="A90" s="25" t="s">
        <v>229</v>
      </c>
      <c r="B90" s="25" t="s">
        <v>230</v>
      </c>
      <c r="C90" s="25" t="s">
        <v>11</v>
      </c>
      <c r="D90" s="31">
        <f>VLOOKUP(A90, Master, 10, FALSE)</f>
        <v>37887941</v>
      </c>
      <c r="E90" s="31">
        <f>VLOOKUP(A90, Master, 11, FALSE)</f>
        <v>5977359</v>
      </c>
      <c r="F90" s="40">
        <f>VLOOKUP(A90, Master, 12, FALSE)</f>
        <v>0.15776415509092986</v>
      </c>
      <c r="G90" s="31">
        <f>VLOOKUP(A90, Master, 13, FALSE)</f>
        <v>38487590</v>
      </c>
      <c r="H90" s="31">
        <f>VLOOKUP(A90, Master, 14, FALSE)</f>
        <v>9427336</v>
      </c>
      <c r="I90" s="40">
        <f>VLOOKUP(A90, Master, 15, FALSE)</f>
        <v>0.2449448250721856</v>
      </c>
      <c r="J90" s="24">
        <f>VLOOKUP(A90, Master, 16, FALSE)</f>
        <v>39029964</v>
      </c>
      <c r="K90" s="24">
        <f>VLOOKUP(A90, Master, 17, FALSE)</f>
        <v>15749467</v>
      </c>
      <c r="L90" s="22">
        <f>VLOOKUP(A90, Master, 18, FALSE)</f>
        <v>0.40352245777116269</v>
      </c>
      <c r="M90" s="24">
        <f>VLOOKUP(A90, Master, 19, FALSE)</f>
        <v>40936208</v>
      </c>
      <c r="N90" s="24">
        <f>VLOOKUP(A90, Master, 20, FALSE)</f>
        <v>22410286</v>
      </c>
      <c r="O90" s="22">
        <f>VLOOKUP(A90, Master, 21, FALSE)</f>
        <v>0.54744411109109081</v>
      </c>
      <c r="P90" s="24">
        <f>VLOOKUP(A90, Master, 22, FALSE)</f>
        <v>53133069</v>
      </c>
      <c r="Q90" s="24">
        <f>VLOOKUP(A90, Master, 23, FALSE)</f>
        <v>25713195</v>
      </c>
      <c r="R90" s="22">
        <f>VLOOKUP(A90, Master, 24, FALSE)</f>
        <v>0.48393957819376104</v>
      </c>
      <c r="S90" s="22">
        <f>AVERAGE(F90,I90,L90,O90,R90)</f>
        <v>0.36752302544382598</v>
      </c>
      <c r="T90" s="32">
        <v>7</v>
      </c>
    </row>
    <row r="91" spans="1:20" ht="12.75" customHeight="1" x14ac:dyDescent="0.3">
      <c r="A91" s="25" t="s">
        <v>231</v>
      </c>
      <c r="B91" s="25" t="s">
        <v>232</v>
      </c>
      <c r="C91" s="25" t="s">
        <v>233</v>
      </c>
      <c r="D91" s="31">
        <f>VLOOKUP(A91, Master, 10, FALSE)</f>
        <v>28409005</v>
      </c>
      <c r="E91" s="31">
        <f>VLOOKUP(A91, Master, 11, FALSE)</f>
        <v>3184813</v>
      </c>
      <c r="F91" s="40">
        <f>VLOOKUP(A91, Master, 12, FALSE)</f>
        <v>0.11210575660780799</v>
      </c>
      <c r="G91" s="31">
        <f>VLOOKUP(A91, Master, 13, FALSE)</f>
        <v>28495586</v>
      </c>
      <c r="H91" s="31">
        <f>VLOOKUP(A91, Master, 14, FALSE)</f>
        <v>3445245</v>
      </c>
      <c r="I91" s="40">
        <f>VLOOKUP(A91, Master, 15, FALSE)</f>
        <v>0.12090451482555929</v>
      </c>
      <c r="J91" s="24">
        <f>VLOOKUP(A91, Master, 16, FALSE)</f>
        <v>29368631</v>
      </c>
      <c r="K91" s="24">
        <f>VLOOKUP(A91, Master, 17, FALSE)</f>
        <v>3693873</v>
      </c>
      <c r="L91" s="22">
        <f>VLOOKUP(A91, Master, 18, FALSE)</f>
        <v>0.12577613849280206</v>
      </c>
      <c r="M91" s="24">
        <f>VLOOKUP(A91, Master, 19, FALSE)</f>
        <v>29235218</v>
      </c>
      <c r="N91" s="24">
        <f>VLOOKUP(A91, Master, 20, FALSE)</f>
        <v>4997076</v>
      </c>
      <c r="O91" s="22">
        <f>VLOOKUP(A91, Master, 21, FALSE)</f>
        <v>0.17092658587324369</v>
      </c>
      <c r="P91" s="24">
        <f>VLOOKUP(A91, Master, 22, FALSE)</f>
        <v>30760156</v>
      </c>
      <c r="Q91" s="24">
        <f>VLOOKUP(A91, Master, 23, FALSE)</f>
        <v>4180644</v>
      </c>
      <c r="R91" s="22">
        <f>VLOOKUP(A91, Master, 24, FALSE)</f>
        <v>0.13591101423542845</v>
      </c>
      <c r="S91" s="22">
        <f>AVERAGE(F91,I91,L91,O91,R91)</f>
        <v>0.13312480200696827</v>
      </c>
      <c r="T91" s="32">
        <v>5</v>
      </c>
    </row>
    <row r="92" spans="1:20" ht="12.75" customHeight="1" x14ac:dyDescent="0.3">
      <c r="A92" s="25" t="s">
        <v>234</v>
      </c>
      <c r="B92" s="25" t="s">
        <v>235</v>
      </c>
      <c r="C92" s="25" t="s">
        <v>25</v>
      </c>
      <c r="D92" s="31">
        <f>VLOOKUP(A92, Master, 10, FALSE)</f>
        <v>60723738</v>
      </c>
      <c r="E92" s="31">
        <f>VLOOKUP(A92, Master, 11, FALSE)</f>
        <v>25191689</v>
      </c>
      <c r="F92" s="40">
        <f>VLOOKUP(A92, Master, 12, FALSE)</f>
        <v>0.41485734952614411</v>
      </c>
      <c r="G92" s="31">
        <f>VLOOKUP(A92, Master, 13, FALSE)</f>
        <v>62516334</v>
      </c>
      <c r="H92" s="31">
        <f>VLOOKUP(A92, Master, 14, FALSE)</f>
        <v>28058971</v>
      </c>
      <c r="I92" s="40">
        <f>VLOOKUP(A92, Master, 15, FALSE)</f>
        <v>0.44882623795566773</v>
      </c>
      <c r="J92" s="24">
        <f>VLOOKUP(A92, Master, 16, FALSE)</f>
        <v>65124412</v>
      </c>
      <c r="K92" s="24">
        <f>VLOOKUP(A92, Master, 17, FALSE)</f>
        <v>29705690</v>
      </c>
      <c r="L92" s="22">
        <f>VLOOKUP(A92, Master, 18, FALSE)</f>
        <v>0.45613755407112161</v>
      </c>
      <c r="M92" s="24">
        <f>VLOOKUP(A92, Master, 19, FALSE)</f>
        <v>63773089</v>
      </c>
      <c r="N92" s="24">
        <f>VLOOKUP(A92, Master, 20, FALSE)</f>
        <v>31998689</v>
      </c>
      <c r="O92" s="22">
        <f>VLOOKUP(A92, Master, 21, FALSE)</f>
        <v>0.50175849252025406</v>
      </c>
      <c r="P92" s="24">
        <f>VLOOKUP(A92, Master, 22, FALSE)</f>
        <v>63475150</v>
      </c>
      <c r="Q92" s="24">
        <f>VLOOKUP(A92, Master, 23, FALSE)</f>
        <v>38017968</v>
      </c>
      <c r="R92" s="22">
        <f>VLOOKUP(A92, Master, 24, FALSE)</f>
        <v>0.59894254680768777</v>
      </c>
      <c r="S92" s="22">
        <f>AVERAGE(F92,I92,L92,O92,R92)</f>
        <v>0.48410443617617505</v>
      </c>
      <c r="T92" s="32">
        <v>5</v>
      </c>
    </row>
    <row r="93" spans="1:20" ht="12.75" customHeight="1" x14ac:dyDescent="0.3">
      <c r="A93" s="25" t="s">
        <v>236</v>
      </c>
      <c r="B93" s="25" t="s">
        <v>237</v>
      </c>
      <c r="C93" s="25" t="s">
        <v>56</v>
      </c>
      <c r="D93" s="31">
        <f>VLOOKUP(A93, Master, 10, FALSE)</f>
        <v>65278663</v>
      </c>
      <c r="E93" s="31">
        <f>VLOOKUP(A93, Master, 11, FALSE)</f>
        <v>21423295</v>
      </c>
      <c r="F93" s="40">
        <f>VLOOKUP(A93, Master, 12, FALSE)</f>
        <v>0.32818219637862373</v>
      </c>
      <c r="G93" s="31">
        <f>VLOOKUP(A93, Master, 13, FALSE)</f>
        <v>64787094</v>
      </c>
      <c r="H93" s="31">
        <f>VLOOKUP(A93, Master, 14, FALSE)</f>
        <v>29376292</v>
      </c>
      <c r="I93" s="40">
        <f>VLOOKUP(A93, Master, 15, FALSE)</f>
        <v>0.45342814727883923</v>
      </c>
      <c r="J93" s="24">
        <f>VLOOKUP(A93, Master, 16, FALSE)</f>
        <v>68391912</v>
      </c>
      <c r="K93" s="24">
        <f>VLOOKUP(A93, Master, 17, FALSE)</f>
        <v>39469240</v>
      </c>
      <c r="L93" s="22">
        <f>VLOOKUP(A93, Master, 18, FALSE)</f>
        <v>0.57710391252111803</v>
      </c>
      <c r="M93" s="24">
        <f>VLOOKUP(A93, Master, 19, FALSE)</f>
        <v>70786910</v>
      </c>
      <c r="N93" s="24">
        <f>VLOOKUP(A93, Master, 20, FALSE)</f>
        <v>47858603</v>
      </c>
      <c r="O93" s="22">
        <f>VLOOKUP(A93, Master, 21, FALSE)</f>
        <v>0.67609396991618931</v>
      </c>
      <c r="P93" s="24">
        <f>VLOOKUP(A93, Master, 22, FALSE)</f>
        <v>75181458</v>
      </c>
      <c r="Q93" s="24">
        <f>VLOOKUP(A93, Master, 23, FALSE)</f>
        <v>53333891</v>
      </c>
      <c r="R93" s="22">
        <f>VLOOKUP(A93, Master, 24, FALSE)</f>
        <v>0.70940219063056742</v>
      </c>
      <c r="S93" s="22">
        <f>AVERAGE(F93,I93,L93,O93,R93)</f>
        <v>0.54884208334506757</v>
      </c>
      <c r="T93" s="32">
        <v>5</v>
      </c>
    </row>
    <row r="94" spans="1:20" ht="12.75" customHeight="1" x14ac:dyDescent="0.3">
      <c r="A94" s="25" t="s">
        <v>238</v>
      </c>
      <c r="B94" s="25" t="s">
        <v>239</v>
      </c>
      <c r="C94" s="25" t="s">
        <v>76</v>
      </c>
      <c r="D94" s="31">
        <f>VLOOKUP(A94, Master, 10, FALSE)</f>
        <v>46252442</v>
      </c>
      <c r="E94" s="31">
        <f>VLOOKUP(A94, Master, 11, FALSE)</f>
        <v>7994761</v>
      </c>
      <c r="F94" s="40">
        <f>VLOOKUP(A94, Master, 12, FALSE)</f>
        <v>0.17285057078715974</v>
      </c>
      <c r="G94" s="31">
        <f>VLOOKUP(A94, Master, 13, FALSE)</f>
        <v>47692944</v>
      </c>
      <c r="H94" s="31">
        <f>VLOOKUP(A94, Master, 14, FALSE)</f>
        <v>9923095</v>
      </c>
      <c r="I94" s="40">
        <f>VLOOKUP(A94, Master, 15, FALSE)</f>
        <v>0.20806211920991918</v>
      </c>
      <c r="J94" s="24">
        <f>VLOOKUP(A94, Master, 16, FALSE)</f>
        <v>48935266</v>
      </c>
      <c r="K94" s="24">
        <f>VLOOKUP(A94, Master, 17, FALSE)</f>
        <v>11870434</v>
      </c>
      <c r="L94" s="22">
        <f>VLOOKUP(A94, Master, 18, FALSE)</f>
        <v>0.24257422039966023</v>
      </c>
      <c r="M94" s="24">
        <f>VLOOKUP(A94, Master, 19, FALSE)</f>
        <v>51755123</v>
      </c>
      <c r="N94" s="24">
        <f>VLOOKUP(A94, Master, 20, FALSE)</f>
        <v>13367374</v>
      </c>
      <c r="O94" s="22">
        <f>VLOOKUP(A94, Master, 21, FALSE)</f>
        <v>0.25828117537272588</v>
      </c>
      <c r="P94" s="24">
        <f>VLOOKUP(A94, Master, 22, FALSE)</f>
        <v>53581480</v>
      </c>
      <c r="Q94" s="24">
        <f>VLOOKUP(A94, Master, 23, FALSE)</f>
        <v>13334589</v>
      </c>
      <c r="R94" s="22">
        <f>VLOOKUP(A94, Master, 24, FALSE)</f>
        <v>0.24886563417061269</v>
      </c>
      <c r="S94" s="22">
        <f>AVERAGE(F94,I94,L94,O94,R94)</f>
        <v>0.22612674398801555</v>
      </c>
      <c r="T94" s="32">
        <v>5</v>
      </c>
    </row>
    <row r="95" spans="1:20" ht="12.75" customHeight="1" x14ac:dyDescent="0.3">
      <c r="A95" s="25" t="s">
        <v>240</v>
      </c>
      <c r="B95" s="25" t="s">
        <v>241</v>
      </c>
      <c r="C95" s="25" t="s">
        <v>168</v>
      </c>
      <c r="D95" s="31">
        <f>VLOOKUP(A95, Master, 10, FALSE)</f>
        <v>69187704</v>
      </c>
      <c r="E95" s="31">
        <f>VLOOKUP(A95, Master, 11, FALSE)</f>
        <v>1523221</v>
      </c>
      <c r="F95" s="40">
        <f>VLOOKUP(A95, Master, 12, FALSE)</f>
        <v>2.2015776098018806E-2</v>
      </c>
      <c r="G95" s="31">
        <f>VLOOKUP(A95, Master, 13, FALSE)</f>
        <v>72865608</v>
      </c>
      <c r="H95" s="31">
        <f>VLOOKUP(A95, Master, 14, FALSE)</f>
        <v>1649253</v>
      </c>
      <c r="I95" s="40">
        <f>VLOOKUP(A95, Master, 15, FALSE)</f>
        <v>2.2634176057379499E-2</v>
      </c>
      <c r="J95" s="24">
        <f>VLOOKUP(A95, Master, 16, FALSE)</f>
        <v>75764007</v>
      </c>
      <c r="K95" s="24">
        <f>VLOOKUP(A95, Master, 17, FALSE)</f>
        <v>2593485</v>
      </c>
      <c r="L95" s="22">
        <f>VLOOKUP(A95, Master, 18, FALSE)</f>
        <v>3.4231096040102528E-2</v>
      </c>
      <c r="M95" s="24">
        <f>VLOOKUP(A95, Master, 19, FALSE)</f>
        <v>73793320</v>
      </c>
      <c r="N95" s="24">
        <f>VLOOKUP(A95, Master, 20, FALSE)</f>
        <v>8064274</v>
      </c>
      <c r="O95" s="22">
        <f>VLOOKUP(A95, Master, 21, FALSE)</f>
        <v>0.10928189706060115</v>
      </c>
      <c r="P95" s="24">
        <f>VLOOKUP(A95, Master, 22, FALSE)</f>
        <v>68936658</v>
      </c>
      <c r="Q95" s="24">
        <f>VLOOKUP(A95, Master, 23, FALSE)</f>
        <v>17244650</v>
      </c>
      <c r="R95" s="22">
        <f>VLOOKUP(A95, Master, 24, FALSE)</f>
        <v>0.25015210339903626</v>
      </c>
      <c r="S95" s="22">
        <f>AVERAGE(F95,I95,L95,O95,R95)</f>
        <v>8.7663009731027655E-2</v>
      </c>
      <c r="T95" s="32">
        <v>7</v>
      </c>
    </row>
    <row r="96" spans="1:20" ht="12.75" customHeight="1" x14ac:dyDescent="0.3">
      <c r="A96" s="25" t="s">
        <v>242</v>
      </c>
      <c r="B96" s="25" t="s">
        <v>243</v>
      </c>
      <c r="C96" s="25" t="s">
        <v>82</v>
      </c>
      <c r="D96" s="31">
        <f>VLOOKUP(A96, Master, 10, FALSE)</f>
        <v>31832418</v>
      </c>
      <c r="E96" s="31">
        <f>VLOOKUP(A96, Master, 11, FALSE)</f>
        <v>6721308</v>
      </c>
      <c r="F96" s="40">
        <f>VLOOKUP(A96, Master, 12, FALSE)</f>
        <v>0.21114663673994227</v>
      </c>
      <c r="G96" s="31">
        <f>VLOOKUP(A96, Master, 13, FALSE)</f>
        <v>32831680</v>
      </c>
      <c r="H96" s="31">
        <f>VLOOKUP(A96, Master, 14, FALSE)</f>
        <v>10377474</v>
      </c>
      <c r="I96" s="40">
        <f>VLOOKUP(A96, Master, 15, FALSE)</f>
        <v>0.3160811143383464</v>
      </c>
      <c r="J96" s="24">
        <f>VLOOKUP(A96, Master, 16, FALSE)</f>
        <v>35011533</v>
      </c>
      <c r="K96" s="24">
        <f>VLOOKUP(A96, Master, 17, FALSE)</f>
        <v>14562028</v>
      </c>
      <c r="L96" s="22">
        <f>VLOOKUP(A96, Master, 18, FALSE)</f>
        <v>0.41592089098183732</v>
      </c>
      <c r="M96" s="24">
        <f>VLOOKUP(A96, Master, 19, FALSE)</f>
        <v>36893779</v>
      </c>
      <c r="N96" s="24">
        <f>VLOOKUP(A96, Master, 20, FALSE)</f>
        <v>17434768</v>
      </c>
      <c r="O96" s="22">
        <f>VLOOKUP(A96, Master, 21, FALSE)</f>
        <v>0.47256660804522083</v>
      </c>
      <c r="P96" s="24">
        <f>VLOOKUP(A96, Master, 22, FALSE)</f>
        <v>38914348</v>
      </c>
      <c r="Q96" s="24">
        <f>VLOOKUP(A96, Master, 23, FALSE)</f>
        <v>20755058</v>
      </c>
      <c r="R96" s="22">
        <f>VLOOKUP(A96, Master, 24, FALSE)</f>
        <v>0.53335232547131461</v>
      </c>
      <c r="S96" s="22">
        <f>AVERAGE(F96,I96,L96,O96,R96)</f>
        <v>0.3898135151153323</v>
      </c>
      <c r="T96" s="32">
        <v>7</v>
      </c>
    </row>
    <row r="97" spans="1:20" ht="12.75" customHeight="1" x14ac:dyDescent="0.3">
      <c r="A97" s="25" t="s">
        <v>244</v>
      </c>
      <c r="B97" s="25" t="s">
        <v>245</v>
      </c>
      <c r="C97" s="25" t="s">
        <v>246</v>
      </c>
      <c r="D97" s="31">
        <f>VLOOKUP(A97, Master, 10, FALSE)</f>
        <v>31604704</v>
      </c>
      <c r="E97" s="31">
        <f>VLOOKUP(A97, Master, 11, FALSE)</f>
        <v>1150829</v>
      </c>
      <c r="F97" s="40">
        <f>VLOOKUP(A97, Master, 12, FALSE)</f>
        <v>3.6413218741108921E-2</v>
      </c>
      <c r="G97" s="31">
        <f>VLOOKUP(A97, Master, 13, FALSE)</f>
        <v>32240683</v>
      </c>
      <c r="H97" s="31">
        <f>VLOOKUP(A97, Master, 14, FALSE)</f>
        <v>2095030</v>
      </c>
      <c r="I97" s="40">
        <f>VLOOKUP(A97, Master, 15, FALSE)</f>
        <v>6.4980943486836182E-2</v>
      </c>
      <c r="J97" s="24">
        <f>VLOOKUP(A97, Master, 16, FALSE)</f>
        <v>34540087</v>
      </c>
      <c r="K97" s="24">
        <f>VLOOKUP(A97, Master, 17, FALSE)</f>
        <v>3726004</v>
      </c>
      <c r="L97" s="22">
        <f>VLOOKUP(A97, Master, 18, FALSE)</f>
        <v>0.10787477171091087</v>
      </c>
      <c r="M97" s="24">
        <f>VLOOKUP(A97, Master, 19, FALSE)</f>
        <v>35215493</v>
      </c>
      <c r="N97" s="24">
        <f>VLOOKUP(A97, Master, 20, FALSE)</f>
        <v>6358425</v>
      </c>
      <c r="O97" s="22">
        <f>VLOOKUP(A97, Master, 21, FALSE)</f>
        <v>0.18055760287098635</v>
      </c>
      <c r="P97" s="24">
        <f>VLOOKUP(A97, Master, 22, FALSE)</f>
        <v>39625411</v>
      </c>
      <c r="Q97" s="24">
        <f>VLOOKUP(A97, Master, 23, FALSE)</f>
        <v>5270646</v>
      </c>
      <c r="R97" s="22">
        <f>VLOOKUP(A97, Master, 24, FALSE)</f>
        <v>0.1330117686350307</v>
      </c>
      <c r="S97" s="22">
        <f>AVERAGE(F97,I97,L97,O97,R97)</f>
        <v>0.10456766108897461</v>
      </c>
      <c r="T97" s="32">
        <v>3</v>
      </c>
    </row>
    <row r="98" spans="1:20" ht="12.75" customHeight="1" x14ac:dyDescent="0.3">
      <c r="A98" s="25" t="s">
        <v>247</v>
      </c>
      <c r="B98" s="25" t="s">
        <v>248</v>
      </c>
      <c r="C98" s="25" t="s">
        <v>249</v>
      </c>
      <c r="D98" s="31">
        <f>VLOOKUP(A98, Master, 10, FALSE)</f>
        <v>19812444</v>
      </c>
      <c r="E98" s="31">
        <f>VLOOKUP(A98, Master, 11, FALSE)</f>
        <v>9242761</v>
      </c>
      <c r="F98" s="40">
        <f>VLOOKUP(A98, Master, 12, FALSE)</f>
        <v>0.46651291481252893</v>
      </c>
      <c r="G98" s="31">
        <f>VLOOKUP(A98, Master, 13, FALSE)</f>
        <v>20452553</v>
      </c>
      <c r="H98" s="31">
        <f>VLOOKUP(A98, Master, 14, FALSE)</f>
        <v>9970321</v>
      </c>
      <c r="I98" s="40">
        <f>VLOOKUP(A98, Master, 15, FALSE)</f>
        <v>0.48748540096681331</v>
      </c>
      <c r="J98" s="24">
        <f>VLOOKUP(A98, Master, 16, FALSE)</f>
        <v>20222598</v>
      </c>
      <c r="K98" s="24">
        <f>VLOOKUP(A98, Master, 17, FALSE)</f>
        <v>12125631</v>
      </c>
      <c r="L98" s="22">
        <f>VLOOKUP(A98, Master, 18, FALSE)</f>
        <v>0.59960797321887127</v>
      </c>
      <c r="M98" s="24">
        <f>VLOOKUP(A98, Master, 19, FALSE)</f>
        <v>20158806</v>
      </c>
      <c r="N98" s="24">
        <f>VLOOKUP(A98, Master, 20, FALSE)</f>
        <v>14906342</v>
      </c>
      <c r="O98" s="22">
        <f>VLOOKUP(A98, Master, 21, FALSE)</f>
        <v>0.73944567947129414</v>
      </c>
      <c r="P98" s="24">
        <f>VLOOKUP(A98, Master, 22, FALSE)</f>
        <v>21002452</v>
      </c>
      <c r="Q98" s="24">
        <f>VLOOKUP(A98, Master, 23, FALSE)</f>
        <v>15934831</v>
      </c>
      <c r="R98" s="22">
        <f>VLOOKUP(A98, Master, 24, FALSE)</f>
        <v>0.75871288742857268</v>
      </c>
      <c r="S98" s="22">
        <f>AVERAGE(F98,I98,L98,O98,R98)</f>
        <v>0.61035297117961618</v>
      </c>
      <c r="T98" s="32">
        <v>4</v>
      </c>
    </row>
    <row r="99" spans="1:20" ht="12.75" customHeight="1" x14ac:dyDescent="0.3">
      <c r="A99" s="25" t="s">
        <v>250</v>
      </c>
      <c r="B99" s="25" t="s">
        <v>251</v>
      </c>
      <c r="C99" s="25" t="s">
        <v>20</v>
      </c>
      <c r="D99" s="31">
        <f>VLOOKUP(A99, Master, 10, FALSE)</f>
        <v>11160111</v>
      </c>
      <c r="E99" s="31">
        <f>VLOOKUP(A99, Master, 11, FALSE)</f>
        <v>3549519</v>
      </c>
      <c r="F99" s="40">
        <f>VLOOKUP(A99, Master, 12, FALSE)</f>
        <v>0.3180540946232524</v>
      </c>
      <c r="G99" s="31">
        <f>VLOOKUP(A99, Master, 13, FALSE)</f>
        <v>11244943</v>
      </c>
      <c r="H99" s="31">
        <f>VLOOKUP(A99, Master, 14, FALSE)</f>
        <v>4674710</v>
      </c>
      <c r="I99" s="40">
        <f>VLOOKUP(A99, Master, 15, FALSE)</f>
        <v>0.41571664702969147</v>
      </c>
      <c r="J99" s="24">
        <f>VLOOKUP(A99, Master, 16, FALSE)</f>
        <v>12212655</v>
      </c>
      <c r="K99" s="24">
        <f>VLOOKUP(A99, Master, 17, FALSE)</f>
        <v>5012267</v>
      </c>
      <c r="L99" s="22">
        <f>VLOOKUP(A99, Master, 18, FALSE)</f>
        <v>0.41041583504979057</v>
      </c>
      <c r="M99" s="24">
        <f>VLOOKUP(A99, Master, 19, FALSE)</f>
        <v>12861892</v>
      </c>
      <c r="N99" s="24">
        <f>VLOOKUP(A99, Master, 20, FALSE)</f>
        <v>5494236</v>
      </c>
      <c r="O99" s="22">
        <f>VLOOKUP(A99, Master, 21, FALSE)</f>
        <v>0.42717167894116975</v>
      </c>
      <c r="P99" s="24">
        <f>VLOOKUP(A99, Master, 22, FALSE)</f>
        <v>13687212</v>
      </c>
      <c r="Q99" s="24">
        <f>VLOOKUP(A99, Master, 23, FALSE)</f>
        <v>5636339</v>
      </c>
      <c r="R99" s="22">
        <f>VLOOKUP(A99, Master, 24, FALSE)</f>
        <v>0.41179598883980173</v>
      </c>
      <c r="S99" s="22">
        <f>AVERAGE(F99,I99,L99,O99,R99)</f>
        <v>0.39663084889674116</v>
      </c>
      <c r="T99" s="32">
        <v>1</v>
      </c>
    </row>
    <row r="100" spans="1:20" ht="12.75" customHeight="1" x14ac:dyDescent="0.3">
      <c r="A100" s="25" t="s">
        <v>252</v>
      </c>
      <c r="B100" s="25" t="s">
        <v>253</v>
      </c>
      <c r="C100" s="25" t="s">
        <v>171</v>
      </c>
      <c r="D100" s="31">
        <f>VLOOKUP(A100, Master, 10, FALSE)</f>
        <v>59589685</v>
      </c>
      <c r="E100" s="31">
        <f>VLOOKUP(A100, Master, 11, FALSE)</f>
        <v>16033865</v>
      </c>
      <c r="F100" s="40">
        <f>VLOOKUP(A100, Master, 12, FALSE)</f>
        <v>0.26907114880704608</v>
      </c>
      <c r="G100" s="31">
        <f>VLOOKUP(A100, Master, 13, FALSE)</f>
        <v>62020228</v>
      </c>
      <c r="H100" s="31">
        <f>VLOOKUP(A100, Master, 14, FALSE)</f>
        <v>17263531</v>
      </c>
      <c r="I100" s="40">
        <f>VLOOKUP(A100, Master, 15, FALSE)</f>
        <v>0.27835323339991591</v>
      </c>
      <c r="J100" s="24">
        <f>VLOOKUP(A100, Master, 16, FALSE)</f>
        <v>62563953</v>
      </c>
      <c r="K100" s="24">
        <f>VLOOKUP(A100, Master, 17, FALSE)</f>
        <v>21132672</v>
      </c>
      <c r="L100" s="22">
        <f>VLOOKUP(A100, Master, 18, FALSE)</f>
        <v>0.33777712223522705</v>
      </c>
      <c r="M100" s="24">
        <f>VLOOKUP(A100, Master, 19, FALSE)</f>
        <v>65901704</v>
      </c>
      <c r="N100" s="24">
        <f>VLOOKUP(A100, Master, 20, FALSE)</f>
        <v>24959188</v>
      </c>
      <c r="O100" s="22">
        <f>VLOOKUP(A100, Master, 21, FALSE)</f>
        <v>0.37873357569024313</v>
      </c>
      <c r="P100" s="24">
        <f>VLOOKUP(A100, Master, 22, FALSE)</f>
        <v>68476934</v>
      </c>
      <c r="Q100" s="24">
        <f>VLOOKUP(A100, Master, 23, FALSE)</f>
        <v>28262311</v>
      </c>
      <c r="R100" s="22">
        <f>VLOOKUP(A100, Master, 24, FALSE)</f>
        <v>0.41272745943911565</v>
      </c>
      <c r="S100" s="22">
        <f>AVERAGE(F100,I100,L100,O100,R100)</f>
        <v>0.33533250791430957</v>
      </c>
      <c r="T100" s="32">
        <v>7</v>
      </c>
    </row>
    <row r="101" spans="1:20" ht="12.75" customHeight="1" x14ac:dyDescent="0.3">
      <c r="A101" s="25" t="s">
        <v>254</v>
      </c>
      <c r="B101" s="25" t="s">
        <v>255</v>
      </c>
      <c r="C101" s="25" t="s">
        <v>256</v>
      </c>
      <c r="D101" s="31">
        <f>VLOOKUP(A101, Master, 10, FALSE)</f>
        <v>4389006</v>
      </c>
      <c r="E101" s="31">
        <f>VLOOKUP(A101, Master, 11, FALSE)</f>
        <v>1553678</v>
      </c>
      <c r="F101" s="40">
        <f>VLOOKUP(A101, Master, 12, FALSE)</f>
        <v>0.35399313648694031</v>
      </c>
      <c r="G101" s="31">
        <f>VLOOKUP(A101, Master, 13, FALSE)</f>
        <v>5128214</v>
      </c>
      <c r="H101" s="31">
        <f>VLOOKUP(A101, Master, 14, FALSE)</f>
        <v>970980</v>
      </c>
      <c r="I101" s="40">
        <f>VLOOKUP(A101, Master, 15, FALSE)</f>
        <v>0.18934077244046368</v>
      </c>
      <c r="J101" s="24">
        <f>VLOOKUP(A101, Master, 16, FALSE)</f>
        <v>4714170</v>
      </c>
      <c r="K101" s="24">
        <f>VLOOKUP(A101, Master, 17, FALSE)</f>
        <v>886658</v>
      </c>
      <c r="L101" s="22">
        <f>VLOOKUP(A101, Master, 18, FALSE)</f>
        <v>0.18808358629408783</v>
      </c>
      <c r="M101" s="24">
        <f>VLOOKUP(A101, Master, 19, FALSE)</f>
        <v>4844880</v>
      </c>
      <c r="N101" s="24">
        <f>VLOOKUP(A101, Master, 20, FALSE)</f>
        <v>1353283</v>
      </c>
      <c r="O101" s="22">
        <f>VLOOKUP(A101, Master, 21, FALSE)</f>
        <v>0.2793222948762405</v>
      </c>
      <c r="P101" s="24">
        <f>VLOOKUP(A101, Master, 22, FALSE)</f>
        <v>4825804</v>
      </c>
      <c r="Q101" s="24">
        <f>VLOOKUP(A101, Master, 23, FALSE)</f>
        <v>2005360</v>
      </c>
      <c r="R101" s="22">
        <f>VLOOKUP(A101, Master, 24, FALSE)</f>
        <v>0.4155494089689511</v>
      </c>
      <c r="S101" s="22">
        <f>AVERAGE(F101,I101,L101,O101,R101)</f>
        <v>0.28525783981333663</v>
      </c>
      <c r="T101" s="32">
        <v>4</v>
      </c>
    </row>
    <row r="102" spans="1:20" ht="12.75" customHeight="1" x14ac:dyDescent="0.3">
      <c r="A102" s="25" t="s">
        <v>257</v>
      </c>
      <c r="B102" s="25" t="s">
        <v>258</v>
      </c>
      <c r="C102" s="25" t="s">
        <v>259</v>
      </c>
      <c r="D102" s="31">
        <f>VLOOKUP(A102, Master, 10, FALSE)</f>
        <v>18670894</v>
      </c>
      <c r="E102" s="31">
        <f>VLOOKUP(A102, Master, 11, FALSE)</f>
        <v>2442336</v>
      </c>
      <c r="F102" s="40">
        <f>VLOOKUP(A102, Master, 12, FALSE)</f>
        <v>0.13080980482241503</v>
      </c>
      <c r="G102" s="31">
        <f>VLOOKUP(A102, Master, 13, FALSE)</f>
        <v>18960647</v>
      </c>
      <c r="H102" s="31">
        <f>VLOOKUP(A102, Master, 14, FALSE)</f>
        <v>2246718</v>
      </c>
      <c r="I102" s="40">
        <f>VLOOKUP(A102, Master, 15, FALSE)</f>
        <v>0.11849374127370231</v>
      </c>
      <c r="J102" s="24">
        <f>VLOOKUP(A102, Master, 16, FALSE)</f>
        <v>19487713</v>
      </c>
      <c r="K102" s="24">
        <f>VLOOKUP(A102, Master, 17, FALSE)</f>
        <v>2035032</v>
      </c>
      <c r="L102" s="22">
        <f>VLOOKUP(A102, Master, 18, FALSE)</f>
        <v>0.10442641473630077</v>
      </c>
      <c r="M102" s="24">
        <f>VLOOKUP(A102, Master, 19, FALSE)</f>
        <v>20258884</v>
      </c>
      <c r="N102" s="24">
        <f>VLOOKUP(A102, Master, 20, FALSE)</f>
        <v>2377076</v>
      </c>
      <c r="O102" s="22">
        <f>VLOOKUP(A102, Master, 21, FALSE)</f>
        <v>0.11733499239148612</v>
      </c>
      <c r="P102" s="24">
        <f>VLOOKUP(A102, Master, 22, FALSE)</f>
        <v>21590757</v>
      </c>
      <c r="Q102" s="24">
        <f>VLOOKUP(A102, Master, 23, FALSE)</f>
        <v>1849084</v>
      </c>
      <c r="R102" s="22">
        <f>VLOOKUP(A102, Master, 24, FALSE)</f>
        <v>8.5642388546172787E-2</v>
      </c>
      <c r="S102" s="22">
        <f>AVERAGE(F102,I102,L102,O102,R102)</f>
        <v>0.1113414683540154</v>
      </c>
      <c r="T102" s="32">
        <v>1</v>
      </c>
    </row>
    <row r="103" spans="1:20" ht="12.75" customHeight="1" x14ac:dyDescent="0.3">
      <c r="A103" s="25" t="s">
        <v>260</v>
      </c>
      <c r="B103" s="25" t="s">
        <v>261</v>
      </c>
      <c r="C103" s="25" t="s">
        <v>88</v>
      </c>
      <c r="D103" s="31">
        <f>VLOOKUP(A103, Master, 10, FALSE)</f>
        <v>26300003</v>
      </c>
      <c r="E103" s="31">
        <f>VLOOKUP(A103, Master, 11, FALSE)</f>
        <v>5141471</v>
      </c>
      <c r="F103" s="40">
        <f>VLOOKUP(A103, Master, 12, FALSE)</f>
        <v>0.19549317161674848</v>
      </c>
      <c r="G103" s="31">
        <f>VLOOKUP(A103, Master, 13, FALSE)</f>
        <v>26448229</v>
      </c>
      <c r="H103" s="31">
        <f>VLOOKUP(A103, Master, 14, FALSE)</f>
        <v>3210454</v>
      </c>
      <c r="I103" s="40">
        <f>VLOOKUP(A103, Master, 15, FALSE)</f>
        <v>0.12138635067020934</v>
      </c>
      <c r="J103" s="24">
        <f>VLOOKUP(A103, Master, 16, FALSE)</f>
        <v>27026717</v>
      </c>
      <c r="K103" s="24">
        <f>VLOOKUP(A103, Master, 17, FALSE)</f>
        <v>4140875</v>
      </c>
      <c r="L103" s="22">
        <f>VLOOKUP(A103, Master, 18, FALSE)</f>
        <v>0.15321413251931412</v>
      </c>
      <c r="M103" s="24">
        <f>VLOOKUP(A103, Master, 19, FALSE)</f>
        <v>27876712</v>
      </c>
      <c r="N103" s="24">
        <f>VLOOKUP(A103, Master, 20, FALSE)</f>
        <v>6135583</v>
      </c>
      <c r="O103" s="22">
        <f>VLOOKUP(A103, Master, 21, FALSE)</f>
        <v>0.22009708318542015</v>
      </c>
      <c r="P103" s="24">
        <f>VLOOKUP(A103, Master, 22, FALSE)</f>
        <v>30772431</v>
      </c>
      <c r="Q103" s="24">
        <f>VLOOKUP(A103, Master, 23, FALSE)</f>
        <v>6149390</v>
      </c>
      <c r="R103" s="22">
        <f>VLOOKUP(A103, Master, 24, FALSE)</f>
        <v>0.19983439072460671</v>
      </c>
      <c r="S103" s="22">
        <f>AVERAGE(F103,I103,L103,O103,R103)</f>
        <v>0.17800502574325977</v>
      </c>
      <c r="T103" s="32">
        <v>4</v>
      </c>
    </row>
    <row r="104" spans="1:20" ht="12.75" customHeight="1" x14ac:dyDescent="0.3">
      <c r="A104" s="25" t="s">
        <v>262</v>
      </c>
      <c r="B104" s="25" t="s">
        <v>263</v>
      </c>
      <c r="C104" s="25" t="s">
        <v>158</v>
      </c>
      <c r="D104" s="31">
        <f>VLOOKUP(A104, Master, 10, FALSE)</f>
        <v>22479129</v>
      </c>
      <c r="E104" s="31">
        <f>VLOOKUP(A104, Master, 11, FALSE)</f>
        <v>82880</v>
      </c>
      <c r="F104" s="40">
        <f>VLOOKUP(A104, Master, 12, FALSE)</f>
        <v>3.6869755941166581E-3</v>
      </c>
      <c r="G104" s="31">
        <f>VLOOKUP(A104, Master, 13, FALSE)</f>
        <v>23369890</v>
      </c>
      <c r="H104" s="31">
        <f>VLOOKUP(A104, Master, 14, FALSE)</f>
        <v>170403</v>
      </c>
      <c r="I104" s="40">
        <f>VLOOKUP(A104, Master, 15, FALSE)</f>
        <v>7.2915619200603857E-3</v>
      </c>
      <c r="J104" s="24">
        <f>VLOOKUP(A104, Master, 16, FALSE)</f>
        <v>24339533</v>
      </c>
      <c r="K104" s="24">
        <f>VLOOKUP(A104, Master, 17, FALSE)</f>
        <v>619412</v>
      </c>
      <c r="L104" s="22">
        <f>VLOOKUP(A104, Master, 18, FALSE)</f>
        <v>2.5448803804082848E-2</v>
      </c>
      <c r="M104" s="24">
        <f>VLOOKUP(A104, Master, 19, FALSE)</f>
        <v>25935483</v>
      </c>
      <c r="N104" s="24">
        <f>VLOOKUP(A104, Master, 20, FALSE)</f>
        <v>518130</v>
      </c>
      <c r="O104" s="22">
        <f>VLOOKUP(A104, Master, 21, FALSE)</f>
        <v>1.9977649924622573E-2</v>
      </c>
      <c r="P104" s="24">
        <f>VLOOKUP(A104, Master, 22, FALSE)</f>
        <v>26294367</v>
      </c>
      <c r="Q104" s="24">
        <f>VLOOKUP(A104, Master, 23, FALSE)</f>
        <v>160174</v>
      </c>
      <c r="R104" s="22">
        <f>VLOOKUP(A104, Master, 24, FALSE)</f>
        <v>6.0915708676310782E-3</v>
      </c>
      <c r="S104" s="22">
        <f>AVERAGE(F104,I104,L104,O104,R104)</f>
        <v>1.2499312422102709E-2</v>
      </c>
      <c r="T104" s="32">
        <v>4</v>
      </c>
    </row>
    <row r="105" spans="1:20" ht="12.75" customHeight="1" x14ac:dyDescent="0.3">
      <c r="A105" s="25" t="s">
        <v>264</v>
      </c>
      <c r="B105" s="25" t="s">
        <v>265</v>
      </c>
      <c r="C105" s="25" t="s">
        <v>11</v>
      </c>
      <c r="D105" s="31">
        <f>VLOOKUP(A105, Master, 10, FALSE)</f>
        <v>39582418</v>
      </c>
      <c r="E105" s="31">
        <f>VLOOKUP(A105, Master, 11, FALSE)</f>
        <v>6136450</v>
      </c>
      <c r="F105" s="40">
        <f>VLOOKUP(A105, Master, 12, FALSE)</f>
        <v>0.15502969020235197</v>
      </c>
      <c r="G105" s="31">
        <f>VLOOKUP(A105, Master, 13, FALSE)</f>
        <v>42817447</v>
      </c>
      <c r="H105" s="31">
        <f>VLOOKUP(A105, Master, 14, FALSE)</f>
        <v>6703195</v>
      </c>
      <c r="I105" s="40">
        <f>VLOOKUP(A105, Master, 15, FALSE)</f>
        <v>0.15655288835880382</v>
      </c>
      <c r="J105" s="24">
        <f>VLOOKUP(A105, Master, 16, FALSE)</f>
        <v>43494543</v>
      </c>
      <c r="K105" s="24">
        <f>VLOOKUP(A105, Master, 17, FALSE)</f>
        <v>7057106</v>
      </c>
      <c r="L105" s="22">
        <f>VLOOKUP(A105, Master, 18, FALSE)</f>
        <v>0.16225267615755842</v>
      </c>
      <c r="M105" s="24">
        <f>VLOOKUP(A105, Master, 19, FALSE)</f>
        <v>43465273</v>
      </c>
      <c r="N105" s="24">
        <f>VLOOKUP(A105, Master, 20, FALSE)</f>
        <v>7634217</v>
      </c>
      <c r="O105" s="22">
        <f>VLOOKUP(A105, Master, 21, FALSE)</f>
        <v>0.17563945819459134</v>
      </c>
      <c r="P105" s="24">
        <f>VLOOKUP(A105, Master, 22, FALSE)</f>
        <v>42552364</v>
      </c>
      <c r="Q105" s="24">
        <f>VLOOKUP(A105, Master, 23, FALSE)</f>
        <v>9172421</v>
      </c>
      <c r="R105" s="22">
        <f>VLOOKUP(A105, Master, 24, FALSE)</f>
        <v>0.21555608520363287</v>
      </c>
      <c r="S105" s="22">
        <f>AVERAGE(F105,I105,L105,O105,R105)</f>
        <v>0.1730061596233877</v>
      </c>
      <c r="T105" s="32">
        <v>5</v>
      </c>
    </row>
    <row r="106" spans="1:20" ht="12.75" customHeight="1" x14ac:dyDescent="0.3">
      <c r="A106" s="25" t="s">
        <v>266</v>
      </c>
      <c r="B106" s="25" t="s">
        <v>267</v>
      </c>
      <c r="C106" s="25" t="s">
        <v>82</v>
      </c>
      <c r="D106" s="31">
        <f>VLOOKUP(A106, Master, 10, FALSE)</f>
        <v>12035229</v>
      </c>
      <c r="E106" s="31">
        <f>VLOOKUP(A106, Master, 11, FALSE)</f>
        <v>684693</v>
      </c>
      <c r="F106" s="40">
        <f>VLOOKUP(A106, Master, 12, FALSE)</f>
        <v>5.6890733030505694E-2</v>
      </c>
      <c r="G106" s="31">
        <f>VLOOKUP(A106, Master, 13, FALSE)</f>
        <v>12982722</v>
      </c>
      <c r="H106" s="31">
        <f>VLOOKUP(A106, Master, 14, FALSE)</f>
        <v>730238</v>
      </c>
      <c r="I106" s="40">
        <f>VLOOKUP(A106, Master, 15, FALSE)</f>
        <v>5.6246910316650085E-2</v>
      </c>
      <c r="J106" s="24">
        <f>VLOOKUP(A106, Master, 16, FALSE)</f>
        <v>13111135</v>
      </c>
      <c r="K106" s="24">
        <f>VLOOKUP(A106, Master, 17, FALSE)</f>
        <v>1645675</v>
      </c>
      <c r="L106" s="22">
        <f>VLOOKUP(A106, Master, 18, FALSE)</f>
        <v>0.12551735604888517</v>
      </c>
      <c r="M106" s="24">
        <f>VLOOKUP(A106, Master, 19, FALSE)</f>
        <v>13732807</v>
      </c>
      <c r="N106" s="24">
        <f>VLOOKUP(A106, Master, 20, FALSE)</f>
        <v>3336715</v>
      </c>
      <c r="O106" s="22">
        <f>VLOOKUP(A106, Master, 21, FALSE)</f>
        <v>0.24297399650340967</v>
      </c>
      <c r="P106" s="24">
        <f>VLOOKUP(A106, Master, 22, FALSE)</f>
        <v>14247641</v>
      </c>
      <c r="Q106" s="24">
        <f>VLOOKUP(A106, Master, 23, FALSE)</f>
        <v>6392980</v>
      </c>
      <c r="R106" s="22">
        <f>VLOOKUP(A106, Master, 24, FALSE)</f>
        <v>0.44870445570603584</v>
      </c>
      <c r="S106" s="22">
        <f>AVERAGE(F106,I106,L106,O106,R106)</f>
        <v>0.18606669032109729</v>
      </c>
      <c r="T106" s="32">
        <v>7</v>
      </c>
    </row>
    <row r="107" spans="1:20" ht="12.75" customHeight="1" x14ac:dyDescent="0.3">
      <c r="A107" s="25" t="s">
        <v>268</v>
      </c>
      <c r="B107" s="25" t="s">
        <v>269</v>
      </c>
      <c r="C107" s="25" t="s">
        <v>25</v>
      </c>
      <c r="D107" s="31">
        <f>VLOOKUP(A107, Master, 10, FALSE)</f>
        <v>51536759</v>
      </c>
      <c r="E107" s="31">
        <f>VLOOKUP(A107, Master, 11, FALSE)</f>
        <v>21711158</v>
      </c>
      <c r="F107" s="40">
        <f>VLOOKUP(A107, Master, 12, FALSE)</f>
        <v>0.42127519116985995</v>
      </c>
      <c r="G107" s="31">
        <f>VLOOKUP(A107, Master, 13, FALSE)</f>
        <v>54052118</v>
      </c>
      <c r="H107" s="31">
        <f>VLOOKUP(A107, Master, 14, FALSE)</f>
        <v>21077820</v>
      </c>
      <c r="I107" s="40">
        <f>VLOOKUP(A107, Master, 15, FALSE)</f>
        <v>0.38995363696941532</v>
      </c>
      <c r="J107" s="24">
        <f>VLOOKUP(A107, Master, 16, FALSE)</f>
        <v>54583112</v>
      </c>
      <c r="K107" s="24">
        <f>VLOOKUP(A107, Master, 17, FALSE)</f>
        <v>19844286</v>
      </c>
      <c r="L107" s="22">
        <f>VLOOKUP(A107, Master, 18, FALSE)</f>
        <v>0.36356091239356231</v>
      </c>
      <c r="M107" s="24">
        <f>VLOOKUP(A107, Master, 19, FALSE)</f>
        <v>56151036</v>
      </c>
      <c r="N107" s="24">
        <f>VLOOKUP(A107, Master, 20, FALSE)</f>
        <v>19101901</v>
      </c>
      <c r="O107" s="22">
        <f>VLOOKUP(A107, Master, 21, FALSE)</f>
        <v>0.34018786403157369</v>
      </c>
      <c r="P107" s="24">
        <f>VLOOKUP(A107, Master, 22, FALSE)</f>
        <v>57374096</v>
      </c>
      <c r="Q107" s="24">
        <f>VLOOKUP(A107, Master, 23, FALSE)</f>
        <v>18479162</v>
      </c>
      <c r="R107" s="22">
        <f>VLOOKUP(A107, Master, 24, FALSE)</f>
        <v>0.32208197232423497</v>
      </c>
      <c r="S107" s="22">
        <f>AVERAGE(F107,I107,L107,O107,R107)</f>
        <v>0.36741191537772921</v>
      </c>
      <c r="T107" s="32">
        <v>5</v>
      </c>
    </row>
    <row r="108" spans="1:20" ht="12.75" customHeight="1" x14ac:dyDescent="0.3">
      <c r="A108" s="25" t="s">
        <v>270</v>
      </c>
      <c r="B108" s="25" t="s">
        <v>271</v>
      </c>
      <c r="C108" s="25" t="s">
        <v>127</v>
      </c>
      <c r="D108" s="31">
        <f>VLOOKUP(A108, Master, 10, FALSE)</f>
        <v>32467925</v>
      </c>
      <c r="E108" s="31">
        <f>VLOOKUP(A108, Master, 11, FALSE)</f>
        <v>4213622</v>
      </c>
      <c r="F108" s="40">
        <f>VLOOKUP(A108, Master, 12, FALSE)</f>
        <v>0.12977798858411801</v>
      </c>
      <c r="G108" s="31">
        <f>VLOOKUP(A108, Master, 13, FALSE)</f>
        <v>31943139</v>
      </c>
      <c r="H108" s="31">
        <f>VLOOKUP(A108, Master, 14, FALSE)</f>
        <v>10227239</v>
      </c>
      <c r="I108" s="40">
        <f>VLOOKUP(A108, Master, 15, FALSE)</f>
        <v>0.32017013105693837</v>
      </c>
      <c r="J108" s="24">
        <f>VLOOKUP(A108, Master, 16, FALSE)</f>
        <v>34613414</v>
      </c>
      <c r="K108" s="24">
        <f>VLOOKUP(A108, Master, 17, FALSE)</f>
        <v>14881434</v>
      </c>
      <c r="L108" s="22">
        <f>VLOOKUP(A108, Master, 18, FALSE)</f>
        <v>0.42993256891677889</v>
      </c>
      <c r="M108" s="24">
        <f>VLOOKUP(A108, Master, 19, FALSE)</f>
        <v>39298548</v>
      </c>
      <c r="N108" s="24">
        <f>VLOOKUP(A108, Master, 20, FALSE)</f>
        <v>17206400</v>
      </c>
      <c r="O108" s="22">
        <f>VLOOKUP(A108, Master, 21, FALSE)</f>
        <v>0.43783805956393096</v>
      </c>
      <c r="P108" s="24">
        <f>VLOOKUP(A108, Master, 22, FALSE)</f>
        <v>38570159</v>
      </c>
      <c r="Q108" s="24">
        <f>VLOOKUP(A108, Master, 23, FALSE)</f>
        <v>21679397</v>
      </c>
      <c r="R108" s="22">
        <f>VLOOKUP(A108, Master, 24, FALSE)</f>
        <v>0.56207694139917852</v>
      </c>
      <c r="S108" s="22">
        <f>AVERAGE(F108,I108,L108,O108,R108)</f>
        <v>0.375959137904189</v>
      </c>
      <c r="T108" s="32">
        <v>5</v>
      </c>
    </row>
    <row r="109" spans="1:20" ht="12.75" customHeight="1" x14ac:dyDescent="0.3">
      <c r="A109" s="25" t="s">
        <v>272</v>
      </c>
      <c r="B109" s="25" t="s">
        <v>273</v>
      </c>
      <c r="C109" s="25" t="s">
        <v>25</v>
      </c>
      <c r="D109" s="31">
        <f>VLOOKUP(A109, Master, 10, FALSE)</f>
        <v>46840662</v>
      </c>
      <c r="E109" s="31">
        <f>VLOOKUP(A109, Master, 11, FALSE)</f>
        <v>11222320</v>
      </c>
      <c r="F109" s="40">
        <f>VLOOKUP(A109, Master, 12, FALSE)</f>
        <v>0.23958499988749091</v>
      </c>
      <c r="G109" s="31">
        <f>VLOOKUP(A109, Master, 13, FALSE)</f>
        <v>47340124</v>
      </c>
      <c r="H109" s="31">
        <f>VLOOKUP(A109, Master, 14, FALSE)</f>
        <v>11065687</v>
      </c>
      <c r="I109" s="40">
        <f>VLOOKUP(A109, Master, 15, FALSE)</f>
        <v>0.23374858502694248</v>
      </c>
      <c r="J109" s="24">
        <f>VLOOKUP(A109, Master, 16, FALSE)</f>
        <v>47730996</v>
      </c>
      <c r="K109" s="24">
        <f>VLOOKUP(A109, Master, 17, FALSE)</f>
        <v>11763442</v>
      </c>
      <c r="L109" s="22">
        <f>VLOOKUP(A109, Master, 18, FALSE)</f>
        <v>0.24645289195306128</v>
      </c>
      <c r="M109" s="24">
        <f>VLOOKUP(A109, Master, 19, FALSE)</f>
        <v>47579432</v>
      </c>
      <c r="N109" s="24">
        <f>VLOOKUP(A109, Master, 20, FALSE)</f>
        <v>13510257</v>
      </c>
      <c r="O109" s="22">
        <f>VLOOKUP(A109, Master, 21, FALSE)</f>
        <v>0.2839516243069064</v>
      </c>
      <c r="P109" s="24">
        <f>VLOOKUP(A109, Master, 22, FALSE)</f>
        <v>48894457</v>
      </c>
      <c r="Q109" s="24">
        <f>VLOOKUP(A109, Master, 23, FALSE)</f>
        <v>14617585</v>
      </c>
      <c r="R109" s="22">
        <f>VLOOKUP(A109, Master, 24, FALSE)</f>
        <v>0.29896200708395226</v>
      </c>
      <c r="S109" s="22">
        <f>AVERAGE(F109,I109,L109,O109,R109)</f>
        <v>0.26054002165167067</v>
      </c>
      <c r="T109" s="32">
        <v>5</v>
      </c>
    </row>
    <row r="110" spans="1:20" ht="12.75" customHeight="1" x14ac:dyDescent="0.3">
      <c r="A110" s="25" t="s">
        <v>274</v>
      </c>
      <c r="B110" s="25" t="s">
        <v>275</v>
      </c>
      <c r="C110" s="25" t="s">
        <v>8</v>
      </c>
      <c r="D110" s="31">
        <f>VLOOKUP(A110, Master, 10, FALSE)</f>
        <v>21263052</v>
      </c>
      <c r="E110" s="31">
        <f>VLOOKUP(A110, Master, 11, FALSE)</f>
        <v>3062121</v>
      </c>
      <c r="F110" s="40">
        <f>VLOOKUP(A110, Master, 12, FALSE)</f>
        <v>0.14401135829419032</v>
      </c>
      <c r="G110" s="31">
        <f>VLOOKUP(A110, Master, 13, FALSE)</f>
        <v>21982959</v>
      </c>
      <c r="H110" s="31">
        <f>VLOOKUP(A110, Master, 14, FALSE)</f>
        <v>2169578</v>
      </c>
      <c r="I110" s="40">
        <f>VLOOKUP(A110, Master, 15, FALSE)</f>
        <v>9.8693629005995057E-2</v>
      </c>
      <c r="J110" s="24">
        <f>VLOOKUP(A110, Master, 16, FALSE)</f>
        <v>22465671</v>
      </c>
      <c r="K110" s="24">
        <f>VLOOKUP(A110, Master, 17, FALSE)</f>
        <v>2142404</v>
      </c>
      <c r="L110" s="22">
        <f>VLOOKUP(A110, Master, 18, FALSE)</f>
        <v>9.5363454757260532E-2</v>
      </c>
      <c r="M110" s="24">
        <f>VLOOKUP(A110, Master, 19, FALSE)</f>
        <v>23223504</v>
      </c>
      <c r="N110" s="24">
        <f>VLOOKUP(A110, Master, 20, FALSE)</f>
        <v>1833999</v>
      </c>
      <c r="O110" s="22">
        <f>VLOOKUP(A110, Master, 21, FALSE)</f>
        <v>7.8971674558671254E-2</v>
      </c>
      <c r="P110" s="24">
        <f>VLOOKUP(A110, Master, 22, FALSE)</f>
        <v>23487537</v>
      </c>
      <c r="Q110" s="24">
        <f>VLOOKUP(A110, Master, 23, FALSE)</f>
        <v>1172933</v>
      </c>
      <c r="R110" s="22">
        <f>VLOOKUP(A110, Master, 24, FALSE)</f>
        <v>4.9938526972836704E-2</v>
      </c>
      <c r="S110" s="22">
        <f>AVERAGE(F110,I110,L110,O110,R110)</f>
        <v>9.3395728717790769E-2</v>
      </c>
      <c r="T110" s="32">
        <v>3</v>
      </c>
    </row>
    <row r="111" spans="1:20" ht="12.75" customHeight="1" x14ac:dyDescent="0.3">
      <c r="A111" s="25" t="s">
        <v>276</v>
      </c>
      <c r="B111" s="25" t="s">
        <v>277</v>
      </c>
      <c r="C111" s="25" t="s">
        <v>38</v>
      </c>
      <c r="D111" s="31">
        <f>VLOOKUP(A111, Master, 10, FALSE)</f>
        <v>24044095</v>
      </c>
      <c r="E111" s="31">
        <f>VLOOKUP(A111, Master, 11, FALSE)</f>
        <v>6032312</v>
      </c>
      <c r="F111" s="40">
        <f>VLOOKUP(A111, Master, 12, FALSE)</f>
        <v>0.25088538370855712</v>
      </c>
      <c r="G111" s="31">
        <f>VLOOKUP(A111, Master, 13, FALSE)</f>
        <v>24340488</v>
      </c>
      <c r="H111" s="31">
        <f>VLOOKUP(A111, Master, 14, FALSE)</f>
        <v>4414154</v>
      </c>
      <c r="I111" s="40">
        <f>VLOOKUP(A111, Master, 15, FALSE)</f>
        <v>0.18135026709406976</v>
      </c>
      <c r="J111" s="24">
        <f>VLOOKUP(A111, Master, 16, FALSE)</f>
        <v>25171685</v>
      </c>
      <c r="K111" s="24">
        <f>VLOOKUP(A111, Master, 17, FALSE)</f>
        <v>4462835</v>
      </c>
      <c r="L111" s="22">
        <f>VLOOKUP(A111, Master, 18, FALSE)</f>
        <v>0.17729583855828485</v>
      </c>
      <c r="M111" s="24">
        <f>VLOOKUP(A111, Master, 19, FALSE)</f>
        <v>26174518</v>
      </c>
      <c r="N111" s="24">
        <f>VLOOKUP(A111, Master, 20, FALSE)</f>
        <v>5344738</v>
      </c>
      <c r="O111" s="22">
        <f>VLOOKUP(A111, Master, 21, FALSE)</f>
        <v>0.20419623390963684</v>
      </c>
      <c r="P111" s="24">
        <f>VLOOKUP(A111, Master, 22, FALSE)</f>
        <v>27328618</v>
      </c>
      <c r="Q111" s="24">
        <f>VLOOKUP(A111, Master, 23, FALSE)</f>
        <v>6183963</v>
      </c>
      <c r="R111" s="22">
        <f>VLOOKUP(A111, Master, 24, FALSE)</f>
        <v>0.22628158511345139</v>
      </c>
      <c r="S111" s="22">
        <f>AVERAGE(F111,I111,L111,O111,R111)</f>
        <v>0.20800186167679996</v>
      </c>
      <c r="T111" s="32">
        <v>4</v>
      </c>
    </row>
    <row r="112" spans="1:20" ht="12.75" customHeight="1" x14ac:dyDescent="0.3">
      <c r="A112" s="25" t="s">
        <v>278</v>
      </c>
      <c r="B112" s="25" t="s">
        <v>279</v>
      </c>
      <c r="C112" s="25" t="s">
        <v>82</v>
      </c>
      <c r="D112" s="31">
        <f>VLOOKUP(A112, Master, 10, FALSE)</f>
        <v>28960339</v>
      </c>
      <c r="E112" s="31">
        <f>VLOOKUP(A112, Master, 11, FALSE)</f>
        <v>1948178</v>
      </c>
      <c r="F112" s="40">
        <f>VLOOKUP(A112, Master, 12, FALSE)</f>
        <v>6.7270552323299801E-2</v>
      </c>
      <c r="G112" s="31">
        <f>VLOOKUP(A112, Master, 13, FALSE)</f>
        <v>24014082</v>
      </c>
      <c r="H112" s="31">
        <f>VLOOKUP(A112, Master, 14, FALSE)</f>
        <v>4727379</v>
      </c>
      <c r="I112" s="40">
        <f>VLOOKUP(A112, Master, 15, FALSE)</f>
        <v>0.19685861820576778</v>
      </c>
      <c r="J112" s="24">
        <f>VLOOKUP(A112, Master, 16, FALSE)</f>
        <v>26031569</v>
      </c>
      <c r="K112" s="24">
        <f>VLOOKUP(A112, Master, 17, FALSE)</f>
        <v>5394705</v>
      </c>
      <c r="L112" s="22">
        <f>VLOOKUP(A112, Master, 18, FALSE)</f>
        <v>0.20723702824059509</v>
      </c>
      <c r="M112" s="24">
        <f>VLOOKUP(A112, Master, 19, FALSE)</f>
        <v>26780837</v>
      </c>
      <c r="N112" s="24">
        <f>VLOOKUP(A112, Master, 20, FALSE)</f>
        <v>6246319</v>
      </c>
      <c r="O112" s="22">
        <f>VLOOKUP(A112, Master, 21, FALSE)</f>
        <v>0.23323837862125071</v>
      </c>
      <c r="P112" s="24">
        <f>VLOOKUP(A112, Master, 22, FALSE)</f>
        <v>26650399</v>
      </c>
      <c r="Q112" s="24">
        <f>VLOOKUP(A112, Master, 23, FALSE)</f>
        <v>8247003</v>
      </c>
      <c r="R112" s="22">
        <f>VLOOKUP(A112, Master, 24, FALSE)</f>
        <v>0.3094513894519928</v>
      </c>
      <c r="S112" s="22">
        <f>AVERAGE(F112,I112,L112,O112,R112)</f>
        <v>0.20281119336858122</v>
      </c>
      <c r="T112" s="32">
        <v>7</v>
      </c>
    </row>
    <row r="113" spans="1:20" ht="12.75" customHeight="1" x14ac:dyDescent="0.3">
      <c r="A113" s="25" t="s">
        <v>280</v>
      </c>
      <c r="B113" s="25" t="s">
        <v>281</v>
      </c>
      <c r="C113" s="25" t="s">
        <v>76</v>
      </c>
      <c r="D113" s="31">
        <f>VLOOKUP(A113, Master, 10, FALSE)</f>
        <v>23939337</v>
      </c>
      <c r="E113" s="31">
        <f>VLOOKUP(A113, Master, 11, FALSE)</f>
        <v>1889610</v>
      </c>
      <c r="F113" s="40">
        <f>VLOOKUP(A113, Master, 12, FALSE)</f>
        <v>7.8933263690636038E-2</v>
      </c>
      <c r="G113" s="31">
        <f>VLOOKUP(A113, Master, 13, FALSE)</f>
        <v>24917810</v>
      </c>
      <c r="H113" s="31">
        <f>VLOOKUP(A113, Master, 14, FALSE)</f>
        <v>2610823</v>
      </c>
      <c r="I113" s="40">
        <f>VLOOKUP(A113, Master, 15, FALSE)</f>
        <v>0.1047773861346563</v>
      </c>
      <c r="J113" s="24">
        <f>VLOOKUP(A113, Master, 16, FALSE)</f>
        <v>25656949</v>
      </c>
      <c r="K113" s="24">
        <f>VLOOKUP(A113, Master, 17, FALSE)</f>
        <v>3981690</v>
      </c>
      <c r="L113" s="22">
        <f>VLOOKUP(A113, Master, 18, FALSE)</f>
        <v>0.1551895355913129</v>
      </c>
      <c r="M113" s="24">
        <f>VLOOKUP(A113, Master, 19, FALSE)</f>
        <v>25348965</v>
      </c>
      <c r="N113" s="24">
        <f>VLOOKUP(A113, Master, 20, FALSE)</f>
        <v>4679194</v>
      </c>
      <c r="O113" s="22">
        <f>VLOOKUP(A113, Master, 21, FALSE)</f>
        <v>0.18459112630436786</v>
      </c>
      <c r="P113" s="24">
        <f>VLOOKUP(A113, Master, 22, FALSE)</f>
        <v>26198864</v>
      </c>
      <c r="Q113" s="24">
        <f>VLOOKUP(A113, Master, 23, FALSE)</f>
        <v>5388485</v>
      </c>
      <c r="R113" s="22">
        <f>VLOOKUP(A113, Master, 24, FALSE)</f>
        <v>0.20567628428469265</v>
      </c>
      <c r="S113" s="22">
        <f>AVERAGE(F113,I113,L113,O113,R113)</f>
        <v>0.14583351920113316</v>
      </c>
      <c r="T113" s="32">
        <v>6</v>
      </c>
    </row>
    <row r="114" spans="1:20" ht="12.75" customHeight="1" x14ac:dyDescent="0.3">
      <c r="A114" s="25" t="s">
        <v>282</v>
      </c>
      <c r="B114" s="25" t="s">
        <v>283</v>
      </c>
      <c r="C114" s="25" t="s">
        <v>127</v>
      </c>
      <c r="D114" s="31">
        <f>VLOOKUP(A114, Master, 10, FALSE)</f>
        <v>12456514</v>
      </c>
      <c r="E114" s="31">
        <f>VLOOKUP(A114, Master, 11, FALSE)</f>
        <v>1232252</v>
      </c>
      <c r="F114" s="40">
        <f>VLOOKUP(A114, Master, 12, FALSE)</f>
        <v>9.8924305788922973E-2</v>
      </c>
      <c r="G114" s="31">
        <f>VLOOKUP(A114, Master, 13, FALSE)</f>
        <v>13243321</v>
      </c>
      <c r="H114" s="31">
        <f>VLOOKUP(A114, Master, 14, FALSE)</f>
        <v>1258357</v>
      </c>
      <c r="I114" s="40">
        <f>VLOOKUP(A114, Master, 15, FALSE)</f>
        <v>9.5018235984765456E-2</v>
      </c>
      <c r="J114" s="24">
        <f>VLOOKUP(A114, Master, 16, FALSE)</f>
        <v>12911110</v>
      </c>
      <c r="K114" s="24">
        <f>VLOOKUP(A114, Master, 17, FALSE)</f>
        <v>1943152</v>
      </c>
      <c r="L114" s="22">
        <f>VLOOKUP(A114, Master, 18, FALSE)</f>
        <v>0.15050231932033728</v>
      </c>
      <c r="M114" s="24">
        <f>VLOOKUP(A114, Master, 19, FALSE)</f>
        <v>13085306</v>
      </c>
      <c r="N114" s="24">
        <f>VLOOKUP(A114, Master, 20, FALSE)</f>
        <v>3552664</v>
      </c>
      <c r="O114" s="22">
        <f>VLOOKUP(A114, Master, 21, FALSE)</f>
        <v>0.27150026143828809</v>
      </c>
      <c r="P114" s="24">
        <f>VLOOKUP(A114, Master, 22, FALSE)</f>
        <v>13078578</v>
      </c>
      <c r="Q114" s="24">
        <f>VLOOKUP(A114, Master, 23, FALSE)</f>
        <v>4710250</v>
      </c>
      <c r="R114" s="22">
        <f>VLOOKUP(A114, Master, 24, FALSE)</f>
        <v>0.36015001019223958</v>
      </c>
      <c r="S114" s="22">
        <f>AVERAGE(F114,I114,L114,O114,R114)</f>
        <v>0.19521902654491069</v>
      </c>
      <c r="T114" s="32">
        <v>5</v>
      </c>
    </row>
    <row r="115" spans="1:20" ht="12.75" customHeight="1" x14ac:dyDescent="0.3">
      <c r="A115" s="25" t="s">
        <v>284</v>
      </c>
      <c r="B115" s="25" t="s">
        <v>285</v>
      </c>
      <c r="C115" s="25" t="s">
        <v>233</v>
      </c>
      <c r="D115" s="31">
        <f>VLOOKUP(A115, Master, 10, FALSE)</f>
        <v>37296472</v>
      </c>
      <c r="E115" s="31">
        <f>VLOOKUP(A115, Master, 11, FALSE)</f>
        <v>9434510</v>
      </c>
      <c r="F115" s="40">
        <f>VLOOKUP(A115, Master, 12, FALSE)</f>
        <v>0.25295985100145663</v>
      </c>
      <c r="G115" s="31">
        <f>VLOOKUP(A115, Master, 13, FALSE)</f>
        <v>39125394</v>
      </c>
      <c r="H115" s="31">
        <f>VLOOKUP(A115, Master, 14, FALSE)</f>
        <v>8022101</v>
      </c>
      <c r="I115" s="40">
        <f>VLOOKUP(A115, Master, 15, FALSE)</f>
        <v>0.20503566047155972</v>
      </c>
      <c r="J115" s="24">
        <f>VLOOKUP(A115, Master, 16, FALSE)</f>
        <v>40124485</v>
      </c>
      <c r="K115" s="24">
        <f>VLOOKUP(A115, Master, 17, FALSE)</f>
        <v>7860297</v>
      </c>
      <c r="L115" s="22">
        <f>VLOOKUP(A115, Master, 18, FALSE)</f>
        <v>0.19589776666292416</v>
      </c>
      <c r="M115" s="24">
        <f>VLOOKUP(A115, Master, 19, FALSE)</f>
        <v>40146100</v>
      </c>
      <c r="N115" s="24">
        <f>VLOOKUP(A115, Master, 20, FALSE)</f>
        <v>9338476</v>
      </c>
      <c r="O115" s="22">
        <f>VLOOKUP(A115, Master, 21, FALSE)</f>
        <v>0.23261228363402672</v>
      </c>
      <c r="P115" s="24">
        <f>VLOOKUP(A115, Master, 22, FALSE)</f>
        <v>42049773</v>
      </c>
      <c r="Q115" s="24">
        <f>VLOOKUP(A115, Master, 23, FALSE)</f>
        <v>11914711</v>
      </c>
      <c r="R115" s="22">
        <f>VLOOKUP(A115, Master, 24, FALSE)</f>
        <v>0.2833478078466678</v>
      </c>
      <c r="S115" s="22">
        <f>AVERAGE(F115,I115,L115,O115,R115)</f>
        <v>0.23397067392332699</v>
      </c>
      <c r="T115" s="32">
        <v>4</v>
      </c>
    </row>
    <row r="116" spans="1:20" ht="12.75" customHeight="1" x14ac:dyDescent="0.3">
      <c r="A116" s="25" t="s">
        <v>286</v>
      </c>
      <c r="B116" s="25" t="s">
        <v>287</v>
      </c>
      <c r="C116" s="25" t="s">
        <v>288</v>
      </c>
      <c r="D116" s="31">
        <f>VLOOKUP(A116, Master, 10, FALSE)</f>
        <v>14665326</v>
      </c>
      <c r="E116" s="31">
        <f>VLOOKUP(A116, Master, 11, FALSE)</f>
        <v>1332470</v>
      </c>
      <c r="F116" s="40">
        <f>VLOOKUP(A116, Master, 12, FALSE)</f>
        <v>9.0858532568590708E-2</v>
      </c>
      <c r="G116" s="31">
        <f>VLOOKUP(A116, Master, 13, FALSE)</f>
        <v>14207616</v>
      </c>
      <c r="H116" s="31">
        <f>VLOOKUP(A116, Master, 14, FALSE)</f>
        <v>3022243</v>
      </c>
      <c r="I116" s="40">
        <f>VLOOKUP(A116, Master, 15, FALSE)</f>
        <v>0.21271992429975584</v>
      </c>
      <c r="J116" s="24">
        <f>VLOOKUP(A116, Master, 16, FALSE)</f>
        <v>15357958</v>
      </c>
      <c r="K116" s="24">
        <f>VLOOKUP(A116, Master, 17, FALSE)</f>
        <v>4537879</v>
      </c>
      <c r="L116" s="22">
        <f>VLOOKUP(A116, Master, 18, FALSE)</f>
        <v>0.29547411185783945</v>
      </c>
      <c r="M116" s="24">
        <f>VLOOKUP(A116, Master, 19, FALSE)</f>
        <v>15374256</v>
      </c>
      <c r="N116" s="24">
        <f>VLOOKUP(A116, Master, 20, FALSE)</f>
        <v>6315109</v>
      </c>
      <c r="O116" s="22">
        <f>VLOOKUP(A116, Master, 21, FALSE)</f>
        <v>0.41075867346036127</v>
      </c>
      <c r="P116" s="24">
        <f>VLOOKUP(A116, Master, 22, FALSE)</f>
        <v>15785592</v>
      </c>
      <c r="Q116" s="24">
        <f>VLOOKUP(A116, Master, 23, FALSE)</f>
        <v>7353637</v>
      </c>
      <c r="R116" s="22">
        <f>VLOOKUP(A116, Master, 24, FALSE)</f>
        <v>0.46584486663534697</v>
      </c>
      <c r="S116" s="22">
        <f>AVERAGE(F116,I116,L116,O116,R116)</f>
        <v>0.29513122176437884</v>
      </c>
      <c r="T116" s="32">
        <v>4</v>
      </c>
    </row>
    <row r="117" spans="1:20" ht="12.75" customHeight="1" x14ac:dyDescent="0.3">
      <c r="A117" s="25" t="s">
        <v>289</v>
      </c>
      <c r="B117" s="25" t="s">
        <v>290</v>
      </c>
      <c r="C117" s="25" t="s">
        <v>291</v>
      </c>
      <c r="D117" s="31">
        <f>VLOOKUP(A117, Master, 10, FALSE)</f>
        <v>29050569</v>
      </c>
      <c r="E117" s="31">
        <f>VLOOKUP(A117, Master, 11, FALSE)</f>
        <v>2322431</v>
      </c>
      <c r="F117" s="40">
        <f>VLOOKUP(A117, Master, 12, FALSE)</f>
        <v>7.9944423808015599E-2</v>
      </c>
      <c r="G117" s="31">
        <f>VLOOKUP(A117, Master, 13, FALSE)</f>
        <v>30676594</v>
      </c>
      <c r="H117" s="31">
        <f>VLOOKUP(A117, Master, 14, FALSE)</f>
        <v>2404705</v>
      </c>
      <c r="I117" s="40">
        <f>VLOOKUP(A117, Master, 15, FALSE)</f>
        <v>7.8388917622341001E-2</v>
      </c>
      <c r="J117" s="24">
        <f>VLOOKUP(A117, Master, 16, FALSE)</f>
        <v>32444781</v>
      </c>
      <c r="K117" s="24">
        <f>VLOOKUP(A117, Master, 17, FALSE)</f>
        <v>3193238</v>
      </c>
      <c r="L117" s="22">
        <f>VLOOKUP(A117, Master, 18, FALSE)</f>
        <v>9.8420698231866624E-2</v>
      </c>
      <c r="M117" s="24">
        <f>VLOOKUP(A117, Master, 19, FALSE)</f>
        <v>33623384</v>
      </c>
      <c r="N117" s="24">
        <f>VLOOKUP(A117, Master, 20, FALSE)</f>
        <v>4271978</v>
      </c>
      <c r="O117" s="22">
        <f>VLOOKUP(A117, Master, 21, FALSE)</f>
        <v>0.12705377900094766</v>
      </c>
      <c r="P117" s="24">
        <f>VLOOKUP(A117, Master, 22, FALSE)</f>
        <v>35060432</v>
      </c>
      <c r="Q117" s="24">
        <f>VLOOKUP(A117, Master, 23, FALSE)</f>
        <v>5456636</v>
      </c>
      <c r="R117" s="22">
        <f>VLOOKUP(A117, Master, 24, FALSE)</f>
        <v>0.15563516159755247</v>
      </c>
      <c r="S117" s="22">
        <f>AVERAGE(F117,I117,L117,O117,R117)</f>
        <v>0.10788859605214467</v>
      </c>
      <c r="T117" s="32">
        <v>7</v>
      </c>
    </row>
    <row r="118" spans="1:20" ht="12.75" customHeight="1" x14ac:dyDescent="0.3">
      <c r="A118" s="25" t="s">
        <v>292</v>
      </c>
      <c r="B118" s="25" t="s">
        <v>293</v>
      </c>
      <c r="C118" s="25" t="s">
        <v>25</v>
      </c>
      <c r="D118" s="31">
        <f>VLOOKUP(A118, Master, 10, FALSE)</f>
        <v>135220920</v>
      </c>
      <c r="E118" s="31">
        <f>VLOOKUP(A118, Master, 11, FALSE)</f>
        <v>15735612</v>
      </c>
      <c r="F118" s="40">
        <f>VLOOKUP(A118, Master, 12, FALSE)</f>
        <v>0.11636965641115295</v>
      </c>
      <c r="G118" s="31">
        <f>VLOOKUP(A118, Master, 13, FALSE)</f>
        <v>141559345</v>
      </c>
      <c r="H118" s="31">
        <f>VLOOKUP(A118, Master, 14, FALSE)</f>
        <v>12411093</v>
      </c>
      <c r="I118" s="40">
        <f>VLOOKUP(A118, Master, 15, FALSE)</f>
        <v>8.7674134123748595E-2</v>
      </c>
      <c r="J118" s="24">
        <f>VLOOKUP(A118, Master, 16, FALSE)</f>
        <v>150194823</v>
      </c>
      <c r="K118" s="24">
        <f>VLOOKUP(A118, Master, 17, FALSE)</f>
        <v>6021234</v>
      </c>
      <c r="L118" s="22">
        <f>VLOOKUP(A118, Master, 18, FALSE)</f>
        <v>4.0089490967341795E-2</v>
      </c>
      <c r="M118" s="24">
        <f>VLOOKUP(A118, Master, 19, FALSE)</f>
        <v>152471687</v>
      </c>
      <c r="N118" s="24">
        <f>VLOOKUP(A118, Master, 20, FALSE)</f>
        <v>1324061</v>
      </c>
      <c r="O118" s="22">
        <f>VLOOKUP(A118, Master, 21, FALSE)</f>
        <v>8.6839794722019439E-3</v>
      </c>
      <c r="P118" s="24">
        <f>VLOOKUP(A118, Master, 22, FALSE)</f>
        <v>145911918</v>
      </c>
      <c r="Q118" s="24">
        <f>VLOOKUP(A118, Master, 23, FALSE)</f>
        <v>1144977</v>
      </c>
      <c r="R118" s="22">
        <f>VLOOKUP(A118, Master, 24, FALSE)</f>
        <v>7.8470423505775586E-3</v>
      </c>
      <c r="S118" s="22">
        <f>AVERAGE(F118,I118,L118,O118,R118)</f>
        <v>5.2132860665004568E-2</v>
      </c>
      <c r="T118" s="32">
        <v>7</v>
      </c>
    </row>
    <row r="119" spans="1:20" ht="12.75" customHeight="1" x14ac:dyDescent="0.3">
      <c r="A119" s="25" t="s">
        <v>294</v>
      </c>
      <c r="B119" s="25" t="s">
        <v>295</v>
      </c>
      <c r="C119" s="25" t="s">
        <v>296</v>
      </c>
      <c r="D119" s="31">
        <f>VLOOKUP(A119, Master, 10, FALSE)</f>
        <v>28695833</v>
      </c>
      <c r="E119" s="31">
        <f>VLOOKUP(A119, Master, 11, FALSE)</f>
        <v>7955771</v>
      </c>
      <c r="F119" s="40">
        <f>VLOOKUP(A119, Master, 12, FALSE)</f>
        <v>0.27724481808909329</v>
      </c>
      <c r="G119" s="31">
        <f>VLOOKUP(A119, Master, 13, FALSE)</f>
        <v>30153504</v>
      </c>
      <c r="H119" s="31">
        <f>VLOOKUP(A119, Master, 14, FALSE)</f>
        <v>9718342</v>
      </c>
      <c r="I119" s="40">
        <f>VLOOKUP(A119, Master, 15, FALSE)</f>
        <v>0.3222956111502</v>
      </c>
      <c r="J119" s="24">
        <f>VLOOKUP(A119, Master, 16, FALSE)</f>
        <v>32174948</v>
      </c>
      <c r="K119" s="24">
        <f>VLOOKUP(A119, Master, 17, FALSE)</f>
        <v>11757491</v>
      </c>
      <c r="L119" s="22">
        <f>VLOOKUP(A119, Master, 18, FALSE)</f>
        <v>0.36542377628706657</v>
      </c>
      <c r="M119" s="24">
        <f>VLOOKUP(A119, Master, 19, FALSE)</f>
        <v>32174948</v>
      </c>
      <c r="N119" s="24">
        <f>VLOOKUP(A119, Master, 20, FALSE)</f>
        <v>11757491</v>
      </c>
      <c r="O119" s="22">
        <f>VLOOKUP(A119, Master, 21, FALSE)</f>
        <v>0.36542377628706657</v>
      </c>
      <c r="P119" s="24">
        <f>VLOOKUP(A119, Master, 22, FALSE)</f>
        <v>36734773</v>
      </c>
      <c r="Q119" s="24">
        <f>VLOOKUP(A119, Master, 23, FALSE)</f>
        <v>15633303</v>
      </c>
      <c r="R119" s="22">
        <f>VLOOKUP(A119, Master, 24, FALSE)</f>
        <v>0.42557233169781666</v>
      </c>
      <c r="S119" s="22">
        <f>AVERAGE(F119,I119,L119,O119,R119)</f>
        <v>0.35119206270224862</v>
      </c>
      <c r="T119" s="32">
        <v>4</v>
      </c>
    </row>
    <row r="120" spans="1:20" ht="12.75" customHeight="1" x14ac:dyDescent="0.3">
      <c r="A120" s="25" t="s">
        <v>297</v>
      </c>
      <c r="B120" s="25" t="s">
        <v>298</v>
      </c>
      <c r="C120" s="25" t="s">
        <v>299</v>
      </c>
      <c r="D120" s="31">
        <f>VLOOKUP(A120, Master, 10, FALSE)</f>
        <v>18549026</v>
      </c>
      <c r="E120" s="31">
        <f>VLOOKUP(A120, Master, 11, FALSE)</f>
        <v>11933147</v>
      </c>
      <c r="F120" s="40">
        <f>VLOOKUP(A120, Master, 12, FALSE)</f>
        <v>0.64333011339786794</v>
      </c>
      <c r="G120" s="31">
        <f>VLOOKUP(A120, Master, 13, FALSE)</f>
        <v>18953121</v>
      </c>
      <c r="H120" s="31">
        <f>VLOOKUP(A120, Master, 14, FALSE)</f>
        <v>13008970</v>
      </c>
      <c r="I120" s="40">
        <f>VLOOKUP(A120, Master, 15, FALSE)</f>
        <v>0.68637613826240018</v>
      </c>
      <c r="J120" s="24">
        <f>VLOOKUP(A120, Master, 16, FALSE)</f>
        <v>23734037</v>
      </c>
      <c r="K120" s="24">
        <f>VLOOKUP(A120, Master, 17, FALSE)</f>
        <v>9558013</v>
      </c>
      <c r="L120" s="22">
        <f>VLOOKUP(A120, Master, 18, FALSE)</f>
        <v>0.4027133268562782</v>
      </c>
      <c r="M120" s="24">
        <f>VLOOKUP(A120, Master, 19, FALSE)</f>
        <v>19763595</v>
      </c>
      <c r="N120" s="24">
        <f>VLOOKUP(A120, Master, 20, FALSE)</f>
        <v>9991727</v>
      </c>
      <c r="O120" s="22">
        <f>VLOOKUP(A120, Master, 21, FALSE)</f>
        <v>0.50556222185285626</v>
      </c>
      <c r="P120" s="24">
        <f>VLOOKUP(A120, Master, 22, FALSE)</f>
        <v>20548894</v>
      </c>
      <c r="Q120" s="24">
        <f>VLOOKUP(A120, Master, 23, FALSE)</f>
        <v>9997835</v>
      </c>
      <c r="R120" s="22">
        <f>VLOOKUP(A120, Master, 24, FALSE)</f>
        <v>0.48653883756468841</v>
      </c>
      <c r="S120" s="22">
        <f>AVERAGE(F120,I120,L120,O120,R120)</f>
        <v>0.54490412758681805</v>
      </c>
      <c r="T120" s="32">
        <v>4</v>
      </c>
    </row>
    <row r="121" spans="1:20" ht="12.75" customHeight="1" x14ac:dyDescent="0.3">
      <c r="A121" s="25" t="s">
        <v>300</v>
      </c>
      <c r="B121" s="25" t="s">
        <v>301</v>
      </c>
      <c r="C121" s="25" t="s">
        <v>256</v>
      </c>
      <c r="D121" s="31">
        <f>VLOOKUP(A121, Master, 10, FALSE)</f>
        <v>25445271</v>
      </c>
      <c r="E121" s="31">
        <f>VLOOKUP(A121, Master, 11, FALSE)</f>
        <v>438980</v>
      </c>
      <c r="F121" s="40">
        <f>VLOOKUP(A121, Master, 12, FALSE)</f>
        <v>1.7251928658963783E-2</v>
      </c>
      <c r="G121" s="31">
        <f>VLOOKUP(A121, Master, 13, FALSE)</f>
        <v>25487906</v>
      </c>
      <c r="H121" s="31">
        <f>VLOOKUP(A121, Master, 14, FALSE)</f>
        <v>426604</v>
      </c>
      <c r="I121" s="40">
        <f>VLOOKUP(A121, Master, 15, FALSE)</f>
        <v>1.6737506800284026E-2</v>
      </c>
      <c r="J121" s="24">
        <f>VLOOKUP(A121, Master, 16, FALSE)</f>
        <v>26730026</v>
      </c>
      <c r="K121" s="24">
        <f>VLOOKUP(A121, Master, 17, FALSE)</f>
        <v>837836</v>
      </c>
      <c r="L121" s="22">
        <f>VLOOKUP(A121, Master, 18, FALSE)</f>
        <v>3.1344376544938636E-2</v>
      </c>
      <c r="M121" s="24">
        <f>VLOOKUP(A121, Master, 19, FALSE)</f>
        <v>27109071</v>
      </c>
      <c r="N121" s="24">
        <f>VLOOKUP(A121, Master, 20, FALSE)</f>
        <v>1081805</v>
      </c>
      <c r="O121" s="22">
        <f>VLOOKUP(A121, Master, 21, FALSE)</f>
        <v>3.9905646342510225E-2</v>
      </c>
      <c r="P121" s="24">
        <f>VLOOKUP(A121, Master, 22, FALSE)</f>
        <v>28185950</v>
      </c>
      <c r="Q121" s="24">
        <f>VLOOKUP(A121, Master, 23, FALSE)</f>
        <v>926683</v>
      </c>
      <c r="R121" s="22">
        <f>VLOOKUP(A121, Master, 24, FALSE)</f>
        <v>3.2877479737244975E-2</v>
      </c>
      <c r="S121" s="22">
        <f>AVERAGE(F121,I121,L121,O121,R121)</f>
        <v>2.7623387616788331E-2</v>
      </c>
      <c r="T121" s="32">
        <v>4</v>
      </c>
    </row>
    <row r="122" spans="1:20" ht="12.75" customHeight="1" x14ac:dyDescent="0.3">
      <c r="A122" s="25" t="s">
        <v>302</v>
      </c>
      <c r="B122" s="25" t="s">
        <v>303</v>
      </c>
      <c r="C122" s="25" t="s">
        <v>82</v>
      </c>
      <c r="D122" s="31">
        <f>VLOOKUP(A122, Master, 10, FALSE)</f>
        <v>71536939</v>
      </c>
      <c r="E122" s="31">
        <f>VLOOKUP(A122, Master, 11, FALSE)</f>
        <v>7395121</v>
      </c>
      <c r="F122" s="40">
        <f>VLOOKUP(A122, Master, 12, FALSE)</f>
        <v>0.10337485924579468</v>
      </c>
      <c r="G122" s="31">
        <f>VLOOKUP(A122, Master, 13, FALSE)</f>
        <v>67611188</v>
      </c>
      <c r="H122" s="31">
        <f>VLOOKUP(A122, Master, 14, FALSE)</f>
        <v>16563895</v>
      </c>
      <c r="I122" s="40">
        <f>VLOOKUP(A122, Master, 15, FALSE)</f>
        <v>0.244987486390566</v>
      </c>
      <c r="J122" s="24">
        <f>VLOOKUP(A122, Master, 16, FALSE)</f>
        <v>70915181</v>
      </c>
      <c r="K122" s="24">
        <f>VLOOKUP(A122, Master, 17, FALSE)</f>
        <v>25304310</v>
      </c>
      <c r="L122" s="22">
        <f>VLOOKUP(A122, Master, 18, FALSE)</f>
        <v>0.35682500761014768</v>
      </c>
      <c r="M122" s="24">
        <f>VLOOKUP(A122, Master, 19, FALSE)</f>
        <v>70211525</v>
      </c>
      <c r="N122" s="24">
        <f>VLOOKUP(A122, Master, 20, FALSE)</f>
        <v>33371340</v>
      </c>
      <c r="O122" s="22">
        <f>VLOOKUP(A122, Master, 21, FALSE)</f>
        <v>0.47529718233580598</v>
      </c>
      <c r="P122" s="24">
        <f>VLOOKUP(A122, Master, 22, FALSE)</f>
        <v>72075417</v>
      </c>
      <c r="Q122" s="24">
        <f>VLOOKUP(A122, Master, 23, FALSE)</f>
        <v>40213321</v>
      </c>
      <c r="R122" s="22">
        <f>VLOOKUP(A122, Master, 24, FALSE)</f>
        <v>0.55793393467289965</v>
      </c>
      <c r="S122" s="22">
        <f>AVERAGE(F122,I122,L122,O122,R122)</f>
        <v>0.34768369405104282</v>
      </c>
      <c r="T122" s="32">
        <v>5</v>
      </c>
    </row>
    <row r="123" spans="1:20" ht="12.75" customHeight="1" x14ac:dyDescent="0.3">
      <c r="A123" s="25" t="s">
        <v>304</v>
      </c>
      <c r="B123" s="25" t="s">
        <v>305</v>
      </c>
      <c r="C123" s="25" t="s">
        <v>186</v>
      </c>
      <c r="D123" s="31">
        <f>VLOOKUP(A123, Master, 10, FALSE)</f>
        <v>27076767</v>
      </c>
      <c r="E123" s="31">
        <f>VLOOKUP(A123, Master, 11, FALSE)</f>
        <v>1049351</v>
      </c>
      <c r="F123" s="40">
        <f>VLOOKUP(A123, Master, 12, FALSE)</f>
        <v>3.8754663730717925E-2</v>
      </c>
      <c r="G123" s="31">
        <f>VLOOKUP(A123, Master, 13, FALSE)</f>
        <v>27452482</v>
      </c>
      <c r="H123" s="31">
        <f>VLOOKUP(A123, Master, 14, FALSE)</f>
        <v>561957</v>
      </c>
      <c r="I123" s="40">
        <f>VLOOKUP(A123, Master, 15, FALSE)</f>
        <v>2.0470170966690734E-2</v>
      </c>
      <c r="J123" s="24">
        <f>VLOOKUP(A123, Master, 16, FALSE)</f>
        <v>28368572</v>
      </c>
      <c r="K123" s="24">
        <f>VLOOKUP(A123, Master, 17, FALSE)</f>
        <v>1308034</v>
      </c>
      <c r="L123" s="22">
        <f>VLOOKUP(A123, Master, 18, FALSE)</f>
        <v>4.6108559852783566E-2</v>
      </c>
      <c r="M123" s="24">
        <f>VLOOKUP(A123, Master, 19, FALSE)</f>
        <v>27955741</v>
      </c>
      <c r="N123" s="24">
        <f>VLOOKUP(A123, Master, 20, FALSE)</f>
        <v>2743083</v>
      </c>
      <c r="O123" s="22">
        <f>VLOOKUP(A123, Master, 21, FALSE)</f>
        <v>9.8122349895858607E-2</v>
      </c>
      <c r="P123" s="24">
        <f>VLOOKUP(A123, Master, 22, FALSE)</f>
        <v>28515677</v>
      </c>
      <c r="Q123" s="24">
        <f>VLOOKUP(A123, Master, 23, FALSE)</f>
        <v>4572245</v>
      </c>
      <c r="R123" s="22">
        <f>VLOOKUP(A123, Master, 24, FALSE)</f>
        <v>0.16034145007323516</v>
      </c>
      <c r="S123" s="22">
        <f>AVERAGE(F123,I123,L123,O123,R123)</f>
        <v>7.2759438903857193E-2</v>
      </c>
      <c r="T123" s="32">
        <v>4</v>
      </c>
    </row>
    <row r="124" spans="1:20" ht="12.75" customHeight="1" x14ac:dyDescent="0.3">
      <c r="A124" s="25" t="s">
        <v>306</v>
      </c>
      <c r="B124" s="25" t="s">
        <v>307</v>
      </c>
      <c r="C124" s="25" t="s">
        <v>82</v>
      </c>
      <c r="D124" s="31">
        <f>VLOOKUP(A124, Master, 10, FALSE)</f>
        <v>14870322</v>
      </c>
      <c r="E124" s="31">
        <f>VLOOKUP(A124, Master, 11, FALSE)</f>
        <v>2678048</v>
      </c>
      <c r="F124" s="40">
        <f>VLOOKUP(A124, Master, 12, FALSE)</f>
        <v>0.18009347746471124</v>
      </c>
      <c r="G124" s="31">
        <f>VLOOKUP(A124, Master, 13, FALSE)</f>
        <v>15274249</v>
      </c>
      <c r="H124" s="31">
        <f>VLOOKUP(A124, Master, 14, FALSE)</f>
        <v>2675442</v>
      </c>
      <c r="I124" s="40">
        <f>VLOOKUP(A124, Master, 15, FALSE)</f>
        <v>0.17516029757011295</v>
      </c>
      <c r="J124" s="24">
        <f>VLOOKUP(A124, Master, 16, FALSE)</f>
        <v>15193235</v>
      </c>
      <c r="K124" s="24">
        <f>VLOOKUP(A124, Master, 17, FALSE)</f>
        <v>3608895</v>
      </c>
      <c r="L124" s="22">
        <f>VLOOKUP(A124, Master, 18, FALSE)</f>
        <v>0.23753302045285288</v>
      </c>
      <c r="M124" s="24">
        <f>VLOOKUP(A124, Master, 19, FALSE)</f>
        <v>15910469</v>
      </c>
      <c r="N124" s="24">
        <f>VLOOKUP(A124, Master, 20, FALSE)</f>
        <v>4205716</v>
      </c>
      <c r="O124" s="22">
        <f>VLOOKUP(A124, Master, 21, FALSE)</f>
        <v>0.26433639385488888</v>
      </c>
      <c r="P124" s="24">
        <f>VLOOKUP(A124, Master, 22, FALSE)</f>
        <v>16631070</v>
      </c>
      <c r="Q124" s="24">
        <f>VLOOKUP(A124, Master, 23, FALSE)</f>
        <v>4205513</v>
      </c>
      <c r="R124" s="22">
        <f>VLOOKUP(A124, Master, 24, FALSE)</f>
        <v>0.25287086158617578</v>
      </c>
      <c r="S124" s="22">
        <f>AVERAGE(F124,I124,L124,O124,R124)</f>
        <v>0.22199881018574832</v>
      </c>
      <c r="T124" s="32">
        <v>7</v>
      </c>
    </row>
    <row r="125" spans="1:20" ht="12.75" customHeight="1" x14ac:dyDescent="0.3">
      <c r="A125" s="25" t="s">
        <v>308</v>
      </c>
      <c r="B125" s="25" t="s">
        <v>309</v>
      </c>
      <c r="C125" s="25" t="s">
        <v>25</v>
      </c>
      <c r="D125" s="31">
        <f>VLOOKUP(A125, Master, 10, FALSE)</f>
        <v>32732876</v>
      </c>
      <c r="E125" s="31">
        <f>VLOOKUP(A125, Master, 11, FALSE)</f>
        <v>3495857</v>
      </c>
      <c r="F125" s="40">
        <f>VLOOKUP(A125, Master, 12, FALSE)</f>
        <v>0.10679956750515904</v>
      </c>
      <c r="G125" s="31">
        <f>VLOOKUP(A125, Master, 13, FALSE)</f>
        <v>34123179</v>
      </c>
      <c r="H125" s="31">
        <f>VLOOKUP(A125, Master, 14, FALSE)</f>
        <v>5219972</v>
      </c>
      <c r="I125" s="40">
        <f>VLOOKUP(A125, Master, 15, FALSE)</f>
        <v>0.1529743755703418</v>
      </c>
      <c r="J125" s="24">
        <f>VLOOKUP(A125, Master, 16, FALSE)</f>
        <v>34426674</v>
      </c>
      <c r="K125" s="24">
        <f>VLOOKUP(A125, Master, 17, FALSE)</f>
        <v>6183548</v>
      </c>
      <c r="L125" s="22">
        <f>VLOOKUP(A125, Master, 18, FALSE)</f>
        <v>0.1796150275800677</v>
      </c>
      <c r="M125" s="24">
        <f>VLOOKUP(A125, Master, 19, FALSE)</f>
        <v>35544994</v>
      </c>
      <c r="N125" s="24">
        <f>VLOOKUP(A125, Master, 20, FALSE)</f>
        <v>6367750</v>
      </c>
      <c r="O125" s="22">
        <f>VLOOKUP(A125, Master, 21, FALSE)</f>
        <v>0.17914618300399771</v>
      </c>
      <c r="P125" s="24">
        <f>VLOOKUP(A125, Master, 22, FALSE)</f>
        <v>36538147</v>
      </c>
      <c r="Q125" s="24">
        <f>VLOOKUP(A125, Master, 23, FALSE)</f>
        <v>6729127</v>
      </c>
      <c r="R125" s="22">
        <f>VLOOKUP(A125, Master, 24, FALSE)</f>
        <v>0.18416716644114436</v>
      </c>
      <c r="S125" s="22">
        <f>AVERAGE(F125,I125,L125,O125,R125)</f>
        <v>0.16054046402014213</v>
      </c>
      <c r="T125" s="32">
        <v>6</v>
      </c>
    </row>
    <row r="126" spans="1:20" ht="12.75" customHeight="1" x14ac:dyDescent="0.3">
      <c r="A126" s="25" t="s">
        <v>310</v>
      </c>
      <c r="B126" s="25" t="s">
        <v>311</v>
      </c>
      <c r="C126" s="25" t="s">
        <v>82</v>
      </c>
      <c r="D126" s="31">
        <f>VLOOKUP(A126, Master, 10, FALSE)</f>
        <v>12029994</v>
      </c>
      <c r="E126" s="31">
        <f>VLOOKUP(A126, Master, 11, FALSE)</f>
        <v>5834911</v>
      </c>
      <c r="F126" s="40">
        <f>VLOOKUP(A126, Master, 12, FALSE)</f>
        <v>0.48503025022290119</v>
      </c>
      <c r="G126" s="31">
        <f>VLOOKUP(A126, Master, 13, FALSE)</f>
        <v>12498071</v>
      </c>
      <c r="H126" s="31">
        <f>VLOOKUP(A126, Master, 14, FALSE)</f>
        <v>6011797</v>
      </c>
      <c r="I126" s="40">
        <f>VLOOKUP(A126, Master, 15, FALSE)</f>
        <v>0.48101799069632428</v>
      </c>
      <c r="J126" s="24">
        <f>VLOOKUP(A126, Master, 16, FALSE)</f>
        <v>12164329</v>
      </c>
      <c r="K126" s="24">
        <f>VLOOKUP(A126, Master, 17, FALSE)</f>
        <v>7845448</v>
      </c>
      <c r="L126" s="22">
        <f>VLOOKUP(A126, Master, 18, FALSE)</f>
        <v>0.64495526222613675</v>
      </c>
      <c r="M126" s="24">
        <f>VLOOKUP(A126, Master, 19, FALSE)</f>
        <v>12426009</v>
      </c>
      <c r="N126" s="24">
        <f>VLOOKUP(A126, Master, 20, FALSE)</f>
        <v>10459863</v>
      </c>
      <c r="O126" s="22">
        <f>VLOOKUP(A126, Master, 21, FALSE)</f>
        <v>0.84177172252168819</v>
      </c>
      <c r="P126" s="24">
        <f>VLOOKUP(A126, Master, 22, FALSE)</f>
        <v>12680545</v>
      </c>
      <c r="Q126" s="24">
        <f>VLOOKUP(A126, Master, 23, FALSE)</f>
        <v>12937307</v>
      </c>
      <c r="R126" s="22">
        <f>VLOOKUP(A126, Master, 24, FALSE)</f>
        <v>1.0202484987829781</v>
      </c>
      <c r="S126" s="22">
        <f>AVERAGE(F126,I126,L126,O126,R126)</f>
        <v>0.69460474489000568</v>
      </c>
      <c r="T126" s="32">
        <v>7</v>
      </c>
    </row>
    <row r="127" spans="1:20" ht="12.75" customHeight="1" x14ac:dyDescent="0.3">
      <c r="A127" s="25" t="s">
        <v>312</v>
      </c>
      <c r="B127" s="25" t="s">
        <v>313</v>
      </c>
      <c r="C127" s="25" t="s">
        <v>314</v>
      </c>
      <c r="D127" s="31">
        <f>VLOOKUP(A127, Master, 10, FALSE)</f>
        <v>19852052</v>
      </c>
      <c r="E127" s="31">
        <f>VLOOKUP(A127, Master, 11, FALSE)</f>
        <v>2083913</v>
      </c>
      <c r="F127" s="40">
        <f>VLOOKUP(A127, Master, 12, FALSE)</f>
        <v>0.10497217113878203</v>
      </c>
      <c r="G127" s="31">
        <f>VLOOKUP(A127, Master, 13, FALSE)</f>
        <v>18744616</v>
      </c>
      <c r="H127" s="31">
        <f>VLOOKUP(A127, Master, 14, FALSE)</f>
        <v>2741955</v>
      </c>
      <c r="I127" s="40">
        <f>VLOOKUP(A127, Master, 15, FALSE)</f>
        <v>0.14627960370060394</v>
      </c>
      <c r="J127" s="24">
        <f>VLOOKUP(A127, Master, 16, FALSE)</f>
        <v>19203948</v>
      </c>
      <c r="K127" s="24">
        <f>VLOOKUP(A127, Master, 17, FALSE)</f>
        <v>3960799</v>
      </c>
      <c r="L127" s="22">
        <f>VLOOKUP(A127, Master, 18, FALSE)</f>
        <v>0.20624920459063939</v>
      </c>
      <c r="M127" s="24">
        <f>VLOOKUP(A127, Master, 19, FALSE)</f>
        <v>19686512</v>
      </c>
      <c r="N127" s="24">
        <f>VLOOKUP(A127, Master, 20, FALSE)</f>
        <v>4887869</v>
      </c>
      <c r="O127" s="22">
        <f>VLOOKUP(A127, Master, 21, FALSE)</f>
        <v>0.24828517108566514</v>
      </c>
      <c r="P127" s="24">
        <f>VLOOKUP(A127, Master, 22, FALSE)</f>
        <v>21300760</v>
      </c>
      <c r="Q127" s="24">
        <f>VLOOKUP(A127, Master, 23, FALSE)</f>
        <v>4026668</v>
      </c>
      <c r="R127" s="22">
        <f>VLOOKUP(A127, Master, 24, FALSE)</f>
        <v>0.18903870096653827</v>
      </c>
      <c r="S127" s="22">
        <f>AVERAGE(F127,I127,L127,O127,R127)</f>
        <v>0.17896497029644576</v>
      </c>
      <c r="T127" s="32">
        <v>4</v>
      </c>
    </row>
    <row r="128" spans="1:20" ht="12.75" customHeight="1" x14ac:dyDescent="0.3">
      <c r="A128" s="25" t="s">
        <v>315</v>
      </c>
      <c r="B128" s="25" t="s">
        <v>316</v>
      </c>
      <c r="C128" s="25" t="s">
        <v>119</v>
      </c>
      <c r="D128" s="31">
        <f>VLOOKUP(A128, Master, 10, FALSE)</f>
        <v>18504950</v>
      </c>
      <c r="E128" s="31">
        <f>VLOOKUP(A128, Master, 11, FALSE)</f>
        <v>974835</v>
      </c>
      <c r="F128" s="40">
        <f>VLOOKUP(A128, Master, 12, FALSE)</f>
        <v>5.2679688407696316E-2</v>
      </c>
      <c r="G128" s="31">
        <f>VLOOKUP(A128, Master, 13, FALSE)</f>
        <v>18921265</v>
      </c>
      <c r="H128" s="31">
        <f>VLOOKUP(A128, Master, 14, FALSE)</f>
        <v>818377</v>
      </c>
      <c r="I128" s="40">
        <f>VLOOKUP(A128, Master, 15, FALSE)</f>
        <v>4.3251706479455788E-2</v>
      </c>
      <c r="J128" s="24">
        <f>VLOOKUP(A128, Master, 16, FALSE)</f>
        <v>19078934</v>
      </c>
      <c r="K128" s="24">
        <f>VLOOKUP(A128, Master, 17, FALSE)</f>
        <v>1305611</v>
      </c>
      <c r="L128" s="22">
        <f>VLOOKUP(A128, Master, 18, FALSE)</f>
        <v>6.8432072777231678E-2</v>
      </c>
      <c r="M128" s="24">
        <f>VLOOKUP(A128, Master, 19, FALSE)</f>
        <v>19053290</v>
      </c>
      <c r="N128" s="24">
        <f>VLOOKUP(A128, Master, 20, FALSE)</f>
        <v>2625242</v>
      </c>
      <c r="O128" s="22">
        <f>VLOOKUP(A128, Master, 21, FALSE)</f>
        <v>0.13778418320405558</v>
      </c>
      <c r="P128" s="24">
        <f>VLOOKUP(A128, Master, 22, FALSE)</f>
        <v>20527581</v>
      </c>
      <c r="Q128" s="24">
        <f>VLOOKUP(A128, Master, 23, FALSE)</f>
        <v>3001716</v>
      </c>
      <c r="R128" s="22">
        <f>VLOOKUP(A128, Master, 24, FALSE)</f>
        <v>0.1462284328582116</v>
      </c>
      <c r="S128" s="22">
        <f>AVERAGE(F128,I128,L128,O128,R128)</f>
        <v>8.9675216745330188E-2</v>
      </c>
      <c r="T128" s="32">
        <v>4</v>
      </c>
    </row>
    <row r="129" spans="1:20" ht="12.75" customHeight="1" x14ac:dyDescent="0.3">
      <c r="A129" s="25" t="s">
        <v>317</v>
      </c>
      <c r="B129" s="25" t="s">
        <v>318</v>
      </c>
      <c r="C129" s="25" t="s">
        <v>177</v>
      </c>
      <c r="D129" s="31">
        <f>VLOOKUP(A129, Master, 10, FALSE)</f>
        <v>40424194</v>
      </c>
      <c r="E129" s="31">
        <f>VLOOKUP(A129, Master, 11, FALSE)</f>
        <v>1277719</v>
      </c>
      <c r="F129" s="40">
        <f>VLOOKUP(A129, Master, 12, FALSE)</f>
        <v>3.1607779242302271E-2</v>
      </c>
      <c r="G129" s="31">
        <f>VLOOKUP(A129, Master, 13, FALSE)</f>
        <v>41130263</v>
      </c>
      <c r="H129" s="31">
        <f>VLOOKUP(A129, Master, 14, FALSE)</f>
        <v>2514225</v>
      </c>
      <c r="I129" s="40">
        <f>VLOOKUP(A129, Master, 15, FALSE)</f>
        <v>6.1128347270718884E-2</v>
      </c>
      <c r="J129" s="24">
        <f>VLOOKUP(A129, Master, 16, FALSE)</f>
        <v>42611350</v>
      </c>
      <c r="K129" s="24">
        <f>VLOOKUP(A129, Master, 17, FALSE)</f>
        <v>4424932</v>
      </c>
      <c r="L129" s="22">
        <f>VLOOKUP(A129, Master, 18, FALSE)</f>
        <v>0.10384397584211719</v>
      </c>
      <c r="M129" s="24">
        <f>VLOOKUP(A129, Master, 19, FALSE)</f>
        <v>42437596</v>
      </c>
      <c r="N129" s="24">
        <f>VLOOKUP(A129, Master, 20, FALSE)</f>
        <v>7672654</v>
      </c>
      <c r="O129" s="22">
        <f>VLOOKUP(A129, Master, 21, FALSE)</f>
        <v>0.18079850705963646</v>
      </c>
      <c r="P129" s="24">
        <f>VLOOKUP(A129, Master, 22, FALSE)</f>
        <v>45241517</v>
      </c>
      <c r="Q129" s="24">
        <f>VLOOKUP(A129, Master, 23, FALSE)</f>
        <v>8663026</v>
      </c>
      <c r="R129" s="22">
        <f>VLOOKUP(A129, Master, 24, FALSE)</f>
        <v>0.19148398582655837</v>
      </c>
      <c r="S129" s="22">
        <f>AVERAGE(F129,I129,L129,O129,R129)</f>
        <v>0.11377251904826664</v>
      </c>
      <c r="T129" s="32">
        <v>7</v>
      </c>
    </row>
    <row r="130" spans="1:20" ht="12.75" customHeight="1" x14ac:dyDescent="0.3">
      <c r="A130" s="25" t="s">
        <v>319</v>
      </c>
      <c r="B130" s="25" t="s">
        <v>320</v>
      </c>
      <c r="C130" s="25" t="s">
        <v>25</v>
      </c>
      <c r="D130" s="31">
        <f>VLOOKUP(A130, Master, 10, FALSE)</f>
        <v>88409869</v>
      </c>
      <c r="E130" s="31">
        <f>VLOOKUP(A130, Master, 11, FALSE)</f>
        <v>23486173</v>
      </c>
      <c r="F130" s="40">
        <f>VLOOKUP(A130, Master, 12, FALSE)</f>
        <v>0.26565103269183671</v>
      </c>
      <c r="G130" s="31">
        <f>VLOOKUP(A130, Master, 13, FALSE)</f>
        <v>89826214</v>
      </c>
      <c r="H130" s="31">
        <f>VLOOKUP(A130, Master, 14, FALSE)</f>
        <v>24073183</v>
      </c>
      <c r="I130" s="40">
        <f>VLOOKUP(A130, Master, 15, FALSE)</f>
        <v>0.26799730199026311</v>
      </c>
      <c r="J130" s="24">
        <f>VLOOKUP(A130, Master, 16, FALSE)</f>
        <v>87435681</v>
      </c>
      <c r="K130" s="24">
        <f>VLOOKUP(A130, Master, 17, FALSE)</f>
        <v>31941176</v>
      </c>
      <c r="L130" s="22">
        <f>VLOOKUP(A130, Master, 18, FALSE)</f>
        <v>0.3653105418141594</v>
      </c>
      <c r="M130" s="24">
        <f>VLOOKUP(A130, Master, 19, FALSE)</f>
        <v>89432642</v>
      </c>
      <c r="N130" s="24">
        <f>VLOOKUP(A130, Master, 20, FALSE)</f>
        <v>41205931</v>
      </c>
      <c r="O130" s="22">
        <f>VLOOKUP(A130, Master, 21, FALSE)</f>
        <v>0.46074822434520052</v>
      </c>
      <c r="P130" s="24">
        <f>VLOOKUP(A130, Master, 22, FALSE)</f>
        <v>92159120</v>
      </c>
      <c r="Q130" s="24">
        <f>VLOOKUP(A130, Master, 23, FALSE)</f>
        <v>47769964</v>
      </c>
      <c r="R130" s="22">
        <f>VLOOKUP(A130, Master, 24, FALSE)</f>
        <v>0.51834223243451105</v>
      </c>
      <c r="S130" s="22">
        <f>AVERAGE(F130,I130,L130,O130,R130)</f>
        <v>0.37560986665519419</v>
      </c>
      <c r="T130" s="32">
        <v>6</v>
      </c>
    </row>
    <row r="131" spans="1:20" ht="12.75" customHeight="1" x14ac:dyDescent="0.3">
      <c r="A131" s="25" t="s">
        <v>321</v>
      </c>
      <c r="B131" s="25" t="s">
        <v>322</v>
      </c>
      <c r="C131" s="25" t="s">
        <v>127</v>
      </c>
      <c r="D131" s="31">
        <f>VLOOKUP(A131, Master, 10, FALSE)</f>
        <v>21105735</v>
      </c>
      <c r="E131" s="31">
        <f>VLOOKUP(A131, Master, 11, FALSE)</f>
        <v>7518209</v>
      </c>
      <c r="F131" s="40">
        <f>VLOOKUP(A131, Master, 12, FALSE)</f>
        <v>0.35621640279289019</v>
      </c>
      <c r="G131" s="31">
        <f>VLOOKUP(A131, Master, 13, FALSE)</f>
        <v>20245351</v>
      </c>
      <c r="H131" s="31">
        <f>VLOOKUP(A131, Master, 14, FALSE)</f>
        <v>5163063</v>
      </c>
      <c r="I131" s="40">
        <f>VLOOKUP(A131, Master, 15, FALSE)</f>
        <v>0.25502462268992027</v>
      </c>
      <c r="J131" s="24">
        <f>VLOOKUP(A131, Master, 16, FALSE)</f>
        <v>19960746</v>
      </c>
      <c r="K131" s="24">
        <f>VLOOKUP(A131, Master, 17, FALSE)</f>
        <v>3510443</v>
      </c>
      <c r="L131" s="22">
        <f>VLOOKUP(A131, Master, 18, FALSE)</f>
        <v>0.1758673247983818</v>
      </c>
      <c r="M131" s="24">
        <f>VLOOKUP(A131, Master, 19, FALSE)</f>
        <v>18700073</v>
      </c>
      <c r="N131" s="24">
        <f>VLOOKUP(A131, Master, 20, FALSE)</f>
        <v>4428855</v>
      </c>
      <c r="O131" s="22">
        <f>VLOOKUP(A131, Master, 21, FALSE)</f>
        <v>0.23683624122750752</v>
      </c>
      <c r="P131" s="24">
        <f>VLOOKUP(A131, Master, 22, FALSE)</f>
        <v>18886956</v>
      </c>
      <c r="Q131" s="24">
        <f>VLOOKUP(A131, Master, 23, FALSE)</f>
        <v>6020838</v>
      </c>
      <c r="R131" s="22">
        <f>VLOOKUP(A131, Master, 24, FALSE)</f>
        <v>0.31878286792217869</v>
      </c>
      <c r="S131" s="22">
        <f>AVERAGE(F131,I131,L131,O131,R131)</f>
        <v>0.26854549188617571</v>
      </c>
      <c r="T131" s="32">
        <v>4</v>
      </c>
    </row>
    <row r="132" spans="1:20" ht="12.75" customHeight="1" x14ac:dyDescent="0.3">
      <c r="A132" s="25" t="s">
        <v>323</v>
      </c>
      <c r="B132" s="25" t="s">
        <v>324</v>
      </c>
      <c r="C132" s="25" t="s">
        <v>217</v>
      </c>
      <c r="D132" s="31">
        <f>VLOOKUP(A132, Master, 10, FALSE)</f>
        <v>17646885</v>
      </c>
      <c r="E132" s="31">
        <f>VLOOKUP(A132, Master, 11, FALSE)</f>
        <v>3619262</v>
      </c>
      <c r="F132" s="40">
        <f>VLOOKUP(A132, Master, 12, FALSE)</f>
        <v>0.20509353350463835</v>
      </c>
      <c r="G132" s="31">
        <f>VLOOKUP(A132, Master, 13, FALSE)</f>
        <v>17205044</v>
      </c>
      <c r="H132" s="31">
        <f>VLOOKUP(A132, Master, 14, FALSE)</f>
        <v>4499628</v>
      </c>
      <c r="I132" s="40">
        <f>VLOOKUP(A132, Master, 15, FALSE)</f>
        <v>0.26152958399873899</v>
      </c>
      <c r="J132" s="24">
        <f>VLOOKUP(A132, Master, 16, FALSE)</f>
        <v>17510270</v>
      </c>
      <c r="K132" s="24">
        <f>VLOOKUP(A132, Master, 17, FALSE)</f>
        <v>5949061</v>
      </c>
      <c r="L132" s="22">
        <f>VLOOKUP(A132, Master, 18, FALSE)</f>
        <v>0.3397469599269457</v>
      </c>
      <c r="M132" s="24">
        <f>VLOOKUP(A132, Master, 19, FALSE)</f>
        <v>17931211</v>
      </c>
      <c r="N132" s="24">
        <f>VLOOKUP(A132, Master, 20, FALSE)</f>
        <v>7509149</v>
      </c>
      <c r="O132" s="22">
        <f>VLOOKUP(A132, Master, 21, FALSE)</f>
        <v>0.41877534094044178</v>
      </c>
      <c r="P132" s="24">
        <f>VLOOKUP(A132, Master, 22, FALSE)</f>
        <v>18619990</v>
      </c>
      <c r="Q132" s="24">
        <f>VLOOKUP(A132, Master, 23, FALSE)</f>
        <v>8902429</v>
      </c>
      <c r="R132" s="22">
        <f>VLOOKUP(A132, Master, 24, FALSE)</f>
        <v>0.47811137385143598</v>
      </c>
      <c r="S132" s="22">
        <f>AVERAGE(F132,I132,L132,O132,R132)</f>
        <v>0.34065135844444017</v>
      </c>
      <c r="T132" s="32">
        <v>4</v>
      </c>
    </row>
    <row r="133" spans="1:20" ht="12.75" customHeight="1" x14ac:dyDescent="0.3">
      <c r="A133" s="25" t="s">
        <v>325</v>
      </c>
      <c r="B133" s="25" t="s">
        <v>326</v>
      </c>
      <c r="C133" s="25" t="s">
        <v>327</v>
      </c>
      <c r="D133" s="31">
        <f>VLOOKUP(A133, Master, 10, FALSE)</f>
        <v>30075382</v>
      </c>
      <c r="E133" s="31">
        <f>VLOOKUP(A133, Master, 11, FALSE)</f>
        <v>11444982</v>
      </c>
      <c r="F133" s="40">
        <f>VLOOKUP(A133, Master, 12, FALSE)</f>
        <v>0.38054319642556828</v>
      </c>
      <c r="G133" s="31">
        <f>VLOOKUP(A133, Master, 13, FALSE)</f>
        <v>31246727</v>
      </c>
      <c r="H133" s="31">
        <f>VLOOKUP(A133, Master, 14, FALSE)</f>
        <v>13800704</v>
      </c>
      <c r="I133" s="40">
        <f>VLOOKUP(A133, Master, 15, FALSE)</f>
        <v>0.44166878662203563</v>
      </c>
      <c r="J133" s="24">
        <f>VLOOKUP(A133, Master, 16, FALSE)</f>
        <v>31913380</v>
      </c>
      <c r="K133" s="24">
        <f>VLOOKUP(A133, Master, 17, FALSE)</f>
        <v>17377304</v>
      </c>
      <c r="L133" s="22">
        <f>VLOOKUP(A133, Master, 18, FALSE)</f>
        <v>0.54451468318304108</v>
      </c>
      <c r="M133" s="24">
        <f>VLOOKUP(A133, Master, 19, FALSE)</f>
        <v>33550111</v>
      </c>
      <c r="N133" s="24">
        <f>VLOOKUP(A133, Master, 20, FALSE)</f>
        <v>19740037</v>
      </c>
      <c r="O133" s="22">
        <f>VLOOKUP(A133, Master, 21, FALSE)</f>
        <v>0.58837471506428096</v>
      </c>
      <c r="P133" s="24">
        <f>VLOOKUP(A133, Master, 22, FALSE)</f>
        <v>35109135</v>
      </c>
      <c r="Q133" s="24">
        <f>VLOOKUP(A133, Master, 23, FALSE)</f>
        <v>20717769</v>
      </c>
      <c r="R133" s="22">
        <f>VLOOKUP(A133, Master, 24, FALSE)</f>
        <v>0.59009625272738842</v>
      </c>
      <c r="S133" s="22">
        <f>AVERAGE(F133,I133,L133,O133,R133)</f>
        <v>0.50903952680446285</v>
      </c>
      <c r="T133" s="32">
        <v>4</v>
      </c>
    </row>
    <row r="134" spans="1:20" ht="12.75" customHeight="1" x14ac:dyDescent="0.3">
      <c r="A134" s="25" t="s">
        <v>328</v>
      </c>
      <c r="B134" s="25" t="s">
        <v>329</v>
      </c>
      <c r="C134" s="25" t="s">
        <v>25</v>
      </c>
      <c r="D134" s="31">
        <f>VLOOKUP(A134, Master, 10, FALSE)</f>
        <v>54828897</v>
      </c>
      <c r="E134" s="31">
        <f>VLOOKUP(A134, Master, 11, FALSE)</f>
        <v>12756888</v>
      </c>
      <c r="F134" s="40">
        <f>VLOOKUP(A134, Master, 12, FALSE)</f>
        <v>0.23266723749704468</v>
      </c>
      <c r="G134" s="31">
        <f>VLOOKUP(A134, Master, 13, FALSE)</f>
        <v>57855460</v>
      </c>
      <c r="H134" s="31">
        <f>VLOOKUP(A134, Master, 14, FALSE)</f>
        <v>13452333</v>
      </c>
      <c r="I134" s="40">
        <f>VLOOKUP(A134, Master, 15, FALSE)</f>
        <v>0.23251622232370117</v>
      </c>
      <c r="J134" s="24">
        <f>VLOOKUP(A134, Master, 16, FALSE)</f>
        <v>58609748</v>
      </c>
      <c r="K134" s="24">
        <f>VLOOKUP(A134, Master, 17, FALSE)</f>
        <v>14773728</v>
      </c>
      <c r="L134" s="22">
        <f>VLOOKUP(A134, Master, 18, FALSE)</f>
        <v>0.25206946803456654</v>
      </c>
      <c r="M134" s="24">
        <f>VLOOKUP(A134, Master, 19, FALSE)</f>
        <v>58872744</v>
      </c>
      <c r="N134" s="24">
        <f>VLOOKUP(A134, Master, 20, FALSE)</f>
        <v>16688801</v>
      </c>
      <c r="O134" s="22">
        <f>VLOOKUP(A134, Master, 21, FALSE)</f>
        <v>0.28347245034136681</v>
      </c>
      <c r="P134" s="24">
        <f>VLOOKUP(A134, Master, 22, FALSE)</f>
        <v>59214482</v>
      </c>
      <c r="Q134" s="24">
        <f>VLOOKUP(A134, Master, 23, FALSE)</f>
        <v>16961261</v>
      </c>
      <c r="R134" s="22">
        <f>VLOOKUP(A134, Master, 24, FALSE)</f>
        <v>0.28643771636810061</v>
      </c>
      <c r="S134" s="22">
        <f>AVERAGE(F134,I134,L134,O134,R134)</f>
        <v>0.25743261891295599</v>
      </c>
      <c r="T134" s="33">
        <v>5</v>
      </c>
    </row>
    <row r="135" spans="1:20" ht="12.75" customHeight="1" x14ac:dyDescent="0.3">
      <c r="A135" s="25" t="s">
        <v>330</v>
      </c>
      <c r="B135" s="25" t="s">
        <v>331</v>
      </c>
      <c r="C135" s="25" t="s">
        <v>46</v>
      </c>
      <c r="D135" s="31">
        <f>VLOOKUP(A135, Master, 10, FALSE)</f>
        <v>202533649</v>
      </c>
      <c r="E135" s="31">
        <f>VLOOKUP(A135, Master, 11, FALSE)</f>
        <v>85507256</v>
      </c>
      <c r="F135" s="40">
        <f>VLOOKUP(A135, Master, 12, FALSE)</f>
        <v>0.42218790024367753</v>
      </c>
      <c r="G135" s="31">
        <f>VLOOKUP(A135, Master, 13, FALSE)</f>
        <v>207181571</v>
      </c>
      <c r="H135" s="31">
        <f>VLOOKUP(A135, Master, 14, FALSE)</f>
        <v>99774656</v>
      </c>
      <c r="I135" s="40">
        <f>VLOOKUP(A135, Master, 15, FALSE)</f>
        <v>0.48158074831858477</v>
      </c>
      <c r="J135" s="24">
        <f>VLOOKUP(A135, Master, 16, FALSE)</f>
        <v>234596000</v>
      </c>
      <c r="K135" s="24">
        <f>VLOOKUP(A135, Master, 17, FALSE)</f>
        <v>101997400</v>
      </c>
      <c r="L135" s="22">
        <f>VLOOKUP(A135, Master, 18, FALSE)</f>
        <v>0.43477893911234633</v>
      </c>
      <c r="M135" s="24">
        <f>VLOOKUP(A135, Master, 19, FALSE)</f>
        <v>229164681</v>
      </c>
      <c r="N135" s="24">
        <f>VLOOKUP(A135, Master, 20, FALSE)</f>
        <v>134150911</v>
      </c>
      <c r="O135" s="22">
        <f>VLOOKUP(A135, Master, 21, FALSE)</f>
        <v>0.5853908657067447</v>
      </c>
      <c r="P135" s="24">
        <f>VLOOKUP(A135, Master, 22, FALSE)</f>
        <v>235146719</v>
      </c>
      <c r="Q135" s="24">
        <f>VLOOKUP(A135, Master, 23, FALSE)</f>
        <v>158044869</v>
      </c>
      <c r="R135" s="22">
        <f>VLOOKUP(A135, Master, 24, FALSE)</f>
        <v>0.67211173378098465</v>
      </c>
      <c r="S135" s="22">
        <f>AVERAGE(F135,I135,L135,O135,R135)</f>
        <v>0.51921003743246763</v>
      </c>
      <c r="T135" s="32">
        <v>7</v>
      </c>
    </row>
    <row r="136" spans="1:20" ht="12.75" customHeight="1" x14ac:dyDescent="0.3">
      <c r="A136" s="25" t="s">
        <v>332</v>
      </c>
      <c r="B136" s="25" t="s">
        <v>333</v>
      </c>
      <c r="C136" s="25" t="s">
        <v>334</v>
      </c>
      <c r="D136" s="31">
        <f>VLOOKUP(A136, Master, 10, FALSE)</f>
        <v>85300253</v>
      </c>
      <c r="E136" s="31">
        <f>VLOOKUP(A136, Master, 11, FALSE)</f>
        <v>23461544</v>
      </c>
      <c r="F136" s="40">
        <f>VLOOKUP(A136, Master, 12, FALSE)</f>
        <v>0.27504659335535619</v>
      </c>
      <c r="G136" s="31">
        <f>VLOOKUP(A136, Master, 13, FALSE)</f>
        <v>82195924</v>
      </c>
      <c r="H136" s="31">
        <f>VLOOKUP(A136, Master, 14, FALSE)</f>
        <v>29635685</v>
      </c>
      <c r="I136" s="40">
        <f>VLOOKUP(A136, Master, 15, FALSE)</f>
        <v>0.36054932602254097</v>
      </c>
      <c r="J136" s="24">
        <f>VLOOKUP(A136, Master, 16, FALSE)</f>
        <v>90234629</v>
      </c>
      <c r="K136" s="24">
        <f>VLOOKUP(A136, Master, 17, FALSE)</f>
        <v>28740023</v>
      </c>
      <c r="L136" s="22">
        <f>VLOOKUP(A136, Master, 18, FALSE)</f>
        <v>0.31850325444347977</v>
      </c>
      <c r="M136" s="24">
        <f>VLOOKUP(A136, Master, 19, FALSE)</f>
        <v>94841638</v>
      </c>
      <c r="N136" s="24">
        <f>VLOOKUP(A136, Master, 20, FALSE)</f>
        <v>28653495</v>
      </c>
      <c r="O136" s="22">
        <f>VLOOKUP(A136, Master, 21, FALSE)</f>
        <v>0.30211936027507241</v>
      </c>
      <c r="P136" s="24">
        <f>VLOOKUP(A136, Master, 22, FALSE)</f>
        <v>96444631</v>
      </c>
      <c r="Q136" s="24">
        <f>VLOOKUP(A136, Master, 23, FALSE)</f>
        <v>33343273</v>
      </c>
      <c r="R136" s="22">
        <f>VLOOKUP(A136, Master, 24, FALSE)</f>
        <v>0.34572451212965916</v>
      </c>
      <c r="S136" s="22">
        <f>AVERAGE(F136,I136,L136,O136,R136)</f>
        <v>0.32038860924522172</v>
      </c>
      <c r="T136" s="32">
        <v>7</v>
      </c>
    </row>
    <row r="137" spans="1:20" ht="12.75" customHeight="1" x14ac:dyDescent="0.3">
      <c r="A137" s="25" t="s">
        <v>335</v>
      </c>
      <c r="B137" s="25" t="s">
        <v>336</v>
      </c>
      <c r="C137" s="25" t="s">
        <v>337</v>
      </c>
      <c r="D137" s="31">
        <f>VLOOKUP(A137, Master, 10, FALSE)</f>
        <v>19817549</v>
      </c>
      <c r="E137" s="31">
        <f>VLOOKUP(A137, Master, 11, FALSE)</f>
        <v>3295144</v>
      </c>
      <c r="F137" s="40">
        <f>VLOOKUP(A137, Master, 12, FALSE)</f>
        <v>0.16627404327346434</v>
      </c>
      <c r="G137" s="31">
        <f>VLOOKUP(A137, Master, 13, FALSE)</f>
        <v>21212490</v>
      </c>
      <c r="H137" s="31">
        <f>VLOOKUP(A137, Master, 14, FALSE)</f>
        <v>3741307</v>
      </c>
      <c r="I137" s="40">
        <f>VLOOKUP(A137, Master, 15, FALSE)</f>
        <v>0.1763728350608533</v>
      </c>
      <c r="J137" s="24">
        <f>VLOOKUP(A137, Master, 16, FALSE)</f>
        <v>20182877</v>
      </c>
      <c r="K137" s="24">
        <f>VLOOKUP(A137, Master, 17, FALSE)</f>
        <v>4867215</v>
      </c>
      <c r="L137" s="22">
        <f>VLOOKUP(A137, Master, 18, FALSE)</f>
        <v>0.2411556588290163</v>
      </c>
      <c r="M137" s="24">
        <f>VLOOKUP(A137, Master, 19, FALSE)</f>
        <v>22005859</v>
      </c>
      <c r="N137" s="24">
        <f>VLOOKUP(A137, Master, 20, FALSE)</f>
        <v>5883807</v>
      </c>
      <c r="O137" s="22">
        <f>VLOOKUP(A137, Master, 21, FALSE)</f>
        <v>0.26737456601898613</v>
      </c>
      <c r="P137" s="24">
        <f>VLOOKUP(A137, Master, 22, FALSE)</f>
        <v>23328166</v>
      </c>
      <c r="Q137" s="24">
        <f>VLOOKUP(A137, Master, 23, FALSE)</f>
        <v>5410208</v>
      </c>
      <c r="R137" s="22">
        <f>VLOOKUP(A137, Master, 24, FALSE)</f>
        <v>0.23191741691138515</v>
      </c>
      <c r="S137" s="22">
        <f>AVERAGE(F137,I137,L137,O137,R137)</f>
        <v>0.21661890401874104</v>
      </c>
      <c r="T137" s="32">
        <v>7</v>
      </c>
    </row>
    <row r="138" spans="1:20" ht="12.75" customHeight="1" x14ac:dyDescent="0.3">
      <c r="A138" s="25" t="s">
        <v>338</v>
      </c>
      <c r="B138" s="25" t="s">
        <v>339</v>
      </c>
      <c r="C138" s="25" t="s">
        <v>8</v>
      </c>
      <c r="D138" s="31">
        <f>VLOOKUP(A138, Master, 10, FALSE)</f>
        <v>50746655</v>
      </c>
      <c r="E138" s="31">
        <f>VLOOKUP(A138, Master, 11, FALSE)</f>
        <v>21456218</v>
      </c>
      <c r="F138" s="40">
        <f>VLOOKUP(A138, Master, 12, FALSE)</f>
        <v>0.42281048869132359</v>
      </c>
      <c r="G138" s="31">
        <f>VLOOKUP(A138, Master, 13, FALSE)</f>
        <v>53657357</v>
      </c>
      <c r="H138" s="31">
        <f>VLOOKUP(A138, Master, 14, FALSE)</f>
        <v>25406350</v>
      </c>
      <c r="I138" s="40">
        <f>VLOOKUP(A138, Master, 15, FALSE)</f>
        <v>0.47349238614194133</v>
      </c>
      <c r="J138" s="24">
        <f>VLOOKUP(A138, Master, 16, FALSE)</f>
        <v>56108548</v>
      </c>
      <c r="K138" s="24">
        <f>VLOOKUP(A138, Master, 17, FALSE)</f>
        <v>26829264</v>
      </c>
      <c r="L138" s="22">
        <f>VLOOKUP(A138, Master, 18, FALSE)</f>
        <v>0.47816714130616961</v>
      </c>
      <c r="M138" s="24">
        <f>VLOOKUP(A138, Master, 19, FALSE)</f>
        <v>57739282</v>
      </c>
      <c r="N138" s="24">
        <f>VLOOKUP(A138, Master, 20, FALSE)</f>
        <v>26427628</v>
      </c>
      <c r="O138" s="22">
        <f>VLOOKUP(A138, Master, 21, FALSE)</f>
        <v>0.45770621117179811</v>
      </c>
      <c r="P138" s="24">
        <f>VLOOKUP(A138, Master, 22, FALSE)</f>
        <v>62021813</v>
      </c>
      <c r="Q138" s="24">
        <f>VLOOKUP(A138, Master, 23, FALSE)</f>
        <v>22673877</v>
      </c>
      <c r="R138" s="22">
        <f>VLOOKUP(A138, Master, 24, FALSE)</f>
        <v>0.36557907457494027</v>
      </c>
      <c r="S138" s="22">
        <f>AVERAGE(F138,I138,L138,O138,R138)</f>
        <v>0.43955106037723457</v>
      </c>
      <c r="T138" s="32">
        <v>5</v>
      </c>
    </row>
    <row r="139" spans="1:20" ht="12.75" customHeight="1" x14ac:dyDescent="0.3">
      <c r="A139" s="25" t="s">
        <v>340</v>
      </c>
      <c r="B139" s="25" t="s">
        <v>341</v>
      </c>
      <c r="C139" s="25" t="s">
        <v>25</v>
      </c>
      <c r="D139" s="31">
        <f>VLOOKUP(A139, Master, 10, FALSE)</f>
        <v>69661244</v>
      </c>
      <c r="E139" s="31">
        <f>VLOOKUP(A139, Master, 11, FALSE)</f>
        <v>3759536</v>
      </c>
      <c r="F139" s="40">
        <f>VLOOKUP(A139, Master, 12, FALSE)</f>
        <v>5.3968832368253429E-2</v>
      </c>
      <c r="G139" s="31">
        <f>VLOOKUP(A139, Master, 13, FALSE)</f>
        <v>68462786</v>
      </c>
      <c r="H139" s="31">
        <f>VLOOKUP(A139, Master, 14, FALSE)</f>
        <v>7217478</v>
      </c>
      <c r="I139" s="40">
        <f>VLOOKUP(A139, Master, 15, FALSE)</f>
        <v>0.10542191490717308</v>
      </c>
      <c r="J139" s="24">
        <f>VLOOKUP(A139, Master, 16, FALSE)</f>
        <v>66711344</v>
      </c>
      <c r="K139" s="24">
        <f>VLOOKUP(A139, Master, 17, FALSE)</f>
        <v>12357191</v>
      </c>
      <c r="L139" s="22">
        <f>VLOOKUP(A139, Master, 18, FALSE)</f>
        <v>0.18523372876433131</v>
      </c>
      <c r="M139" s="24">
        <f>VLOOKUP(A139, Master, 19, FALSE)</f>
        <v>66873019</v>
      </c>
      <c r="N139" s="24">
        <f>VLOOKUP(A139, Master, 20, FALSE)</f>
        <v>18366730</v>
      </c>
      <c r="O139" s="22">
        <f>VLOOKUP(A139, Master, 21, FALSE)</f>
        <v>0.27465082741366886</v>
      </c>
      <c r="P139" s="24">
        <f>VLOOKUP(A139, Master, 22, FALSE)</f>
        <v>67562969</v>
      </c>
      <c r="Q139" s="24">
        <f>VLOOKUP(A139, Master, 23, FALSE)</f>
        <v>24228459</v>
      </c>
      <c r="R139" s="22">
        <f>VLOOKUP(A139, Master, 24, FALSE)</f>
        <v>0.35860559946677301</v>
      </c>
      <c r="S139" s="22">
        <f>AVERAGE(F139,I139,L139,O139,R139)</f>
        <v>0.19557618058403992</v>
      </c>
      <c r="T139" s="32">
        <v>5</v>
      </c>
    </row>
    <row r="140" spans="1:20" ht="12.75" customHeight="1" x14ac:dyDescent="0.3">
      <c r="A140" s="25" t="s">
        <v>342</v>
      </c>
      <c r="B140" s="25" t="s">
        <v>343</v>
      </c>
      <c r="C140" s="25" t="s">
        <v>68</v>
      </c>
      <c r="D140" s="31">
        <f>VLOOKUP(A140, Master, 10, FALSE)</f>
        <v>16950367</v>
      </c>
      <c r="E140" s="31">
        <f>VLOOKUP(A140, Master, 11, FALSE)</f>
        <v>6645525</v>
      </c>
      <c r="F140" s="40">
        <f>VLOOKUP(A140, Master, 12, FALSE)</f>
        <v>0.39205788287651827</v>
      </c>
      <c r="G140" s="31">
        <f>VLOOKUP(A140, Master, 13, FALSE)</f>
        <v>17624715</v>
      </c>
      <c r="H140" s="31">
        <f>VLOOKUP(A140, Master, 14, FALSE)</f>
        <v>6993193</v>
      </c>
      <c r="I140" s="40">
        <f>VLOOKUP(A140, Master, 15, FALSE)</f>
        <v>0.39678332387218745</v>
      </c>
      <c r="J140" s="24">
        <f>VLOOKUP(A140, Master, 16, FALSE)</f>
        <v>17987255</v>
      </c>
      <c r="K140" s="24">
        <f>VLOOKUP(A140, Master, 17, FALSE)</f>
        <v>8282973</v>
      </c>
      <c r="L140" s="22">
        <f>VLOOKUP(A140, Master, 18, FALSE)</f>
        <v>0.46049122003329579</v>
      </c>
      <c r="M140" s="24">
        <f>VLOOKUP(A140, Master, 19, FALSE)</f>
        <v>18484442</v>
      </c>
      <c r="N140" s="24">
        <f>VLOOKUP(A140, Master, 20, FALSE)</f>
        <v>9303219</v>
      </c>
      <c r="O140" s="22">
        <f>VLOOKUP(A140, Master, 21, FALSE)</f>
        <v>0.50329996437003621</v>
      </c>
      <c r="P140" s="24">
        <f>VLOOKUP(A140, Master, 22, FALSE)</f>
        <v>20115153</v>
      </c>
      <c r="Q140" s="24">
        <f>VLOOKUP(A140, Master, 23, FALSE)</f>
        <v>9198197</v>
      </c>
      <c r="R140" s="22">
        <f>VLOOKUP(A140, Master, 24, FALSE)</f>
        <v>0.4572770090289644</v>
      </c>
      <c r="S140" s="22">
        <f>AVERAGE(F140,I140,L140,O140,R140)</f>
        <v>0.44198188003620043</v>
      </c>
      <c r="T140" s="32">
        <v>4</v>
      </c>
    </row>
    <row r="141" spans="1:20" ht="12.75" customHeight="1" x14ac:dyDescent="0.3">
      <c r="A141" s="25" t="s">
        <v>344</v>
      </c>
      <c r="B141" s="25" t="s">
        <v>345</v>
      </c>
      <c r="C141" s="25" t="s">
        <v>82</v>
      </c>
      <c r="D141" s="31">
        <f>VLOOKUP(A141, Master, 10, FALSE)</f>
        <v>74222261</v>
      </c>
      <c r="E141" s="31">
        <f>VLOOKUP(A141, Master, 11, FALSE)</f>
        <v>38145600</v>
      </c>
      <c r="F141" s="40">
        <f>VLOOKUP(A141, Master, 12, FALSE)</f>
        <v>0.51393745604165841</v>
      </c>
      <c r="G141" s="31">
        <f>VLOOKUP(A141, Master, 13, FALSE)</f>
        <v>74723746</v>
      </c>
      <c r="H141" s="31">
        <f>VLOOKUP(A141, Master, 14, FALSE)</f>
        <v>36095905</v>
      </c>
      <c r="I141" s="40">
        <f>VLOOKUP(A141, Master, 15, FALSE)</f>
        <v>0.48305802281379201</v>
      </c>
      <c r="J141" s="24">
        <f>VLOOKUP(A141, Master, 16, FALSE)</f>
        <v>76191976</v>
      </c>
      <c r="K141" s="24">
        <f>VLOOKUP(A141, Master, 17, FALSE)</f>
        <v>34306139</v>
      </c>
      <c r="L141" s="22">
        <f>VLOOKUP(A141, Master, 18, FALSE)</f>
        <v>0.45025921102243105</v>
      </c>
      <c r="M141" s="24">
        <f>VLOOKUP(A141, Master, 19, FALSE)</f>
        <v>75724381</v>
      </c>
      <c r="N141" s="24">
        <f>VLOOKUP(A141, Master, 20, FALSE)</f>
        <v>33953676</v>
      </c>
      <c r="O141" s="22">
        <f>VLOOKUP(A141, Master, 21, FALSE)</f>
        <v>0.44838499241083263</v>
      </c>
      <c r="P141" s="24">
        <f>VLOOKUP(A141, Master, 22, FALSE)</f>
        <v>75669611</v>
      </c>
      <c r="Q141" s="24">
        <f>VLOOKUP(A141, Master, 23, FALSE)</f>
        <v>38274028</v>
      </c>
      <c r="R141" s="22">
        <f>VLOOKUP(A141, Master, 24, FALSE)</f>
        <v>0.50580447677998508</v>
      </c>
      <c r="S141" s="22">
        <f>AVERAGE(F141,I141,L141,O141,R141)</f>
        <v>0.48028883181373982</v>
      </c>
      <c r="T141" s="32">
        <v>6</v>
      </c>
    </row>
    <row r="142" spans="1:20" ht="12.75" customHeight="1" x14ac:dyDescent="0.3">
      <c r="A142" s="25" t="s">
        <v>346</v>
      </c>
      <c r="B142" s="25" t="s">
        <v>347</v>
      </c>
      <c r="C142" s="25" t="s">
        <v>233</v>
      </c>
      <c r="D142" s="31">
        <f>VLOOKUP(A142, Master, 10, FALSE)</f>
        <v>78187921</v>
      </c>
      <c r="E142" s="31">
        <f>VLOOKUP(A142, Master, 11, FALSE)</f>
        <v>6368111</v>
      </c>
      <c r="F142" s="40">
        <f>VLOOKUP(A142, Master, 12, FALSE)</f>
        <v>8.1446224922645027E-2</v>
      </c>
      <c r="G142" s="31">
        <f>VLOOKUP(A142, Master, 13, FALSE)</f>
        <v>79927162</v>
      </c>
      <c r="H142" s="31">
        <f>VLOOKUP(A142, Master, 14, FALSE)</f>
        <v>4315235</v>
      </c>
      <c r="I142" s="40">
        <f>VLOOKUP(A142, Master, 15, FALSE)</f>
        <v>5.3989593675301518E-2</v>
      </c>
      <c r="J142" s="24">
        <f>VLOOKUP(A142, Master, 16, FALSE)</f>
        <v>81577349</v>
      </c>
      <c r="K142" s="24">
        <f>VLOOKUP(A142, Master, 17, FALSE)</f>
        <v>4051614</v>
      </c>
      <c r="L142" s="22">
        <f>VLOOKUP(A142, Master, 18, FALSE)</f>
        <v>4.9665918905994359E-2</v>
      </c>
      <c r="M142" s="24">
        <f>VLOOKUP(A142, Master, 19, FALSE)</f>
        <v>81422452</v>
      </c>
      <c r="N142" s="24">
        <f>VLOOKUP(A142, Master, 20, FALSE)</f>
        <v>3451461</v>
      </c>
      <c r="O142" s="22">
        <f>VLOOKUP(A142, Master, 21, FALSE)</f>
        <v>4.2389548769668592E-2</v>
      </c>
      <c r="P142" s="24">
        <f>VLOOKUP(A142, Master, 22, FALSE)</f>
        <v>84623175</v>
      </c>
      <c r="Q142" s="24">
        <f>VLOOKUP(A142, Master, 23, FALSE)</f>
        <v>6286464</v>
      </c>
      <c r="R142" s="22">
        <f>VLOOKUP(A142, Master, 24, FALSE)</f>
        <v>7.4287735008760902E-2</v>
      </c>
      <c r="S142" s="22">
        <f>AVERAGE(F142,I142,L142,O142,R142)</f>
        <v>6.0355804256474077E-2</v>
      </c>
      <c r="T142" s="32">
        <v>5</v>
      </c>
    </row>
    <row r="143" spans="1:20" ht="12.75" customHeight="1" x14ac:dyDescent="0.3">
      <c r="A143" s="25" t="s">
        <v>348</v>
      </c>
      <c r="B143" s="25" t="s">
        <v>349</v>
      </c>
      <c r="C143" s="25" t="s">
        <v>8</v>
      </c>
      <c r="D143" s="31">
        <f>VLOOKUP(A143, Master, 10, FALSE)</f>
        <v>25386124</v>
      </c>
      <c r="E143" s="31">
        <f>VLOOKUP(A143, Master, 11, FALSE)</f>
        <v>3591060</v>
      </c>
      <c r="F143" s="40">
        <f>VLOOKUP(A143, Master, 12, FALSE)</f>
        <v>0.14145759313237422</v>
      </c>
      <c r="G143" s="31">
        <f>VLOOKUP(A143, Master, 13, FALSE)</f>
        <v>25357765</v>
      </c>
      <c r="H143" s="31">
        <f>VLOOKUP(A143, Master, 14, FALSE)</f>
        <v>4631208</v>
      </c>
      <c r="I143" s="40">
        <f>VLOOKUP(A143, Master, 15, FALSE)</f>
        <v>0.1826347077512549</v>
      </c>
      <c r="J143" s="24">
        <f>VLOOKUP(A143, Master, 16, FALSE)</f>
        <v>25453510</v>
      </c>
      <c r="K143" s="24">
        <f>VLOOKUP(A143, Master, 17, FALSE)</f>
        <v>5971217</v>
      </c>
      <c r="L143" s="22">
        <f>VLOOKUP(A143, Master, 18, FALSE)</f>
        <v>0.23459306791086967</v>
      </c>
      <c r="M143" s="24">
        <f>VLOOKUP(A143, Master, 19, FALSE)</f>
        <v>26585216</v>
      </c>
      <c r="N143" s="24">
        <f>VLOOKUP(A143, Master, 20, FALSE)</f>
        <v>5886707</v>
      </c>
      <c r="O143" s="22">
        <f>VLOOKUP(A143, Master, 21, FALSE)</f>
        <v>0.22142784169968752</v>
      </c>
      <c r="P143" s="24">
        <f>VLOOKUP(A143, Master, 22, FALSE)</f>
        <v>27538102</v>
      </c>
      <c r="Q143" s="24">
        <f>VLOOKUP(A143, Master, 23, FALSE)</f>
        <v>4787688</v>
      </c>
      <c r="R143" s="22">
        <f>VLOOKUP(A143, Master, 24, FALSE)</f>
        <v>0.1738568620306512</v>
      </c>
      <c r="S143" s="22">
        <f>AVERAGE(F143,I143,L143,O143,R143)</f>
        <v>0.19079401450496752</v>
      </c>
      <c r="T143" s="32">
        <v>5</v>
      </c>
    </row>
    <row r="144" spans="1:20" ht="12.75" customHeight="1" x14ac:dyDescent="0.3">
      <c r="A144" s="25" t="s">
        <v>350</v>
      </c>
      <c r="B144" s="25" t="s">
        <v>351</v>
      </c>
      <c r="C144" s="25" t="s">
        <v>140</v>
      </c>
      <c r="D144" s="31">
        <f>VLOOKUP(A144, Master, 10, FALSE)</f>
        <v>21551134</v>
      </c>
      <c r="E144" s="31">
        <f>VLOOKUP(A144, Master, 11, FALSE)</f>
        <v>3182855</v>
      </c>
      <c r="F144" s="40">
        <f>VLOOKUP(A144, Master, 12, FALSE)</f>
        <v>0.14768851606602232</v>
      </c>
      <c r="G144" s="31">
        <f>VLOOKUP(A144, Master, 13, FALSE)</f>
        <v>22157526</v>
      </c>
      <c r="H144" s="31">
        <f>VLOOKUP(A144, Master, 14, FALSE)</f>
        <v>5365871</v>
      </c>
      <c r="I144" s="40">
        <f>VLOOKUP(A144, Master, 15, FALSE)</f>
        <v>0.24216922954304557</v>
      </c>
      <c r="J144" s="24">
        <f>VLOOKUP(A144, Master, 16, FALSE)</f>
        <v>23740102</v>
      </c>
      <c r="K144" s="24">
        <f>VLOOKUP(A144, Master, 17, FALSE)</f>
        <v>7436972</v>
      </c>
      <c r="L144" s="22">
        <f>VLOOKUP(A144, Master, 18, FALSE)</f>
        <v>0.31326621932795401</v>
      </c>
      <c r="M144" s="24">
        <f>VLOOKUP(A144, Master, 19, FALSE)</f>
        <v>23119412</v>
      </c>
      <c r="N144" s="24">
        <f>VLOOKUP(A144, Master, 20, FALSE)</f>
        <v>11451222</v>
      </c>
      <c r="O144" s="22">
        <f>VLOOKUP(A144, Master, 21, FALSE)</f>
        <v>0.49530766612922511</v>
      </c>
      <c r="P144" s="24">
        <f>VLOOKUP(A144, Master, 22, FALSE)</f>
        <v>24575839</v>
      </c>
      <c r="Q144" s="24">
        <f>VLOOKUP(A144, Master, 23, FALSE)</f>
        <v>14611218</v>
      </c>
      <c r="R144" s="22">
        <f>VLOOKUP(A144, Master, 24, FALSE)</f>
        <v>0.59453587728988622</v>
      </c>
      <c r="S144" s="22">
        <f>AVERAGE(F144,I144,L144,O144,R144)</f>
        <v>0.35859350167122661</v>
      </c>
      <c r="T144" s="32">
        <v>4</v>
      </c>
    </row>
    <row r="145" spans="1:20" ht="12.75" customHeight="1" x14ac:dyDescent="0.3">
      <c r="A145" s="25" t="s">
        <v>352</v>
      </c>
      <c r="B145" s="25" t="s">
        <v>353</v>
      </c>
      <c r="C145" s="25" t="s">
        <v>233</v>
      </c>
      <c r="D145" s="31">
        <f>VLOOKUP(A145, Master, 10, FALSE)</f>
        <v>304665243</v>
      </c>
      <c r="E145" s="31">
        <f>VLOOKUP(A145, Master, 11, FALSE)</f>
        <v>18951665</v>
      </c>
      <c r="F145" s="40">
        <f>VLOOKUP(A145, Master, 12, FALSE)</f>
        <v>6.2204880390639115E-2</v>
      </c>
      <c r="G145" s="31">
        <f>VLOOKUP(A145, Master, 13, FALSE)</f>
        <v>300597162</v>
      </c>
      <c r="H145" s="31">
        <f>VLOOKUP(A145, Master, 14, FALSE)</f>
        <v>39080606</v>
      </c>
      <c r="I145" s="40">
        <f>VLOOKUP(A145, Master, 15, FALSE)</f>
        <v>0.13000989676675656</v>
      </c>
      <c r="J145" s="24">
        <f>VLOOKUP(A145, Master, 16, FALSE)</f>
        <v>332357504</v>
      </c>
      <c r="K145" s="24">
        <f>VLOOKUP(A145, Master, 17, FALSE)</f>
        <v>53985783</v>
      </c>
      <c r="L145" s="22">
        <f>VLOOKUP(A145, Master, 18, FALSE)</f>
        <v>0.1624328692756099</v>
      </c>
      <c r="M145" s="24">
        <f>VLOOKUP(A145, Master, 19, FALSE)</f>
        <v>363225824</v>
      </c>
      <c r="N145" s="24">
        <f>VLOOKUP(A145, Master, 20, FALSE)</f>
        <v>58421972</v>
      </c>
      <c r="O145" s="22">
        <f>VLOOKUP(A145, Master, 21, FALSE)</f>
        <v>0.16084201105701118</v>
      </c>
      <c r="P145" s="24">
        <f>VLOOKUP(A145, Master, 22, FALSE)</f>
        <v>367110070</v>
      </c>
      <c r="Q145" s="24">
        <f>VLOOKUP(A145, Master, 23, FALSE)</f>
        <v>84110914</v>
      </c>
      <c r="R145" s="22">
        <f>VLOOKUP(A145, Master, 24, FALSE)</f>
        <v>0.22911633559929315</v>
      </c>
      <c r="S145" s="22">
        <f>AVERAGE(F145,I145,L145,O145,R145)</f>
        <v>0.14892119861786196</v>
      </c>
      <c r="T145" s="32">
        <v>8</v>
      </c>
    </row>
    <row r="146" spans="1:20" ht="12.75" customHeight="1" x14ac:dyDescent="0.3">
      <c r="A146" s="25" t="s">
        <v>354</v>
      </c>
      <c r="B146" s="25" t="s">
        <v>355</v>
      </c>
      <c r="C146" s="25" t="s">
        <v>337</v>
      </c>
      <c r="D146" s="31">
        <f>VLOOKUP(A146, Master, 10, FALSE)</f>
        <v>6884790</v>
      </c>
      <c r="E146" s="31">
        <f>VLOOKUP(A146, Master, 11, FALSE)</f>
        <v>944199</v>
      </c>
      <c r="F146" s="40">
        <f>VLOOKUP(A146, Master, 12, FALSE)</f>
        <v>0.13714274509462163</v>
      </c>
      <c r="G146" s="31">
        <f>VLOOKUP(A146, Master, 13, FALSE)</f>
        <v>6599200</v>
      </c>
      <c r="H146" s="31">
        <f>VLOOKUP(A146, Master, 14, FALSE)</f>
        <v>1269668</v>
      </c>
      <c r="I146" s="40">
        <f>VLOOKUP(A146, Master, 15, FALSE)</f>
        <v>0.19239726027397261</v>
      </c>
      <c r="J146" s="24">
        <f>VLOOKUP(A146, Master, 16, FALSE)</f>
        <v>10389866</v>
      </c>
      <c r="K146" s="24">
        <f>VLOOKUP(A146, Master, 17, FALSE)</f>
        <v>1595327</v>
      </c>
      <c r="L146" s="22">
        <f>VLOOKUP(A146, Master, 18, FALSE)</f>
        <v>0.15354644612355925</v>
      </c>
      <c r="M146" s="24">
        <f>VLOOKUP(A146, Master, 19, FALSE)</f>
        <v>7389323</v>
      </c>
      <c r="N146" s="24">
        <f>VLOOKUP(A146, Master, 20, FALSE)</f>
        <v>3013334</v>
      </c>
      <c r="O146" s="22">
        <f>VLOOKUP(A146, Master, 21, FALSE)</f>
        <v>0.40779568033499147</v>
      </c>
      <c r="P146" s="24">
        <f>VLOOKUP(A146, Master, 22, FALSE)</f>
        <v>10803589</v>
      </c>
      <c r="Q146" s="24">
        <f>VLOOKUP(A146, Master, 23, FALSE)</f>
        <v>1732050</v>
      </c>
      <c r="R146" s="22">
        <f>VLOOKUP(A146, Master, 24, FALSE)</f>
        <v>0.16032172271640471</v>
      </c>
      <c r="S146" s="22">
        <f>AVERAGE(F146,I146,L146,O146,R146)</f>
        <v>0.21024077090870991</v>
      </c>
      <c r="T146" s="32">
        <v>4</v>
      </c>
    </row>
    <row r="147" spans="1:20" ht="12.75" customHeight="1" x14ac:dyDescent="0.3">
      <c r="A147" s="25" t="s">
        <v>356</v>
      </c>
      <c r="B147" s="25" t="s">
        <v>357</v>
      </c>
      <c r="C147" s="25" t="s">
        <v>296</v>
      </c>
      <c r="D147" s="31">
        <f>VLOOKUP(A147, Master, 10, FALSE)</f>
        <v>41625827</v>
      </c>
      <c r="E147" s="31">
        <f>VLOOKUP(A147, Master, 11, FALSE)</f>
        <v>8509859</v>
      </c>
      <c r="F147" s="40">
        <f>VLOOKUP(A147, Master, 12, FALSE)</f>
        <v>0.20443699532984655</v>
      </c>
      <c r="G147" s="31">
        <f>VLOOKUP(A147, Master, 13, FALSE)</f>
        <v>41510222</v>
      </c>
      <c r="H147" s="31">
        <f>VLOOKUP(A147, Master, 14, FALSE)</f>
        <v>9143969</v>
      </c>
      <c r="I147" s="40">
        <f>VLOOKUP(A147, Master, 15, FALSE)</f>
        <v>0.22028234394891938</v>
      </c>
      <c r="J147" s="24">
        <f>VLOOKUP(A147, Master, 16, FALSE)</f>
        <v>42167624</v>
      </c>
      <c r="K147" s="24">
        <f>VLOOKUP(A147, Master, 17, FALSE)</f>
        <v>11031860</v>
      </c>
      <c r="L147" s="22">
        <f>VLOOKUP(A147, Master, 18, FALSE)</f>
        <v>0.26161919865345035</v>
      </c>
      <c r="M147" s="24">
        <f>VLOOKUP(A147, Master, 19, FALSE)</f>
        <v>42917991</v>
      </c>
      <c r="N147" s="24">
        <f>VLOOKUP(A147, Master, 20, FALSE)</f>
        <v>13760862</v>
      </c>
      <c r="O147" s="22">
        <f>VLOOKUP(A147, Master, 21, FALSE)</f>
        <v>0.32063155053087178</v>
      </c>
      <c r="P147" s="24">
        <f>VLOOKUP(A147, Master, 22, FALSE)</f>
        <v>46607403</v>
      </c>
      <c r="Q147" s="24">
        <f>VLOOKUP(A147, Master, 23, FALSE)</f>
        <v>13152316</v>
      </c>
      <c r="R147" s="22">
        <f>VLOOKUP(A147, Master, 24, FALSE)</f>
        <v>0.28219371072874411</v>
      </c>
      <c r="S147" s="22">
        <f>AVERAGE(F147,I147,L147,O147,R147)</f>
        <v>0.2578327598383664</v>
      </c>
      <c r="T147" s="32">
        <v>5</v>
      </c>
    </row>
    <row r="148" spans="1:20" ht="12.75" customHeight="1" x14ac:dyDescent="0.3">
      <c r="A148" s="25" t="s">
        <v>358</v>
      </c>
      <c r="B148" s="25" t="s">
        <v>359</v>
      </c>
      <c r="C148" s="25" t="s">
        <v>46</v>
      </c>
      <c r="D148" s="31">
        <f>VLOOKUP(A148, Master, 10, FALSE)</f>
        <v>81092748</v>
      </c>
      <c r="E148" s="31">
        <f>VLOOKUP(A148, Master, 11, FALSE)</f>
        <v>30536362</v>
      </c>
      <c r="F148" s="40">
        <f>VLOOKUP(A148, Master, 12, FALSE)</f>
        <v>0.37656094722551514</v>
      </c>
      <c r="G148" s="31">
        <f>VLOOKUP(A148, Master, 13, FALSE)</f>
        <v>78197556</v>
      </c>
      <c r="H148" s="31">
        <f>VLOOKUP(A148, Master, 14, FALSE)</f>
        <v>32754318</v>
      </c>
      <c r="I148" s="40">
        <f>VLOOKUP(A148, Master, 15, FALSE)</f>
        <v>0.41886626226528101</v>
      </c>
      <c r="J148" s="24">
        <f>VLOOKUP(A148, Master, 16, FALSE)</f>
        <v>84333999</v>
      </c>
      <c r="K148" s="24">
        <f>VLOOKUP(A148, Master, 17, FALSE)</f>
        <v>35610706</v>
      </c>
      <c r="L148" s="22">
        <f>VLOOKUP(A148, Master, 18, FALSE)</f>
        <v>0.42225800296746274</v>
      </c>
      <c r="M148" s="24">
        <f>VLOOKUP(A148, Master, 19, FALSE)</f>
        <v>82430016</v>
      </c>
      <c r="N148" s="24">
        <f>VLOOKUP(A148, Master, 20, FALSE)</f>
        <v>39456015</v>
      </c>
      <c r="O148" s="22">
        <f>VLOOKUP(A148, Master, 21, FALSE)</f>
        <v>0.47866077085318048</v>
      </c>
      <c r="P148" s="24">
        <f>VLOOKUP(A148, Master, 22, FALSE)</f>
        <v>84088028</v>
      </c>
      <c r="Q148" s="24">
        <f>VLOOKUP(A148, Master, 23, FALSE)</f>
        <v>43149618</v>
      </c>
      <c r="R148" s="22">
        <f>VLOOKUP(A148, Master, 24, FALSE)</f>
        <v>0.5131481737209963</v>
      </c>
      <c r="S148" s="22">
        <f>AVERAGE(F148,I148,L148,O148,R148)</f>
        <v>0.44189883140648717</v>
      </c>
      <c r="T148" s="32">
        <v>6</v>
      </c>
    </row>
    <row r="149" spans="1:20" ht="12.75" customHeight="1" x14ac:dyDescent="0.3">
      <c r="A149" s="25" t="s">
        <v>360</v>
      </c>
      <c r="B149" s="25" t="s">
        <v>361</v>
      </c>
      <c r="C149" s="25" t="s">
        <v>362</v>
      </c>
      <c r="D149" s="31">
        <f>VLOOKUP(A149, Master, 10, FALSE)</f>
        <v>21608251</v>
      </c>
      <c r="E149" s="31">
        <f>VLOOKUP(A149, Master, 11, FALSE)</f>
        <v>2096794</v>
      </c>
      <c r="F149" s="40">
        <f>VLOOKUP(A149, Master, 12, FALSE)</f>
        <v>9.7036729164243787E-2</v>
      </c>
      <c r="G149" s="31">
        <f>VLOOKUP(A149, Master, 13, FALSE)</f>
        <v>21406951</v>
      </c>
      <c r="H149" s="31">
        <f>VLOOKUP(A149, Master, 14, FALSE)</f>
        <v>3792312</v>
      </c>
      <c r="I149" s="40">
        <f>VLOOKUP(A149, Master, 15, FALSE)</f>
        <v>0.17715329941195268</v>
      </c>
      <c r="J149" s="24">
        <f>VLOOKUP(A149, Master, 16, FALSE)</f>
        <v>20995568</v>
      </c>
      <c r="K149" s="24">
        <f>VLOOKUP(A149, Master, 17, FALSE)</f>
        <v>6768002</v>
      </c>
      <c r="L149" s="22">
        <f>VLOOKUP(A149, Master, 18, FALSE)</f>
        <v>0.32235384153455626</v>
      </c>
      <c r="M149" s="24">
        <f>VLOOKUP(A149, Master, 19, FALSE)</f>
        <v>21861612</v>
      </c>
      <c r="N149" s="24">
        <f>VLOOKUP(A149, Master, 20, FALSE)</f>
        <v>9107264</v>
      </c>
      <c r="O149" s="22">
        <f>VLOOKUP(A149, Master, 21, FALSE)</f>
        <v>0.41658702935538333</v>
      </c>
      <c r="P149" s="24">
        <f>VLOOKUP(A149, Master, 22, FALSE)</f>
        <v>24254974</v>
      </c>
      <c r="Q149" s="24">
        <f>VLOOKUP(A149, Master, 23, FALSE)</f>
        <v>8868558</v>
      </c>
      <c r="R149" s="22">
        <f>VLOOKUP(A149, Master, 24, FALSE)</f>
        <v>0.36563873455399293</v>
      </c>
      <c r="S149" s="22">
        <f>AVERAGE(F149,I149,L149,O149,R149)</f>
        <v>0.27575392680402577</v>
      </c>
      <c r="T149" s="32">
        <v>4</v>
      </c>
    </row>
    <row r="150" spans="1:20" ht="12.75" customHeight="1" x14ac:dyDescent="0.3">
      <c r="A150" s="25" t="s">
        <v>363</v>
      </c>
      <c r="B150" s="25" t="s">
        <v>364</v>
      </c>
      <c r="C150" s="25" t="s">
        <v>76</v>
      </c>
      <c r="D150" s="31">
        <f>VLOOKUP(A150, Master, 10, FALSE)</f>
        <v>32314779</v>
      </c>
      <c r="E150" s="31">
        <f>VLOOKUP(A150, Master, 11, FALSE)</f>
        <v>4335533</v>
      </c>
      <c r="F150" s="40">
        <f>VLOOKUP(A150, Master, 12, FALSE)</f>
        <v>0.13416563981452573</v>
      </c>
      <c r="G150" s="31">
        <f>VLOOKUP(A150, Master, 13, FALSE)</f>
        <v>30258521</v>
      </c>
      <c r="H150" s="31">
        <f>VLOOKUP(A150, Master, 14, FALSE)</f>
        <v>9092321</v>
      </c>
      <c r="I150" s="40">
        <f>VLOOKUP(A150, Master, 15, FALSE)</f>
        <v>0.30048795180702981</v>
      </c>
      <c r="J150" s="24">
        <f>VLOOKUP(A150, Master, 16, FALSE)</f>
        <v>31167328</v>
      </c>
      <c r="K150" s="24">
        <f>VLOOKUP(A150, Master, 17, FALSE)</f>
        <v>11673398</v>
      </c>
      <c r="L150" s="22">
        <f>VLOOKUP(A150, Master, 18, FALSE)</f>
        <v>0.37453958196223941</v>
      </c>
      <c r="M150" s="24">
        <f>VLOOKUP(A150, Master, 19, FALSE)</f>
        <v>32646898</v>
      </c>
      <c r="N150" s="24">
        <f>VLOOKUP(A150, Master, 20, FALSE)</f>
        <v>13529061</v>
      </c>
      <c r="O150" s="22">
        <f>VLOOKUP(A150, Master, 21, FALSE)</f>
        <v>0.4144057116850734</v>
      </c>
      <c r="P150" s="24">
        <f>VLOOKUP(A150, Master, 22, FALSE)</f>
        <v>32721758</v>
      </c>
      <c r="Q150" s="24">
        <f>VLOOKUP(A150, Master, 23, FALSE)</f>
        <v>15421949</v>
      </c>
      <c r="R150" s="22">
        <f>VLOOKUP(A150, Master, 24, FALSE)</f>
        <v>0.47130563706265416</v>
      </c>
      <c r="S150" s="22">
        <f>AVERAGE(F150,I150,L150,O150,R150)</f>
        <v>0.33898090446630452</v>
      </c>
      <c r="T150" s="32">
        <v>5</v>
      </c>
    </row>
    <row r="151" spans="1:20" ht="12.75" customHeight="1" x14ac:dyDescent="0.3">
      <c r="A151" s="25" t="s">
        <v>365</v>
      </c>
      <c r="B151" s="25" t="s">
        <v>366</v>
      </c>
      <c r="C151" s="25" t="s">
        <v>367</v>
      </c>
      <c r="D151" s="31">
        <f>VLOOKUP(A151, Master, 10, FALSE)</f>
        <v>20935989</v>
      </c>
      <c r="E151" s="31">
        <f>VLOOKUP(A151, Master, 11, FALSE)</f>
        <v>3796018</v>
      </c>
      <c r="F151" s="40">
        <f>VLOOKUP(A151, Master, 12, FALSE)</f>
        <v>0.1813154372597349</v>
      </c>
      <c r="G151" s="31">
        <f>VLOOKUP(A151, Master, 13, FALSE)</f>
        <v>21727272</v>
      </c>
      <c r="H151" s="31">
        <f>VLOOKUP(A151, Master, 14, FALSE)</f>
        <v>2809036</v>
      </c>
      <c r="I151" s="40">
        <f>VLOOKUP(A151, Master, 15, FALSE)</f>
        <v>0.12928618005978845</v>
      </c>
      <c r="J151" s="24">
        <f>VLOOKUP(A151, Master, 16, FALSE)</f>
        <v>22071295</v>
      </c>
      <c r="K151" s="24">
        <f>VLOOKUP(A151, Master, 17, FALSE)</f>
        <v>2883769</v>
      </c>
      <c r="L151" s="22">
        <f>VLOOKUP(A151, Master, 18, FALSE)</f>
        <v>0.13065699135460787</v>
      </c>
      <c r="M151" s="24">
        <f>VLOOKUP(A151, Master, 19, FALSE)</f>
        <v>21874214</v>
      </c>
      <c r="N151" s="24">
        <f>VLOOKUP(A151, Master, 20, FALSE)</f>
        <v>3987415</v>
      </c>
      <c r="O151" s="22">
        <f>VLOOKUP(A151, Master, 21, FALSE)</f>
        <v>0.18228837845327836</v>
      </c>
      <c r="P151" s="24">
        <f>VLOOKUP(A151, Master, 22, FALSE)</f>
        <v>22818977</v>
      </c>
      <c r="Q151" s="24">
        <f>VLOOKUP(A151, Master, 23, FALSE)</f>
        <v>5067837</v>
      </c>
      <c r="R151" s="22">
        <f>VLOOKUP(A151, Master, 24, FALSE)</f>
        <v>0.22208870274947032</v>
      </c>
      <c r="S151" s="22">
        <f>AVERAGE(F151,I151,L151,O151,R151)</f>
        <v>0.16912713797537599</v>
      </c>
      <c r="T151" s="32">
        <v>4</v>
      </c>
    </row>
    <row r="152" spans="1:20" ht="12.75" customHeight="1" x14ac:dyDescent="0.3">
      <c r="A152" s="25" t="s">
        <v>368</v>
      </c>
      <c r="B152" s="25" t="s">
        <v>369</v>
      </c>
      <c r="C152" s="25" t="s">
        <v>56</v>
      </c>
      <c r="D152" s="31">
        <f>VLOOKUP(A152, Master, 10, FALSE)</f>
        <v>39587770</v>
      </c>
      <c r="E152" s="31">
        <f>VLOOKUP(A152, Master, 11, FALSE)</f>
        <v>7349782</v>
      </c>
      <c r="F152" s="40">
        <f>VLOOKUP(A152, Master, 12, FALSE)</f>
        <v>0.18565789383943576</v>
      </c>
      <c r="G152" s="31">
        <f>VLOOKUP(A152, Master, 13, FALSE)</f>
        <v>41423115</v>
      </c>
      <c r="H152" s="31">
        <f>VLOOKUP(A152, Master, 14, FALSE)</f>
        <v>8430201</v>
      </c>
      <c r="I152" s="40">
        <f>VLOOKUP(A152, Master, 15, FALSE)</f>
        <v>0.20351441459677766</v>
      </c>
      <c r="J152" s="24">
        <f>VLOOKUP(A152, Master, 16, FALSE)</f>
        <v>41947185</v>
      </c>
      <c r="K152" s="24">
        <f>VLOOKUP(A152, Master, 17, FALSE)</f>
        <v>11278431</v>
      </c>
      <c r="L152" s="22">
        <f>VLOOKUP(A152, Master, 18, FALSE)</f>
        <v>0.26887217819264869</v>
      </c>
      <c r="M152" s="24">
        <f>VLOOKUP(A152, Master, 19, FALSE)</f>
        <v>43257218</v>
      </c>
      <c r="N152" s="24">
        <f>VLOOKUP(A152, Master, 20, FALSE)</f>
        <v>13214414</v>
      </c>
      <c r="O152" s="22">
        <f>VLOOKUP(A152, Master, 21, FALSE)</f>
        <v>0.30548460143692091</v>
      </c>
      <c r="P152" s="24">
        <f>VLOOKUP(A152, Master, 22, FALSE)</f>
        <v>46485350</v>
      </c>
      <c r="Q152" s="24">
        <f>VLOOKUP(A152, Master, 23, FALSE)</f>
        <v>13601307</v>
      </c>
      <c r="R152" s="22">
        <f>VLOOKUP(A152, Master, 24, FALSE)</f>
        <v>0.29259340846094523</v>
      </c>
      <c r="S152" s="22">
        <f>AVERAGE(F152,I152,L152,O152,R152)</f>
        <v>0.25122449930534568</v>
      </c>
      <c r="T152" s="32">
        <v>5</v>
      </c>
    </row>
    <row r="153" spans="1:20" ht="12.75" customHeight="1" x14ac:dyDescent="0.3">
      <c r="A153" s="25" t="s">
        <v>370</v>
      </c>
      <c r="B153" s="25" t="s">
        <v>371</v>
      </c>
      <c r="C153" s="25" t="s">
        <v>314</v>
      </c>
      <c r="D153" s="31">
        <f>VLOOKUP(A153, Master, 10, FALSE)</f>
        <v>23193879</v>
      </c>
      <c r="E153" s="31">
        <f>VLOOKUP(A153, Master, 11, FALSE)</f>
        <v>2590560</v>
      </c>
      <c r="F153" s="40">
        <f>VLOOKUP(A153, Master, 12, FALSE)</f>
        <v>0.11169153723704431</v>
      </c>
      <c r="G153" s="31">
        <f>VLOOKUP(A153, Master, 13, FALSE)</f>
        <v>23033170</v>
      </c>
      <c r="H153" s="31">
        <f>VLOOKUP(A153, Master, 14, FALSE)</f>
        <v>4675228</v>
      </c>
      <c r="I153" s="40">
        <f>VLOOKUP(A153, Master, 15, FALSE)</f>
        <v>0.20297805295580243</v>
      </c>
      <c r="J153" s="24">
        <f>VLOOKUP(A153, Master, 16, FALSE)</f>
        <v>24094043</v>
      </c>
      <c r="K153" s="24">
        <f>VLOOKUP(A153, Master, 17, FALSE)</f>
        <v>8228549</v>
      </c>
      <c r="L153" s="22">
        <f>VLOOKUP(A153, Master, 18, FALSE)</f>
        <v>0.34151798434160674</v>
      </c>
      <c r="M153" s="24">
        <f>VLOOKUP(A153, Master, 19, FALSE)</f>
        <v>24662468</v>
      </c>
      <c r="N153" s="24">
        <f>VLOOKUP(A153, Master, 20, FALSE)</f>
        <v>12420566</v>
      </c>
      <c r="O153" s="22">
        <f>VLOOKUP(A153, Master, 21, FALSE)</f>
        <v>0.50362218412204329</v>
      </c>
      <c r="P153" s="24">
        <f>VLOOKUP(A153, Master, 22, FALSE)</f>
        <v>25923083</v>
      </c>
      <c r="Q153" s="24">
        <f>VLOOKUP(A153, Master, 23, FALSE)</f>
        <v>16291461</v>
      </c>
      <c r="R153" s="22">
        <f>VLOOKUP(A153, Master, 24, FALSE)</f>
        <v>0.62845383784019826</v>
      </c>
      <c r="S153" s="22">
        <f>AVERAGE(F153,I153,L153,O153,R153)</f>
        <v>0.35765271929933901</v>
      </c>
      <c r="T153" s="32">
        <v>1</v>
      </c>
    </row>
    <row r="154" spans="1:20" ht="12.75" customHeight="1" x14ac:dyDescent="0.3">
      <c r="A154" s="25" t="s">
        <v>372</v>
      </c>
      <c r="B154" s="25" t="s">
        <v>373</v>
      </c>
      <c r="C154" s="25" t="s">
        <v>158</v>
      </c>
      <c r="D154" s="31">
        <f>VLOOKUP(A154, Master, 10, FALSE)</f>
        <v>61914113</v>
      </c>
      <c r="E154" s="31">
        <f>VLOOKUP(A154, Master, 11, FALSE)</f>
        <v>13388403</v>
      </c>
      <c r="F154" s="40">
        <f>VLOOKUP(A154, Master, 12, FALSE)</f>
        <v>0.21624153769270668</v>
      </c>
      <c r="G154" s="31">
        <f>VLOOKUP(A154, Master, 13, FALSE)</f>
        <v>60950670</v>
      </c>
      <c r="H154" s="31">
        <f>VLOOKUP(A154, Master, 14, FALSE)</f>
        <v>14767954</v>
      </c>
      <c r="I154" s="40">
        <f>VLOOKUP(A154, Master, 15, FALSE)</f>
        <v>0.2422935465680689</v>
      </c>
      <c r="J154" s="24">
        <f>VLOOKUP(A154, Master, 16, FALSE)</f>
        <v>63134178</v>
      </c>
      <c r="K154" s="24">
        <f>VLOOKUP(A154, Master, 17, FALSE)</f>
        <v>19000861</v>
      </c>
      <c r="L154" s="22">
        <f>VLOOKUP(A154, Master, 18, FALSE)</f>
        <v>0.30095998082053116</v>
      </c>
      <c r="M154" s="24">
        <f>VLOOKUP(A154, Master, 19, FALSE)</f>
        <v>67054937</v>
      </c>
      <c r="N154" s="24">
        <f>VLOOKUP(A154, Master, 20, FALSE)</f>
        <v>24688256</v>
      </c>
      <c r="O154" s="22">
        <f>VLOOKUP(A154, Master, 21, FALSE)</f>
        <v>0.36817954209695253</v>
      </c>
      <c r="P154" s="24">
        <f>VLOOKUP(A154, Master, 22, FALSE)</f>
        <v>67372436</v>
      </c>
      <c r="Q154" s="24">
        <f>VLOOKUP(A154, Master, 23, FALSE)</f>
        <v>30573028</v>
      </c>
      <c r="R154" s="22">
        <f>VLOOKUP(A154, Master, 24, FALSE)</f>
        <v>0.45379133982924413</v>
      </c>
      <c r="S154" s="22">
        <f>AVERAGE(F154,I154,L154,O154,R154)</f>
        <v>0.3162931894015007</v>
      </c>
      <c r="T154" s="32">
        <v>7</v>
      </c>
    </row>
    <row r="155" spans="1:20" ht="12.75" customHeight="1" x14ac:dyDescent="0.3">
      <c r="A155" s="25" t="s">
        <v>374</v>
      </c>
      <c r="B155" s="25" t="s">
        <v>375</v>
      </c>
      <c r="C155" s="25" t="s">
        <v>25</v>
      </c>
      <c r="D155" s="31">
        <f>VLOOKUP(A155, Master, 10, FALSE)</f>
        <v>30686860</v>
      </c>
      <c r="E155" s="31">
        <f>VLOOKUP(A155, Master, 11, FALSE)</f>
        <v>14484866</v>
      </c>
      <c r="F155" s="40">
        <f>VLOOKUP(A155, Master, 12, FALSE)</f>
        <v>0.47202177088173897</v>
      </c>
      <c r="G155" s="31">
        <f>VLOOKUP(A155, Master, 13, FALSE)</f>
        <v>32772188</v>
      </c>
      <c r="H155" s="31">
        <f>VLOOKUP(A155, Master, 14, FALSE)</f>
        <v>16709608</v>
      </c>
      <c r="I155" s="40">
        <f>VLOOKUP(A155, Master, 15, FALSE)</f>
        <v>0.50987160210358862</v>
      </c>
      <c r="J155" s="24">
        <f>VLOOKUP(A155, Master, 16, FALSE)</f>
        <v>33199935</v>
      </c>
      <c r="K155" s="24">
        <f>VLOOKUP(A155, Master, 17, FALSE)</f>
        <v>18842809</v>
      </c>
      <c r="L155" s="22">
        <f>VLOOKUP(A155, Master, 18, FALSE)</f>
        <v>0.56755559912993803</v>
      </c>
      <c r="M155" s="24">
        <f>VLOOKUP(A155, Master, 19, FALSE)</f>
        <v>33100242</v>
      </c>
      <c r="N155" s="24">
        <f>VLOOKUP(A155, Master, 20, FALSE)</f>
        <v>19871883</v>
      </c>
      <c r="O155" s="22">
        <f>VLOOKUP(A155, Master, 21, FALSE)</f>
        <v>0.6003546137215553</v>
      </c>
      <c r="P155" s="24">
        <f>VLOOKUP(A155, Master, 22, FALSE)</f>
        <v>31576505</v>
      </c>
      <c r="Q155" s="24">
        <f>VLOOKUP(A155, Master, 23, FALSE)</f>
        <v>23577382</v>
      </c>
      <c r="R155" s="22">
        <f>VLOOKUP(A155, Master, 24, FALSE)</f>
        <v>0.74667484574369458</v>
      </c>
      <c r="S155" s="22">
        <f>AVERAGE(F155,I155,L155,O155,R155)</f>
        <v>0.57929568631610306</v>
      </c>
      <c r="T155" s="32">
        <v>7</v>
      </c>
    </row>
    <row r="156" spans="1:20" ht="12.75" customHeight="1" x14ac:dyDescent="0.3">
      <c r="A156" s="25" t="s">
        <v>376</v>
      </c>
      <c r="B156" s="25" t="s">
        <v>377</v>
      </c>
      <c r="C156" s="25" t="s">
        <v>378</v>
      </c>
      <c r="D156" s="31">
        <f>VLOOKUP(A156, Master, 10, FALSE)</f>
        <v>17199333</v>
      </c>
      <c r="E156" s="31">
        <f>VLOOKUP(A156, Master, 11, FALSE)</f>
        <v>648463</v>
      </c>
      <c r="F156" s="40">
        <f>VLOOKUP(A156, Master, 12, FALSE)</f>
        <v>3.7702799288786372E-2</v>
      </c>
      <c r="G156" s="31">
        <f>VLOOKUP(A156, Master, 13, FALSE)</f>
        <v>17191601</v>
      </c>
      <c r="H156" s="31">
        <f>VLOOKUP(A156, Master, 14, FALSE)</f>
        <v>1510712</v>
      </c>
      <c r="I156" s="40">
        <f>VLOOKUP(A156, Master, 15, FALSE)</f>
        <v>8.7875003613683222E-2</v>
      </c>
      <c r="J156" s="24">
        <f>VLOOKUP(A156, Master, 16, FALSE)</f>
        <v>19398791</v>
      </c>
      <c r="K156" s="24">
        <f>VLOOKUP(A156, Master, 17, FALSE)</f>
        <v>2225196</v>
      </c>
      <c r="L156" s="22">
        <f>VLOOKUP(A156, Master, 18, FALSE)</f>
        <v>0.11470797329586158</v>
      </c>
      <c r="M156" s="24">
        <f>VLOOKUP(A156, Master, 19, FALSE)</f>
        <v>19076910</v>
      </c>
      <c r="N156" s="24">
        <f>VLOOKUP(A156, Master, 20, FALSE)</f>
        <v>3914117</v>
      </c>
      <c r="O156" s="22">
        <f>VLOOKUP(A156, Master, 21, FALSE)</f>
        <v>0.20517562854780988</v>
      </c>
      <c r="P156" s="24">
        <f>VLOOKUP(A156, Master, 22, FALSE)</f>
        <v>20673846</v>
      </c>
      <c r="Q156" s="24">
        <f>VLOOKUP(A156, Master, 23, FALSE)</f>
        <v>5470933</v>
      </c>
      <c r="R156" s="22">
        <f>VLOOKUP(A156, Master, 24, FALSE)</f>
        <v>0.26463063524803271</v>
      </c>
      <c r="S156" s="22">
        <f>AVERAGE(F156,I156,L156,O156,R156)</f>
        <v>0.14201840799883475</v>
      </c>
      <c r="T156" s="32">
        <v>4</v>
      </c>
    </row>
    <row r="157" spans="1:20" ht="12.75" customHeight="1" x14ac:dyDescent="0.3">
      <c r="A157" s="25" t="s">
        <v>379</v>
      </c>
      <c r="B157" s="25" t="s">
        <v>380</v>
      </c>
      <c r="C157" s="25" t="s">
        <v>183</v>
      </c>
      <c r="D157" s="31">
        <f>VLOOKUP(A157, Master, 10, FALSE)</f>
        <v>13807940</v>
      </c>
      <c r="E157" s="31">
        <f>VLOOKUP(A157, Master, 11, FALSE)</f>
        <v>6384233</v>
      </c>
      <c r="F157" s="40">
        <f>VLOOKUP(A157, Master, 12, FALSE)</f>
        <v>0.46235955544418644</v>
      </c>
      <c r="G157" s="31">
        <f>VLOOKUP(A157, Master, 13, FALSE)</f>
        <v>14642861</v>
      </c>
      <c r="H157" s="31">
        <f>VLOOKUP(A157, Master, 14, FALSE)</f>
        <v>6037075</v>
      </c>
      <c r="I157" s="40">
        <f>VLOOKUP(A157, Master, 15, FALSE)</f>
        <v>0.4122879401778109</v>
      </c>
      <c r="J157" s="24">
        <f>VLOOKUP(A157, Master, 16, FALSE)</f>
        <v>14401963</v>
      </c>
      <c r="K157" s="24">
        <f>VLOOKUP(A157, Master, 17, FALSE)</f>
        <v>7028044</v>
      </c>
      <c r="L157" s="22">
        <f>VLOOKUP(A157, Master, 18, FALSE)</f>
        <v>0.48799208830074065</v>
      </c>
      <c r="M157" s="24">
        <f>VLOOKUP(A157, Master, 19, FALSE)</f>
        <v>15176220</v>
      </c>
      <c r="N157" s="24">
        <f>VLOOKUP(A157, Master, 20, FALSE)</f>
        <v>9367785</v>
      </c>
      <c r="O157" s="22">
        <f>VLOOKUP(A157, Master, 21, FALSE)</f>
        <v>0.61726734325148158</v>
      </c>
      <c r="P157" s="24">
        <f>VLOOKUP(A157, Master, 22, FALSE)</f>
        <v>17241307</v>
      </c>
      <c r="Q157" s="24">
        <f>VLOOKUP(A157, Master, 23, FALSE)</f>
        <v>9406377</v>
      </c>
      <c r="R157" s="22">
        <f>VLOOKUP(A157, Master, 24, FALSE)</f>
        <v>0.54557215412961446</v>
      </c>
      <c r="S157" s="22">
        <f>AVERAGE(F157,I157,L157,O157,R157)</f>
        <v>0.50509581626076683</v>
      </c>
      <c r="T157" s="32">
        <v>1</v>
      </c>
    </row>
    <row r="158" spans="1:20" ht="12.75" customHeight="1" x14ac:dyDescent="0.3">
      <c r="A158" s="25" t="s">
        <v>381</v>
      </c>
      <c r="B158" s="25" t="s">
        <v>382</v>
      </c>
      <c r="C158" s="25" t="s">
        <v>119</v>
      </c>
      <c r="D158" s="31">
        <f>VLOOKUP(A158, Master, 10, FALSE)</f>
        <v>8954636</v>
      </c>
      <c r="E158" s="31">
        <f>VLOOKUP(A158, Master, 11, FALSE)</f>
        <v>1261934</v>
      </c>
      <c r="F158" s="40">
        <f>VLOOKUP(A158, Master, 12, FALSE)</f>
        <v>0.14092521460392138</v>
      </c>
      <c r="G158" s="31">
        <f>VLOOKUP(A158, Master, 13, FALSE)</f>
        <v>8081478</v>
      </c>
      <c r="H158" s="31">
        <f>VLOOKUP(A158, Master, 14, FALSE)</f>
        <v>1365531</v>
      </c>
      <c r="I158" s="40">
        <f>VLOOKUP(A158, Master, 15, FALSE)</f>
        <v>0.16897045317700549</v>
      </c>
      <c r="J158" s="24">
        <f>VLOOKUP(A158, Master, 16, FALSE)</f>
        <v>8152853</v>
      </c>
      <c r="K158" s="24">
        <f>VLOOKUP(A158, Master, 17, FALSE)</f>
        <v>1840328</v>
      </c>
      <c r="L158" s="22">
        <f>VLOOKUP(A158, Master, 18, FALSE)</f>
        <v>0.22572809788180898</v>
      </c>
      <c r="M158" s="24">
        <f>VLOOKUP(A158, Master, 19, FALSE)</f>
        <v>8551384</v>
      </c>
      <c r="N158" s="24">
        <f>VLOOKUP(A158, Master, 20, FALSE)</f>
        <v>2822798</v>
      </c>
      <c r="O158" s="22">
        <f>VLOOKUP(A158, Master, 21, FALSE)</f>
        <v>0.33009837939683212</v>
      </c>
      <c r="P158" s="24">
        <f>VLOOKUP(A158, Master, 22, FALSE)</f>
        <v>9265682</v>
      </c>
      <c r="Q158" s="24">
        <f>VLOOKUP(A158, Master, 23, FALSE)</f>
        <v>3881455</v>
      </c>
      <c r="R158" s="22">
        <f>VLOOKUP(A158, Master, 24, FALSE)</f>
        <v>0.41890656294917095</v>
      </c>
      <c r="S158" s="22">
        <f>AVERAGE(F158,I158,L158,O158,R158)</f>
        <v>0.25692574160174775</v>
      </c>
      <c r="T158" s="32">
        <v>4</v>
      </c>
    </row>
    <row r="159" spans="1:20" ht="12.75" customHeight="1" x14ac:dyDescent="0.3">
      <c r="A159" s="25" t="s">
        <v>383</v>
      </c>
      <c r="B159" s="25" t="s">
        <v>384</v>
      </c>
      <c r="C159" s="25" t="s">
        <v>46</v>
      </c>
      <c r="D159" s="31">
        <f>VLOOKUP(A159, Master, 10, FALSE)</f>
        <v>143179856</v>
      </c>
      <c r="E159" s="31">
        <f>VLOOKUP(A159, Master, 11, FALSE)</f>
        <v>16960643</v>
      </c>
      <c r="F159" s="40">
        <f>VLOOKUP(A159, Master, 12, FALSE)</f>
        <v>0.11845690779295098</v>
      </c>
      <c r="G159" s="31">
        <f>VLOOKUP(A159, Master, 13, FALSE)</f>
        <v>137852199</v>
      </c>
      <c r="H159" s="31">
        <f>VLOOKUP(A159, Master, 14, FALSE)</f>
        <v>41496337</v>
      </c>
      <c r="I159" s="40">
        <f>VLOOKUP(A159, Master, 15, FALSE)</f>
        <v>0.30102049369557027</v>
      </c>
      <c r="J159" s="24">
        <f>VLOOKUP(A159, Master, 16, FALSE)</f>
        <v>145282123</v>
      </c>
      <c r="K159" s="24">
        <f>VLOOKUP(A159, Master, 17, FALSE)</f>
        <v>63954998</v>
      </c>
      <c r="L159" s="22">
        <f>VLOOKUP(A159, Master, 18, FALSE)</f>
        <v>0.44021244100349499</v>
      </c>
      <c r="M159" s="24">
        <f>VLOOKUP(A159, Master, 19, FALSE)</f>
        <v>155287547</v>
      </c>
      <c r="N159" s="24">
        <f>VLOOKUP(A159, Master, 20, FALSE)</f>
        <v>80620372</v>
      </c>
      <c r="O159" s="22">
        <f>VLOOKUP(A159, Master, 21, FALSE)</f>
        <v>0.51916830137061798</v>
      </c>
      <c r="P159" s="24">
        <f>VLOOKUP(A159, Master, 22, FALSE)</f>
        <v>162402935</v>
      </c>
      <c r="Q159" s="24">
        <f>VLOOKUP(A159, Master, 23, FALSE)</f>
        <v>94724374</v>
      </c>
      <c r="R159" s="22">
        <f>VLOOKUP(A159, Master, 24, FALSE)</f>
        <v>0.58326762382711861</v>
      </c>
      <c r="S159" s="22">
        <f>AVERAGE(F159,I159,L159,O159,R159)</f>
        <v>0.3924251535379506</v>
      </c>
      <c r="T159" s="32">
        <v>6</v>
      </c>
    </row>
    <row r="160" spans="1:20" ht="12.75" customHeight="1" x14ac:dyDescent="0.3">
      <c r="A160" s="25" t="s">
        <v>385</v>
      </c>
      <c r="B160" s="25" t="s">
        <v>386</v>
      </c>
      <c r="C160" s="25" t="s">
        <v>76</v>
      </c>
      <c r="D160" s="31">
        <f>VLOOKUP(A160, Master, 10, FALSE)</f>
        <v>36771293</v>
      </c>
      <c r="E160" s="31">
        <f>VLOOKUP(A160, Master, 11, FALSE)</f>
        <v>11515400</v>
      </c>
      <c r="F160" s="40">
        <f>VLOOKUP(A160, Master, 12, FALSE)</f>
        <v>0.31316277075162952</v>
      </c>
      <c r="G160" s="31">
        <f>VLOOKUP(A160, Master, 13, FALSE)</f>
        <v>38480224</v>
      </c>
      <c r="H160" s="31">
        <f>VLOOKUP(A160, Master, 14, FALSE)</f>
        <v>10612599</v>
      </c>
      <c r="I160" s="40">
        <f>VLOOKUP(A160, Master, 15, FALSE)</f>
        <v>0.27579358685645905</v>
      </c>
      <c r="J160" s="24">
        <f>VLOOKUP(A160, Master, 16, FALSE)</f>
        <v>40536411</v>
      </c>
      <c r="K160" s="24">
        <f>VLOOKUP(A160, Master, 17, FALSE)</f>
        <v>9594631</v>
      </c>
      <c r="L160" s="22">
        <f>VLOOKUP(A160, Master, 18, FALSE)</f>
        <v>0.2366916745540201</v>
      </c>
      <c r="M160" s="24">
        <f>VLOOKUP(A160, Master, 19, FALSE)</f>
        <v>43864386</v>
      </c>
      <c r="N160" s="24">
        <f>VLOOKUP(A160, Master, 20, FALSE)</f>
        <v>5849925</v>
      </c>
      <c r="O160" s="22">
        <f>VLOOKUP(A160, Master, 21, FALSE)</f>
        <v>0.13336388659355677</v>
      </c>
      <c r="P160" s="24">
        <f>VLOOKUP(A160, Master, 22, FALSE)</f>
        <v>41958859</v>
      </c>
      <c r="Q160" s="24">
        <f>VLOOKUP(A160, Master, 23, FALSE)</f>
        <v>6518989</v>
      </c>
      <c r="R160" s="22">
        <f>VLOOKUP(A160, Master, 24, FALSE)</f>
        <v>0.15536621241297338</v>
      </c>
      <c r="S160" s="22">
        <f>AVERAGE(F160,I160,L160,O160,R160)</f>
        <v>0.22287562623372775</v>
      </c>
      <c r="T160" s="32">
        <v>7</v>
      </c>
    </row>
    <row r="161" spans="1:20" ht="12.75" customHeight="1" x14ac:dyDescent="0.3">
      <c r="A161" s="25" t="s">
        <v>387</v>
      </c>
      <c r="B161" s="25" t="s">
        <v>388</v>
      </c>
      <c r="C161" s="25" t="s">
        <v>25</v>
      </c>
      <c r="D161" s="31">
        <f>VLOOKUP(A161, Master, 10, FALSE)</f>
        <v>51184246</v>
      </c>
      <c r="E161" s="31">
        <f>VLOOKUP(A161, Master, 11, FALSE)</f>
        <v>19265932</v>
      </c>
      <c r="F161" s="40">
        <f>VLOOKUP(A161, Master, 12, FALSE)</f>
        <v>0.37640355198355369</v>
      </c>
      <c r="G161" s="31">
        <f>VLOOKUP(A161, Master, 13, FALSE)</f>
        <v>52160169</v>
      </c>
      <c r="H161" s="31">
        <f>VLOOKUP(A161, Master, 14, FALSE)</f>
        <v>19412603</v>
      </c>
      <c r="I161" s="40">
        <f>VLOOKUP(A161, Master, 15, FALSE)</f>
        <v>0.3721729314182245</v>
      </c>
      <c r="J161" s="24">
        <f>VLOOKUP(A161, Master, 16, FALSE)</f>
        <v>49878926</v>
      </c>
      <c r="K161" s="24">
        <f>VLOOKUP(A161, Master, 17, FALSE)</f>
        <v>19212405</v>
      </c>
      <c r="L161" s="22">
        <f>VLOOKUP(A161, Master, 18, FALSE)</f>
        <v>0.3851808076220406</v>
      </c>
      <c r="M161" s="24">
        <f>VLOOKUP(A161, Master, 19, FALSE)</f>
        <v>49414366</v>
      </c>
      <c r="N161" s="24">
        <f>VLOOKUP(A161, Master, 20, FALSE)</f>
        <v>21089048</v>
      </c>
      <c r="O161" s="22">
        <f>VLOOKUP(A161, Master, 21, FALSE)</f>
        <v>0.42677969398615778</v>
      </c>
      <c r="P161" s="24">
        <f>VLOOKUP(A161, Master, 22, FALSE)</f>
        <v>50626287</v>
      </c>
      <c r="Q161" s="24">
        <f>VLOOKUP(A161, Master, 23, FALSE)</f>
        <v>22923366</v>
      </c>
      <c r="R161" s="22">
        <f>VLOOKUP(A161, Master, 24, FALSE)</f>
        <v>0.45279571855625123</v>
      </c>
      <c r="S161" s="22">
        <f>AVERAGE(F161,I161,L161,O161,R161)</f>
        <v>0.40266654071324554</v>
      </c>
      <c r="T161" s="32">
        <v>6</v>
      </c>
    </row>
    <row r="162" spans="1:20" ht="12.75" customHeight="1" x14ac:dyDescent="0.3">
      <c r="A162" s="25" t="s">
        <v>389</v>
      </c>
      <c r="B162" s="25" t="s">
        <v>390</v>
      </c>
      <c r="C162" s="25" t="s">
        <v>46</v>
      </c>
      <c r="D162" s="31">
        <f>VLOOKUP(A162, Master, 10, FALSE)</f>
        <v>31669865</v>
      </c>
      <c r="E162" s="31">
        <f>VLOOKUP(A162, Master, 11, FALSE)</f>
        <v>13479243</v>
      </c>
      <c r="F162" s="40">
        <f>VLOOKUP(A162, Master, 12, FALSE)</f>
        <v>0.42561731791404855</v>
      </c>
      <c r="G162" s="31">
        <f>VLOOKUP(A162, Master, 13, FALSE)</f>
        <v>33207923</v>
      </c>
      <c r="H162" s="31">
        <f>VLOOKUP(A162, Master, 14, FALSE)</f>
        <v>12291555</v>
      </c>
      <c r="I162" s="40">
        <f>VLOOKUP(A162, Master, 15, FALSE)</f>
        <v>0.37013922852085629</v>
      </c>
      <c r="J162" s="24">
        <f>VLOOKUP(A162, Master, 16, FALSE)</f>
        <v>37082527</v>
      </c>
      <c r="K162" s="24">
        <f>VLOOKUP(A162, Master, 17, FALSE)</f>
        <v>10499523</v>
      </c>
      <c r="L162" s="22">
        <f>VLOOKUP(A162, Master, 18, FALSE)</f>
        <v>0.28313936102574672</v>
      </c>
      <c r="M162" s="24">
        <f>VLOOKUP(A162, Master, 19, FALSE)</f>
        <v>36611682</v>
      </c>
      <c r="N162" s="24">
        <f>VLOOKUP(A162, Master, 20, FALSE)</f>
        <v>11132640</v>
      </c>
      <c r="O162" s="22">
        <f>VLOOKUP(A162, Master, 21, FALSE)</f>
        <v>0.30407343754378724</v>
      </c>
      <c r="P162" s="24">
        <f>VLOOKUP(A162, Master, 22, FALSE)</f>
        <v>39008311</v>
      </c>
      <c r="Q162" s="24">
        <f>VLOOKUP(A162, Master, 23, FALSE)</f>
        <v>10603633</v>
      </c>
      <c r="R162" s="22">
        <f>VLOOKUP(A162, Master, 24, FALSE)</f>
        <v>0.27183009795015223</v>
      </c>
      <c r="S162" s="22">
        <f>AVERAGE(F162,I162,L162,O162,R162)</f>
        <v>0.33095988859091818</v>
      </c>
      <c r="T162" s="32">
        <v>7</v>
      </c>
    </row>
    <row r="163" spans="1:20" ht="12.75" customHeight="1" x14ac:dyDescent="0.3">
      <c r="A163" s="25" t="s">
        <v>391</v>
      </c>
      <c r="B163" s="25" t="s">
        <v>392</v>
      </c>
      <c r="C163" s="25" t="s">
        <v>291</v>
      </c>
      <c r="D163" s="31">
        <f>VLOOKUP(A163, Master, 10, FALSE)</f>
        <v>18588851</v>
      </c>
      <c r="E163" s="31">
        <f>VLOOKUP(A163, Master, 11, FALSE)</f>
        <v>6015119</v>
      </c>
      <c r="F163" s="40">
        <f>VLOOKUP(A163, Master, 12, FALSE)</f>
        <v>0.32358745572816738</v>
      </c>
      <c r="G163" s="31">
        <f>VLOOKUP(A163, Master, 13, FALSE)</f>
        <v>18650663</v>
      </c>
      <c r="H163" s="31">
        <f>VLOOKUP(A163, Master, 14, FALSE)</f>
        <v>4812148</v>
      </c>
      <c r="I163" s="40">
        <f>VLOOKUP(A163, Master, 15, FALSE)</f>
        <v>0.25801484912359418</v>
      </c>
      <c r="J163" s="24">
        <f>VLOOKUP(A163, Master, 16, FALSE)</f>
        <v>20320453</v>
      </c>
      <c r="K163" s="24">
        <f>VLOOKUP(A163, Master, 17, FALSE)</f>
        <v>4420717</v>
      </c>
      <c r="L163" s="22">
        <f>VLOOKUP(A163, Master, 18, FALSE)</f>
        <v>0.21755012056079656</v>
      </c>
      <c r="M163" s="24">
        <f>VLOOKUP(A163, Master, 19, FALSE)</f>
        <v>20675421</v>
      </c>
      <c r="N163" s="24">
        <f>VLOOKUP(A163, Master, 20, FALSE)</f>
        <v>5215146</v>
      </c>
      <c r="O163" s="22">
        <f>VLOOKUP(A163, Master, 21, FALSE)</f>
        <v>0.25223892659791547</v>
      </c>
      <c r="P163" s="24">
        <f>VLOOKUP(A163, Master, 22, FALSE)</f>
        <v>20068153</v>
      </c>
      <c r="Q163" s="24">
        <f>VLOOKUP(A163, Master, 23, FALSE)</f>
        <v>6736833</v>
      </c>
      <c r="R163" s="22">
        <f>VLOOKUP(A163, Master, 24, FALSE)</f>
        <v>0.33569770969954238</v>
      </c>
      <c r="S163" s="22">
        <f>AVERAGE(F163,I163,L163,O163,R163)</f>
        <v>0.27741781234200319</v>
      </c>
      <c r="T163" s="32">
        <v>7</v>
      </c>
    </row>
    <row r="164" spans="1:20" ht="12.75" customHeight="1" x14ac:dyDescent="0.3">
      <c r="A164" s="25" t="s">
        <v>393</v>
      </c>
      <c r="B164" s="25" t="s">
        <v>394</v>
      </c>
      <c r="C164" s="25" t="s">
        <v>38</v>
      </c>
      <c r="D164" s="31">
        <f>VLOOKUP(A164, Master, 10, FALSE)</f>
        <v>16669112</v>
      </c>
      <c r="E164" s="31">
        <f>VLOOKUP(A164, Master, 11, FALSE)</f>
        <v>572054</v>
      </c>
      <c r="F164" s="40">
        <f>VLOOKUP(A164, Master, 12, FALSE)</f>
        <v>3.4318204832986907E-2</v>
      </c>
      <c r="G164" s="31">
        <f>VLOOKUP(A164, Master, 13, FALSE)</f>
        <v>16396896</v>
      </c>
      <c r="H164" s="31">
        <f>VLOOKUP(A164, Master, 14, FALSE)</f>
        <v>786752</v>
      </c>
      <c r="I164" s="40">
        <f>VLOOKUP(A164, Master, 15, FALSE)</f>
        <v>4.7981764353448357E-2</v>
      </c>
      <c r="J164" s="24">
        <f>VLOOKUP(A164, Master, 16, FALSE)</f>
        <v>16242165</v>
      </c>
      <c r="K164" s="24">
        <f>VLOOKUP(A164, Master, 17, FALSE)</f>
        <v>1622700</v>
      </c>
      <c r="L164" s="22">
        <f>VLOOKUP(A164, Master, 18, FALSE)</f>
        <v>9.9906631905290949E-2</v>
      </c>
      <c r="M164" s="24">
        <f>VLOOKUP(A164, Master, 19, FALSE)</f>
        <v>16942145</v>
      </c>
      <c r="N164" s="24">
        <f>VLOOKUP(A164, Master, 20, FALSE)</f>
        <v>1735059</v>
      </c>
      <c r="O164" s="22">
        <f>VLOOKUP(A164, Master, 21, FALSE)</f>
        <v>0.10241082224240201</v>
      </c>
      <c r="P164" s="24">
        <f>VLOOKUP(A164, Master, 22, FALSE)</f>
        <v>18215139</v>
      </c>
      <c r="Q164" s="24">
        <f>VLOOKUP(A164, Master, 23, FALSE)</f>
        <v>791183</v>
      </c>
      <c r="R164" s="22">
        <f>VLOOKUP(A164, Master, 24, FALSE)</f>
        <v>4.3435463215515405E-2</v>
      </c>
      <c r="S164" s="22">
        <f>AVERAGE(F164,I164,L164,O164,R164)</f>
        <v>6.5610577309928725E-2</v>
      </c>
      <c r="T164" s="32">
        <v>4</v>
      </c>
    </row>
    <row r="165" spans="1:20" ht="12.75" customHeight="1" x14ac:dyDescent="0.3">
      <c r="A165" s="25" t="s">
        <v>395</v>
      </c>
      <c r="B165" s="25" t="s">
        <v>396</v>
      </c>
      <c r="C165" s="25" t="s">
        <v>291</v>
      </c>
      <c r="D165" s="31">
        <f>VLOOKUP(A165, Master, 10, FALSE)</f>
        <v>95110230</v>
      </c>
      <c r="E165" s="31">
        <f>VLOOKUP(A165, Master, 11, FALSE)</f>
        <v>5789503</v>
      </c>
      <c r="F165" s="40">
        <f>VLOOKUP(A165, Master, 12, FALSE)</f>
        <v>6.0871506671784939E-2</v>
      </c>
      <c r="G165" s="31">
        <f>VLOOKUP(A165, Master, 13, FALSE)</f>
        <v>89805712</v>
      </c>
      <c r="H165" s="31">
        <f>VLOOKUP(A165, Master, 14, FALSE)</f>
        <v>12632540</v>
      </c>
      <c r="I165" s="40">
        <f>VLOOKUP(A165, Master, 15, FALSE)</f>
        <v>0.14066521737503734</v>
      </c>
      <c r="J165" s="24">
        <f>VLOOKUP(A165, Master, 16, FALSE)</f>
        <v>92443566</v>
      </c>
      <c r="K165" s="24">
        <f>VLOOKUP(A165, Master, 17, FALSE)</f>
        <v>14836640</v>
      </c>
      <c r="L165" s="22">
        <f>VLOOKUP(A165, Master, 18, FALSE)</f>
        <v>0.1604940250790412</v>
      </c>
      <c r="M165" s="24">
        <f>VLOOKUP(A165, Master, 19, FALSE)</f>
        <v>96920342</v>
      </c>
      <c r="N165" s="24">
        <f>VLOOKUP(A165, Master, 20, FALSE)</f>
        <v>15298230</v>
      </c>
      <c r="O165" s="22">
        <f>VLOOKUP(A165, Master, 21, FALSE)</f>
        <v>0.1578433348904196</v>
      </c>
      <c r="P165" s="24">
        <f>VLOOKUP(A165, Master, 22, FALSE)</f>
        <v>97449669</v>
      </c>
      <c r="Q165" s="24">
        <f>VLOOKUP(A165, Master, 23, FALSE)</f>
        <v>17076920</v>
      </c>
      <c r="R165" s="22">
        <f>VLOOKUP(A165, Master, 24, FALSE)</f>
        <v>0.17523835817236075</v>
      </c>
      <c r="S165" s="22">
        <f>AVERAGE(F165,I165,L165,O165,R165)</f>
        <v>0.13902248843772877</v>
      </c>
      <c r="T165" s="32">
        <v>5</v>
      </c>
    </row>
    <row r="166" spans="1:20" ht="12.75" customHeight="1" x14ac:dyDescent="0.3">
      <c r="A166" s="25" t="s">
        <v>397</v>
      </c>
      <c r="B166" s="25" t="s">
        <v>398</v>
      </c>
      <c r="C166" s="25" t="s">
        <v>399</v>
      </c>
      <c r="D166" s="31">
        <f>VLOOKUP(A166, Master, 10, FALSE)</f>
        <v>24291631</v>
      </c>
      <c r="E166" s="31">
        <f>VLOOKUP(A166, Master, 11, FALSE)</f>
        <v>3087658</v>
      </c>
      <c r="F166" s="40">
        <f>VLOOKUP(A166, Master, 12, FALSE)</f>
        <v>0.12710789160266761</v>
      </c>
      <c r="G166" s="31">
        <f>VLOOKUP(A166, Master, 13, FALSE)</f>
        <v>23939437</v>
      </c>
      <c r="H166" s="31">
        <f>VLOOKUP(A166, Master, 14, FALSE)</f>
        <v>4275967</v>
      </c>
      <c r="I166" s="40">
        <f>VLOOKUP(A166, Master, 15, FALSE)</f>
        <v>0.17861602175523175</v>
      </c>
      <c r="J166" s="24">
        <f>VLOOKUP(A166, Master, 16, FALSE)</f>
        <v>24410417</v>
      </c>
      <c r="K166" s="24">
        <f>VLOOKUP(A166, Master, 17, FALSE)</f>
        <v>6250741</v>
      </c>
      <c r="L166" s="22">
        <f>VLOOKUP(A166, Master, 18, FALSE)</f>
        <v>0.25606858743953453</v>
      </c>
      <c r="M166" s="24">
        <f>VLOOKUP(A166, Master, 19, FALSE)</f>
        <v>26568750</v>
      </c>
      <c r="N166" s="24">
        <f>VLOOKUP(A166, Master, 20, FALSE)</f>
        <v>7855892</v>
      </c>
      <c r="O166" s="22">
        <f>VLOOKUP(A166, Master, 21, FALSE)</f>
        <v>0.29568165608092212</v>
      </c>
      <c r="P166" s="24">
        <f>VLOOKUP(A166, Master, 22, FALSE)</f>
        <v>26174632</v>
      </c>
      <c r="Q166" s="24">
        <f>VLOOKUP(A166, Master, 23, FALSE)</f>
        <v>9881006</v>
      </c>
      <c r="R166" s="22">
        <f>VLOOKUP(A166, Master, 24, FALSE)</f>
        <v>0.37750314885038305</v>
      </c>
      <c r="S166" s="22">
        <f>AVERAGE(F166,I166,L166,O166,R166)</f>
        <v>0.2469954611457478</v>
      </c>
      <c r="T166" s="32">
        <v>4</v>
      </c>
    </row>
    <row r="167" spans="1:20" ht="12.75" customHeight="1" x14ac:dyDescent="0.3">
      <c r="A167" s="25" t="s">
        <v>400</v>
      </c>
      <c r="B167" s="25" t="s">
        <v>401</v>
      </c>
      <c r="C167" s="25" t="s">
        <v>288</v>
      </c>
      <c r="D167" s="31">
        <f>VLOOKUP(A167, Master, 10, FALSE)</f>
        <v>39734707</v>
      </c>
      <c r="E167" s="31">
        <f>VLOOKUP(A167, Master, 11, FALSE)</f>
        <v>25714211</v>
      </c>
      <c r="F167" s="40">
        <f>VLOOKUP(A167, Master, 12, FALSE)</f>
        <v>0.64714736665857386</v>
      </c>
      <c r="G167" s="31">
        <f>VLOOKUP(A167, Master, 13, FALSE)</f>
        <v>39446285</v>
      </c>
      <c r="H167" s="31">
        <f>VLOOKUP(A167, Master, 14, FALSE)</f>
        <v>30005210</v>
      </c>
      <c r="I167" s="40">
        <f>VLOOKUP(A167, Master, 15, FALSE)</f>
        <v>0.76065997089459758</v>
      </c>
      <c r="J167" s="24">
        <f>VLOOKUP(A167, Master, 16, FALSE)</f>
        <v>41114392</v>
      </c>
      <c r="K167" s="24">
        <f>VLOOKUP(A167, Master, 17, FALSE)</f>
        <v>34350299</v>
      </c>
      <c r="L167" s="22">
        <f>VLOOKUP(A167, Master, 18, FALSE)</f>
        <v>0.83548113760261855</v>
      </c>
      <c r="M167" s="24">
        <f>VLOOKUP(A167, Master, 19, FALSE)</f>
        <v>44997466</v>
      </c>
      <c r="N167" s="24">
        <f>VLOOKUP(A167, Master, 20, FALSE)</f>
        <v>35650103</v>
      </c>
      <c r="O167" s="22">
        <f>VLOOKUP(A167, Master, 21, FALSE)</f>
        <v>0.79226912466582011</v>
      </c>
      <c r="P167" s="24">
        <f>VLOOKUP(A167, Master, 22, FALSE)</f>
        <v>47008636</v>
      </c>
      <c r="Q167" s="24">
        <f>VLOOKUP(A167, Master, 23, FALSE)</f>
        <v>34766217</v>
      </c>
      <c r="R167" s="22">
        <f>VLOOKUP(A167, Master, 24, FALSE)</f>
        <v>0.73957085247059706</v>
      </c>
      <c r="S167" s="22">
        <f>AVERAGE(F167,I167,L167,O167,R167)</f>
        <v>0.75502569045844137</v>
      </c>
      <c r="T167" s="32">
        <v>4</v>
      </c>
    </row>
    <row r="168" spans="1:20" ht="12.75" customHeight="1" x14ac:dyDescent="0.3">
      <c r="A168" s="25" t="s">
        <v>402</v>
      </c>
      <c r="B168" s="25" t="s">
        <v>403</v>
      </c>
      <c r="C168" s="25" t="s">
        <v>46</v>
      </c>
      <c r="D168" s="31">
        <f>VLOOKUP(A168, Master, 10, FALSE)</f>
        <v>112195278</v>
      </c>
      <c r="E168" s="31">
        <f>VLOOKUP(A168, Master, 11, FALSE)</f>
        <v>50295720</v>
      </c>
      <c r="F168" s="40">
        <f>VLOOKUP(A168, Master, 12, FALSE)</f>
        <v>0.44828731562125101</v>
      </c>
      <c r="G168" s="31">
        <f>VLOOKUP(A168, Master, 13, FALSE)</f>
        <v>112614086</v>
      </c>
      <c r="H168" s="31">
        <f>VLOOKUP(A168, Master, 14, FALSE)</f>
        <v>62612010</v>
      </c>
      <c r="I168" s="40">
        <f>VLOOKUP(A168, Master, 15, FALSE)</f>
        <v>0.55598737443910884</v>
      </c>
      <c r="J168" s="24">
        <f>VLOOKUP(A168, Master, 16, FALSE)</f>
        <v>120171038</v>
      </c>
      <c r="K168" s="24">
        <f>VLOOKUP(A168, Master, 17, FALSE)</f>
        <v>69619205</v>
      </c>
      <c r="L168" s="22">
        <f>VLOOKUP(A168, Master, 18, FALSE)</f>
        <v>0.57933430682357923</v>
      </c>
      <c r="M168" s="24">
        <f>VLOOKUP(A168, Master, 19, FALSE)</f>
        <v>120048952</v>
      </c>
      <c r="N168" s="24">
        <f>VLOOKUP(A168, Master, 20, FALSE)</f>
        <v>81807248</v>
      </c>
      <c r="O168" s="22">
        <f>VLOOKUP(A168, Master, 21, FALSE)</f>
        <v>0.68144908087160982</v>
      </c>
      <c r="P168" s="24">
        <f>VLOOKUP(A168, Master, 22, FALSE)</f>
        <v>123899421</v>
      </c>
      <c r="Q168" s="24">
        <f>VLOOKUP(A168, Master, 23, FALSE)</f>
        <v>89904253</v>
      </c>
      <c r="R168" s="22">
        <f>VLOOKUP(A168, Master, 24, FALSE)</f>
        <v>0.72562286630863271</v>
      </c>
      <c r="S168" s="22">
        <f>AVERAGE(F168,I168,L168,O168,R168)</f>
        <v>0.59813618881283637</v>
      </c>
      <c r="T168" s="32">
        <v>6</v>
      </c>
    </row>
    <row r="169" spans="1:20" ht="12.75" customHeight="1" x14ac:dyDescent="0.3">
      <c r="A169" s="25" t="s">
        <v>404</v>
      </c>
      <c r="B169" s="25" t="s">
        <v>405</v>
      </c>
      <c r="C169" s="25" t="s">
        <v>82</v>
      </c>
      <c r="D169" s="31">
        <f>VLOOKUP(A169, Master, 10, FALSE)</f>
        <v>22637940</v>
      </c>
      <c r="E169" s="31">
        <f>VLOOKUP(A169, Master, 11, FALSE)</f>
        <v>10132533</v>
      </c>
      <c r="F169" s="40">
        <f>VLOOKUP(A169, Master, 12, FALSE)</f>
        <v>0.44759077018491966</v>
      </c>
      <c r="G169" s="31">
        <f>VLOOKUP(A169, Master, 13, FALSE)</f>
        <v>22469753</v>
      </c>
      <c r="H169" s="31">
        <f>VLOOKUP(A169, Master, 14, FALSE)</f>
        <v>10749670</v>
      </c>
      <c r="I169" s="40">
        <f>VLOOKUP(A169, Master, 15, FALSE)</f>
        <v>0.47840623793238851</v>
      </c>
      <c r="J169" s="24">
        <f>VLOOKUP(A169, Master, 16, FALSE)</f>
        <v>24164799</v>
      </c>
      <c r="K169" s="24">
        <f>VLOOKUP(A169, Master, 17, FALSE)</f>
        <v>9605375</v>
      </c>
      <c r="L169" s="22">
        <f>VLOOKUP(A169, Master, 18, FALSE)</f>
        <v>0.39749451257591673</v>
      </c>
      <c r="M169" s="24">
        <f>VLOOKUP(A169, Master, 19, FALSE)</f>
        <v>25709328</v>
      </c>
      <c r="N169" s="24">
        <f>VLOOKUP(A169, Master, 20, FALSE)</f>
        <v>7606541</v>
      </c>
      <c r="O169" s="22">
        <f>VLOOKUP(A169, Master, 21, FALSE)</f>
        <v>0.29586697092977304</v>
      </c>
      <c r="P169" s="24">
        <f>VLOOKUP(A169, Master, 22, FALSE)</f>
        <v>25933931</v>
      </c>
      <c r="Q169" s="24">
        <f>VLOOKUP(A169, Master, 23, FALSE)</f>
        <v>5219263</v>
      </c>
      <c r="R169" s="22">
        <f>VLOOKUP(A169, Master, 24, FALSE)</f>
        <v>0.20125228990545244</v>
      </c>
      <c r="S169" s="22">
        <f>AVERAGE(F169,I169,L169,O169,R169)</f>
        <v>0.36412215630569006</v>
      </c>
      <c r="T169" s="32">
        <v>6</v>
      </c>
    </row>
    <row r="170" spans="1:20" ht="12.75" customHeight="1" x14ac:dyDescent="0.3">
      <c r="A170" s="25" t="s">
        <v>406</v>
      </c>
      <c r="B170" s="25" t="s">
        <v>407</v>
      </c>
      <c r="C170" s="25" t="s">
        <v>132</v>
      </c>
      <c r="D170" s="31">
        <f>VLOOKUP(A170, Master, 10, FALSE)</f>
        <v>40941554</v>
      </c>
      <c r="E170" s="31">
        <f>VLOOKUP(A170, Master, 11, FALSE)</f>
        <v>6784623</v>
      </c>
      <c r="F170" s="40">
        <f>VLOOKUP(A170, Master, 12, FALSE)</f>
        <v>0.1657148382789769</v>
      </c>
      <c r="G170" s="31">
        <f>VLOOKUP(A170, Master, 13, FALSE)</f>
        <v>41089692</v>
      </c>
      <c r="H170" s="31">
        <f>VLOOKUP(A170, Master, 14, FALSE)</f>
        <v>11714059</v>
      </c>
      <c r="I170" s="40">
        <f>VLOOKUP(A170, Master, 15, FALSE)</f>
        <v>0.28508510114896946</v>
      </c>
      <c r="J170" s="24">
        <f>VLOOKUP(A170, Master, 16, FALSE)</f>
        <v>42953146</v>
      </c>
      <c r="K170" s="24">
        <f>VLOOKUP(A170, Master, 17, FALSE)</f>
        <v>16630938</v>
      </c>
      <c r="L170" s="22">
        <f>VLOOKUP(A170, Master, 18, FALSE)</f>
        <v>0.38718789073098392</v>
      </c>
      <c r="M170" s="24">
        <f>VLOOKUP(A170, Master, 19, FALSE)</f>
        <v>46865767</v>
      </c>
      <c r="N170" s="24">
        <f>VLOOKUP(A170, Master, 20, FALSE)</f>
        <v>20154829</v>
      </c>
      <c r="O170" s="22">
        <f>VLOOKUP(A170, Master, 21, FALSE)</f>
        <v>0.43005439343391094</v>
      </c>
      <c r="P170" s="24">
        <f>VLOOKUP(A170, Master, 22, FALSE)</f>
        <v>48537380</v>
      </c>
      <c r="Q170" s="24">
        <f>VLOOKUP(A170, Master, 23, FALSE)</f>
        <v>22042811</v>
      </c>
      <c r="R170" s="22">
        <f>VLOOKUP(A170, Master, 24, FALSE)</f>
        <v>0.4541409322052406</v>
      </c>
      <c r="S170" s="22">
        <f>AVERAGE(F170,I170,L170,O170,R170)</f>
        <v>0.34443663115961637</v>
      </c>
      <c r="T170" s="32">
        <v>4</v>
      </c>
    </row>
    <row r="171" spans="1:20" ht="12.75" customHeight="1" x14ac:dyDescent="0.3">
      <c r="A171" s="25" t="s">
        <v>408</v>
      </c>
      <c r="B171" s="25" t="s">
        <v>409</v>
      </c>
      <c r="C171" s="25" t="s">
        <v>68</v>
      </c>
      <c r="D171" s="31">
        <f>VLOOKUP(A171, Master, 10, FALSE)</f>
        <v>106120083</v>
      </c>
      <c r="E171" s="31">
        <f>VLOOKUP(A171, Master, 11, FALSE)</f>
        <v>9217069</v>
      </c>
      <c r="F171" s="40">
        <f>VLOOKUP(A171, Master, 12, FALSE)</f>
        <v>8.6855086609760754E-2</v>
      </c>
      <c r="G171" s="31">
        <f>VLOOKUP(A171, Master, 13, FALSE)</f>
        <v>108292346</v>
      </c>
      <c r="H171" s="31">
        <f>VLOOKUP(A171, Master, 14, FALSE)</f>
        <v>12189752</v>
      </c>
      <c r="I171" s="40">
        <f>VLOOKUP(A171, Master, 15, FALSE)</f>
        <v>0.11256337543929466</v>
      </c>
      <c r="J171" s="24">
        <f>VLOOKUP(A171, Master, 16, FALSE)</f>
        <v>120077659</v>
      </c>
      <c r="K171" s="24">
        <f>VLOOKUP(A171, Master, 17, FALSE)</f>
        <v>11713387</v>
      </c>
      <c r="L171" s="22">
        <f>VLOOKUP(A171, Master, 18, FALSE)</f>
        <v>9.7548429054567093E-2</v>
      </c>
      <c r="M171" s="24">
        <f>VLOOKUP(A171, Master, 19, FALSE)</f>
        <v>115028980</v>
      </c>
      <c r="N171" s="24">
        <f>VLOOKUP(A171, Master, 20, FALSE)</f>
        <v>21850091</v>
      </c>
      <c r="O171" s="22">
        <f>VLOOKUP(A171, Master, 21, FALSE)</f>
        <v>0.18995292316770956</v>
      </c>
      <c r="P171" s="24">
        <f>VLOOKUP(A171, Master, 22, FALSE)</f>
        <v>146161052</v>
      </c>
      <c r="Q171" s="24">
        <f>VLOOKUP(A171, Master, 23, FALSE)</f>
        <v>24112229</v>
      </c>
      <c r="R171" s="22">
        <f>VLOOKUP(A171, Master, 24, FALSE)</f>
        <v>0.16497027539183284</v>
      </c>
      <c r="S171" s="22">
        <f>AVERAGE(F171,I171,L171,O171,R171)</f>
        <v>0.13037801793263298</v>
      </c>
      <c r="T171" s="32">
        <v>7</v>
      </c>
    </row>
    <row r="172" spans="1:20" ht="12.75" customHeight="1" x14ac:dyDescent="0.3">
      <c r="A172" s="25" t="s">
        <v>410</v>
      </c>
      <c r="B172" s="25" t="s">
        <v>411</v>
      </c>
      <c r="C172" s="25" t="s">
        <v>412</v>
      </c>
      <c r="D172" s="31">
        <f>VLOOKUP(A172, Master, 10, FALSE)</f>
        <v>35279544</v>
      </c>
      <c r="E172" s="31">
        <f>VLOOKUP(A172, Master, 11, FALSE)</f>
        <v>4505463</v>
      </c>
      <c r="F172" s="40">
        <f>VLOOKUP(A172, Master, 12, FALSE)</f>
        <v>0.12770751798832775</v>
      </c>
      <c r="G172" s="31">
        <f>VLOOKUP(A172, Master, 13, FALSE)</f>
        <v>36755034</v>
      </c>
      <c r="H172" s="31">
        <f>VLOOKUP(A172, Master, 14, FALSE)</f>
        <v>3174118</v>
      </c>
      <c r="I172" s="40">
        <f>VLOOKUP(A172, Master, 15, FALSE)</f>
        <v>8.6358728439756033E-2</v>
      </c>
      <c r="J172" s="24">
        <f>VLOOKUP(A172, Master, 16, FALSE)</f>
        <v>38669532</v>
      </c>
      <c r="K172" s="24">
        <f>VLOOKUP(A172, Master, 17, FALSE)</f>
        <v>3091353</v>
      </c>
      <c r="L172" s="22">
        <f>VLOOKUP(A172, Master, 18, FALSE)</f>
        <v>7.9942860441134897E-2</v>
      </c>
      <c r="M172" s="24">
        <f>VLOOKUP(A172, Master, 19, FALSE)</f>
        <v>39938865</v>
      </c>
      <c r="N172" s="24">
        <f>VLOOKUP(A172, Master, 20, FALSE)</f>
        <v>3351956</v>
      </c>
      <c r="O172" s="22">
        <f>VLOOKUP(A172, Master, 21, FALSE)</f>
        <v>8.3927172191798641E-2</v>
      </c>
      <c r="P172" s="24">
        <f>VLOOKUP(A172, Master, 22, FALSE)</f>
        <v>42401250</v>
      </c>
      <c r="Q172" s="24">
        <f>VLOOKUP(A172, Master, 23, FALSE)</f>
        <v>3571784</v>
      </c>
      <c r="R172" s="22">
        <f>VLOOKUP(A172, Master, 24, FALSE)</f>
        <v>8.4237705256330883E-2</v>
      </c>
      <c r="S172" s="22">
        <f>AVERAGE(F172,I172,L172,O172,R172)</f>
        <v>9.2434796863469643E-2</v>
      </c>
      <c r="T172" s="32">
        <v>7</v>
      </c>
    </row>
    <row r="173" spans="1:20" ht="12.75" customHeight="1" x14ac:dyDescent="0.3">
      <c r="A173" s="25" t="s">
        <v>413</v>
      </c>
      <c r="B173" s="25" t="s">
        <v>414</v>
      </c>
      <c r="C173" s="25" t="s">
        <v>189</v>
      </c>
      <c r="D173" s="31">
        <f>VLOOKUP(A173, Master, 10, FALSE)</f>
        <v>7609035</v>
      </c>
      <c r="E173" s="31">
        <f>VLOOKUP(A173, Master, 11, FALSE)</f>
        <v>1108614</v>
      </c>
      <c r="F173" s="40">
        <f>VLOOKUP(A173, Master, 12, FALSE)</f>
        <v>0.1456970561970079</v>
      </c>
      <c r="G173" s="31">
        <f>VLOOKUP(A173, Master, 13, FALSE)</f>
        <v>7553666</v>
      </c>
      <c r="H173" s="31">
        <f>VLOOKUP(A173, Master, 14, FALSE)</f>
        <v>1511785</v>
      </c>
      <c r="I173" s="40">
        <f>VLOOKUP(A173, Master, 15, FALSE)</f>
        <v>0.20013924364672731</v>
      </c>
      <c r="J173" s="24">
        <f>VLOOKUP(A173, Master, 16, FALSE)</f>
        <v>7824647</v>
      </c>
      <c r="K173" s="24">
        <f>VLOOKUP(A173, Master, 17, FALSE)</f>
        <v>2371573</v>
      </c>
      <c r="L173" s="22">
        <f>VLOOKUP(A173, Master, 18, FALSE)</f>
        <v>0.30309009467136344</v>
      </c>
      <c r="M173" s="24">
        <f>VLOOKUP(A173, Master, 19, FALSE)</f>
        <v>8307336</v>
      </c>
      <c r="N173" s="24">
        <f>VLOOKUP(A173, Master, 20, FALSE)</f>
        <v>3758574</v>
      </c>
      <c r="O173" s="22">
        <f>VLOOKUP(A173, Master, 21, FALSE)</f>
        <v>0.45244034910830622</v>
      </c>
      <c r="P173" s="24">
        <f>VLOOKUP(A173, Master, 22, FALSE)</f>
        <v>8659247</v>
      </c>
      <c r="Q173" s="24">
        <f>VLOOKUP(A173, Master, 23, FALSE)</f>
        <v>5287851</v>
      </c>
      <c r="R173" s="22">
        <f>VLOOKUP(A173, Master, 24, FALSE)</f>
        <v>0.61065944879502798</v>
      </c>
      <c r="S173" s="22">
        <f>AVERAGE(F173,I173,L173,O173,R173)</f>
        <v>0.34240523848368659</v>
      </c>
      <c r="T173" s="32">
        <v>3</v>
      </c>
    </row>
    <row r="174" spans="1:20" ht="12.75" customHeight="1" x14ac:dyDescent="0.3">
      <c r="A174" s="25" t="s">
        <v>415</v>
      </c>
      <c r="B174" s="25" t="s">
        <v>416</v>
      </c>
      <c r="C174" s="25" t="s">
        <v>127</v>
      </c>
      <c r="D174" s="31">
        <f>VLOOKUP(A174, Master, 10, FALSE)</f>
        <v>35200048</v>
      </c>
      <c r="E174" s="31">
        <f>VLOOKUP(A174, Master, 11, FALSE)</f>
        <v>7333064</v>
      </c>
      <c r="F174" s="40">
        <f>VLOOKUP(A174, Master, 12, FALSE)</f>
        <v>0.208325397738094</v>
      </c>
      <c r="G174" s="31">
        <f>VLOOKUP(A174, Master, 13, FALSE)</f>
        <v>35886119</v>
      </c>
      <c r="H174" s="31">
        <f>VLOOKUP(A174, Master, 14, FALSE)</f>
        <v>9386107</v>
      </c>
      <c r="I174" s="40">
        <f>VLOOKUP(A174, Master, 15, FALSE)</f>
        <v>0.26155257970358958</v>
      </c>
      <c r="J174" s="24">
        <f>VLOOKUP(A174, Master, 16, FALSE)</f>
        <v>36721346</v>
      </c>
      <c r="K174" s="24">
        <f>VLOOKUP(A174, Master, 17, FALSE)</f>
        <v>11899673</v>
      </c>
      <c r="L174" s="22">
        <f>VLOOKUP(A174, Master, 18, FALSE)</f>
        <v>0.32405329042132608</v>
      </c>
      <c r="M174" s="24">
        <f>VLOOKUP(A174, Master, 19, FALSE)</f>
        <v>35634257</v>
      </c>
      <c r="N174" s="24">
        <f>VLOOKUP(A174, Master, 20, FALSE)</f>
        <v>14615254</v>
      </c>
      <c r="O174" s="22">
        <f>VLOOKUP(A174, Master, 21, FALSE)</f>
        <v>0.41014616917647534</v>
      </c>
      <c r="P174" s="24">
        <f>VLOOKUP(A174, Master, 22, FALSE)</f>
        <v>36994762</v>
      </c>
      <c r="Q174" s="24">
        <f>VLOOKUP(A174, Master, 23, FALSE)</f>
        <v>15533433</v>
      </c>
      <c r="R174" s="22">
        <f>VLOOKUP(A174, Master, 24, FALSE)</f>
        <v>0.41988195518057392</v>
      </c>
      <c r="S174" s="22">
        <f>AVERAGE(F174,I174,L174,O174,R174)</f>
        <v>0.32479187844401181</v>
      </c>
      <c r="T174" s="32">
        <v>5</v>
      </c>
    </row>
    <row r="175" spans="1:20" ht="12.75" customHeight="1" x14ac:dyDescent="0.3">
      <c r="A175" s="25" t="s">
        <v>417</v>
      </c>
      <c r="B175" s="25" t="s">
        <v>418</v>
      </c>
      <c r="C175" s="25" t="s">
        <v>32</v>
      </c>
      <c r="D175" s="31">
        <f>VLOOKUP(A175, Master, 10, FALSE)</f>
        <v>10338884</v>
      </c>
      <c r="E175" s="31">
        <f>VLOOKUP(A175, Master, 11, FALSE)</f>
        <v>4087942</v>
      </c>
      <c r="F175" s="40">
        <f>VLOOKUP(A175, Master, 12, FALSE)</f>
        <v>0.39539489948818463</v>
      </c>
      <c r="G175" s="31">
        <f>VLOOKUP(A175, Master, 13, FALSE)</f>
        <v>10625736</v>
      </c>
      <c r="H175" s="31">
        <f>VLOOKUP(A175, Master, 14, FALSE)</f>
        <v>4479678</v>
      </c>
      <c r="I175" s="40">
        <f>VLOOKUP(A175, Master, 15, FALSE)</f>
        <v>0.42158754932364212</v>
      </c>
      <c r="J175" s="24">
        <f>VLOOKUP(A175, Master, 16, FALSE)</f>
        <v>11264519</v>
      </c>
      <c r="K175" s="24">
        <f>VLOOKUP(A175, Master, 17, FALSE)</f>
        <v>4937540</v>
      </c>
      <c r="L175" s="22">
        <f>VLOOKUP(A175, Master, 18, FALSE)</f>
        <v>0.43832674968189944</v>
      </c>
      <c r="M175" s="24">
        <f>VLOOKUP(A175, Master, 19, FALSE)</f>
        <v>12167997</v>
      </c>
      <c r="N175" s="24">
        <f>VLOOKUP(A175, Master, 20, FALSE)</f>
        <v>5983424</v>
      </c>
      <c r="O175" s="22">
        <f>VLOOKUP(A175, Master, 21, FALSE)</f>
        <v>0.491734506509165</v>
      </c>
      <c r="P175" s="24">
        <f>VLOOKUP(A175, Master, 22, FALSE)</f>
        <v>12990277</v>
      </c>
      <c r="Q175" s="24">
        <f>VLOOKUP(A175, Master, 23, FALSE)</f>
        <v>7072292</v>
      </c>
      <c r="R175" s="22">
        <f>VLOOKUP(A175, Master, 24, FALSE)</f>
        <v>0.54442965303973123</v>
      </c>
      <c r="S175" s="22">
        <f>AVERAGE(F175,I175,L175,O175,R175)</f>
        <v>0.45829467160852444</v>
      </c>
      <c r="T175" s="32">
        <v>1</v>
      </c>
    </row>
    <row r="176" spans="1:20" ht="12.75" customHeight="1" x14ac:dyDescent="0.3">
      <c r="A176" s="25" t="s">
        <v>419</v>
      </c>
      <c r="B176" s="25" t="s">
        <v>420</v>
      </c>
      <c r="C176" s="25" t="s">
        <v>114</v>
      </c>
      <c r="D176" s="31">
        <f>VLOOKUP(A176, Master, 10, FALSE)</f>
        <v>7954608</v>
      </c>
      <c r="E176" s="31">
        <f>VLOOKUP(A176, Master, 11, FALSE)</f>
        <v>2344049</v>
      </c>
      <c r="F176" s="40">
        <f>VLOOKUP(A176, Master, 12, FALSE)</f>
        <v>0.29467812870225663</v>
      </c>
      <c r="G176" s="31">
        <f>VLOOKUP(A176, Master, 13, FALSE)</f>
        <v>8113952</v>
      </c>
      <c r="H176" s="31">
        <f>VLOOKUP(A176, Master, 14, FALSE)</f>
        <v>2557913</v>
      </c>
      <c r="I176" s="40">
        <f>VLOOKUP(A176, Master, 15, FALSE)</f>
        <v>0.31524872220096939</v>
      </c>
      <c r="J176" s="24">
        <f>VLOOKUP(A176, Master, 16, FALSE)</f>
        <v>8320036</v>
      </c>
      <c r="K176" s="24">
        <f>VLOOKUP(A176, Master, 17, FALSE)</f>
        <v>2718375</v>
      </c>
      <c r="L176" s="22">
        <f>VLOOKUP(A176, Master, 18, FALSE)</f>
        <v>0.3267263507032902</v>
      </c>
      <c r="M176" s="24">
        <f>VLOOKUP(A176, Master, 19, FALSE)</f>
        <v>8661802</v>
      </c>
      <c r="N176" s="24">
        <f>VLOOKUP(A176, Master, 20, FALSE)</f>
        <v>3636366</v>
      </c>
      <c r="O176" s="22">
        <f>VLOOKUP(A176, Master, 21, FALSE)</f>
        <v>0.41981633844781951</v>
      </c>
      <c r="P176" s="24">
        <f>VLOOKUP(A176, Master, 22, FALSE)</f>
        <v>9109120</v>
      </c>
      <c r="Q176" s="24">
        <f>VLOOKUP(A176, Master, 23, FALSE)</f>
        <v>4532192</v>
      </c>
      <c r="R176" s="22">
        <f>VLOOKUP(A176, Master, 24, FALSE)</f>
        <v>0.49754443897983558</v>
      </c>
      <c r="S176" s="22">
        <f>AVERAGE(F176,I176,L176,O176,R176)</f>
        <v>0.37080279580683428</v>
      </c>
      <c r="T176" s="32">
        <v>3</v>
      </c>
    </row>
    <row r="177" spans="1:20" ht="12.75" customHeight="1" x14ac:dyDescent="0.3">
      <c r="A177" s="25" t="s">
        <v>421</v>
      </c>
      <c r="B177" s="25" t="s">
        <v>422</v>
      </c>
      <c r="C177" s="25" t="s">
        <v>296</v>
      </c>
      <c r="D177" s="31">
        <f>VLOOKUP(A177, Master, 10, FALSE)</f>
        <v>5615395</v>
      </c>
      <c r="E177" s="31">
        <f>VLOOKUP(A177, Master, 11, FALSE)</f>
        <v>3288608</v>
      </c>
      <c r="F177" s="40">
        <f>VLOOKUP(A177, Master, 12, FALSE)</f>
        <v>0.58564143751241005</v>
      </c>
      <c r="G177" s="31">
        <f>VLOOKUP(A177, Master, 13, FALSE)</f>
        <v>5594908</v>
      </c>
      <c r="H177" s="31">
        <f>VLOOKUP(A177, Master, 14, FALSE)</f>
        <v>3447640</v>
      </c>
      <c r="I177" s="40">
        <f>VLOOKUP(A177, Master, 15, FALSE)</f>
        <v>0.61621031123299974</v>
      </c>
      <c r="J177" s="24">
        <f>VLOOKUP(A177, Master, 16, FALSE)</f>
        <v>5653070</v>
      </c>
      <c r="K177" s="24">
        <f>VLOOKUP(A177, Master, 17, FALSE)</f>
        <v>3990743</v>
      </c>
      <c r="L177" s="22">
        <f>VLOOKUP(A177, Master, 18, FALSE)</f>
        <v>0.70594261171363526</v>
      </c>
      <c r="M177" s="24">
        <f>VLOOKUP(A177, Master, 19, FALSE)</f>
        <v>6195295</v>
      </c>
      <c r="N177" s="24">
        <f>VLOOKUP(A177, Master, 20, FALSE)</f>
        <v>4496700</v>
      </c>
      <c r="O177" s="22">
        <f>VLOOKUP(A177, Master, 21, FALSE)</f>
        <v>0.72582500106935988</v>
      </c>
      <c r="P177" s="24">
        <f>VLOOKUP(A177, Master, 22, FALSE)</f>
        <v>6195154</v>
      </c>
      <c r="Q177" s="24">
        <f>VLOOKUP(A177, Master, 23, FALSE)</f>
        <v>5261266</v>
      </c>
      <c r="R177" s="22">
        <f>VLOOKUP(A177, Master, 24, FALSE)</f>
        <v>0.84925507905049658</v>
      </c>
      <c r="S177" s="22">
        <f>AVERAGE(F177,I177,L177,O177,R177)</f>
        <v>0.69657488811578028</v>
      </c>
      <c r="T177" s="32">
        <v>1</v>
      </c>
    </row>
    <row r="178" spans="1:20" ht="12.75" customHeight="1" x14ac:dyDescent="0.3">
      <c r="A178" s="25" t="s">
        <v>423</v>
      </c>
      <c r="B178" s="25" t="s">
        <v>424</v>
      </c>
      <c r="C178" s="25" t="s">
        <v>32</v>
      </c>
      <c r="D178" s="31">
        <f>VLOOKUP(A178, Master, 10, FALSE)</f>
        <v>6795473</v>
      </c>
      <c r="E178" s="31">
        <f>VLOOKUP(A178, Master, 11, FALSE)</f>
        <v>1274111</v>
      </c>
      <c r="F178" s="40">
        <f>VLOOKUP(A178, Master, 12, FALSE)</f>
        <v>0.18749408613646174</v>
      </c>
      <c r="G178" s="31">
        <f>VLOOKUP(A178, Master, 13, FALSE)</f>
        <v>7177490</v>
      </c>
      <c r="H178" s="31">
        <f>VLOOKUP(A178, Master, 14, FALSE)</f>
        <v>1650264</v>
      </c>
      <c r="I178" s="40">
        <f>VLOOKUP(A178, Master, 15, FALSE)</f>
        <v>0.22992215941784663</v>
      </c>
      <c r="J178" s="24">
        <f>VLOOKUP(A178, Master, 16, FALSE)</f>
        <v>7591917</v>
      </c>
      <c r="K178" s="24">
        <f>VLOOKUP(A178, Master, 17, FALSE)</f>
        <v>1719261</v>
      </c>
      <c r="L178" s="22">
        <f>VLOOKUP(A178, Master, 18, FALSE)</f>
        <v>0.22645940412678378</v>
      </c>
      <c r="M178" s="24">
        <f>VLOOKUP(A178, Master, 19, FALSE)</f>
        <v>7567840</v>
      </c>
      <c r="N178" s="24">
        <f>VLOOKUP(A178, Master, 20, FALSE)</f>
        <v>2561440</v>
      </c>
      <c r="O178" s="22">
        <f>VLOOKUP(A178, Master, 21, FALSE)</f>
        <v>0.33846381530264913</v>
      </c>
      <c r="P178" s="24">
        <f>VLOOKUP(A178, Master, 22, FALSE)</f>
        <v>7980266</v>
      </c>
      <c r="Q178" s="24">
        <f>VLOOKUP(A178, Master, 23, FALSE)</f>
        <v>3613133</v>
      </c>
      <c r="R178" s="22">
        <f>VLOOKUP(A178, Master, 24, FALSE)</f>
        <v>0.45275846694834482</v>
      </c>
      <c r="S178" s="22">
        <f>AVERAGE(F178,I178,L178,O178,R178)</f>
        <v>0.28701958638641722</v>
      </c>
      <c r="T178" s="32">
        <v>4</v>
      </c>
    </row>
    <row r="179" spans="1:20" ht="12.75" customHeight="1" x14ac:dyDescent="0.3">
      <c r="A179" s="25" t="s">
        <v>425</v>
      </c>
      <c r="B179" s="25" t="s">
        <v>426</v>
      </c>
      <c r="C179" s="25" t="s">
        <v>427</v>
      </c>
      <c r="D179" s="31">
        <f>VLOOKUP(A179, Master, 10, FALSE)</f>
        <v>16201561</v>
      </c>
      <c r="E179" s="31">
        <f>VLOOKUP(A179, Master, 11, FALSE)</f>
        <v>5435760</v>
      </c>
      <c r="F179" s="40">
        <f>VLOOKUP(A179, Master, 12, FALSE)</f>
        <v>0.33550841181291113</v>
      </c>
      <c r="G179" s="31">
        <f>VLOOKUP(A179, Master, 13, FALSE)</f>
        <v>16151223</v>
      </c>
      <c r="H179" s="31">
        <f>VLOOKUP(A179, Master, 14, FALSE)</f>
        <v>6479536</v>
      </c>
      <c r="I179" s="40">
        <f>VLOOKUP(A179, Master, 15, FALSE)</f>
        <v>0.40117927911712942</v>
      </c>
      <c r="J179" s="24">
        <f>VLOOKUP(A179, Master, 16, FALSE)</f>
        <v>16274054</v>
      </c>
      <c r="K179" s="24">
        <f>VLOOKUP(A179, Master, 17, FALSE)</f>
        <v>9286503</v>
      </c>
      <c r="L179" s="22">
        <f>VLOOKUP(A179, Master, 18, FALSE)</f>
        <v>0.5706324312307185</v>
      </c>
      <c r="M179" s="24">
        <f>VLOOKUP(A179, Master, 19, FALSE)</f>
        <v>16111545</v>
      </c>
      <c r="N179" s="24">
        <f>VLOOKUP(A179, Master, 20, FALSE)</f>
        <v>15557902</v>
      </c>
      <c r="O179" s="22">
        <f>VLOOKUP(A179, Master, 21, FALSE)</f>
        <v>0.96563687715858415</v>
      </c>
      <c r="P179" s="24">
        <f>VLOOKUP(A179, Master, 22, FALSE)</f>
        <v>25929150</v>
      </c>
      <c r="Q179" s="24">
        <f>VLOOKUP(A179, Master, 23, FALSE)</f>
        <v>14485440</v>
      </c>
      <c r="R179" s="22">
        <f>VLOOKUP(A179, Master, 24, FALSE)</f>
        <v>0.55865464159064215</v>
      </c>
      <c r="S179" s="22">
        <f>AVERAGE(F179,I179,L179,O179,R179)</f>
        <v>0.56632232818199713</v>
      </c>
      <c r="T179" s="32">
        <v>1</v>
      </c>
    </row>
    <row r="180" spans="1:20" ht="12.75" customHeight="1" x14ac:dyDescent="0.3">
      <c r="A180" s="25" t="s">
        <v>428</v>
      </c>
      <c r="B180" s="25" t="s">
        <v>429</v>
      </c>
      <c r="C180" s="25" t="s">
        <v>430</v>
      </c>
      <c r="D180" s="31">
        <f>VLOOKUP(A180, Master, 10, FALSE)</f>
        <v>7513465</v>
      </c>
      <c r="E180" s="31">
        <f>VLOOKUP(A180, Master, 11, FALSE)</f>
        <v>791271</v>
      </c>
      <c r="F180" s="40">
        <f>VLOOKUP(A180, Master, 12, FALSE)</f>
        <v>0.10531372675589758</v>
      </c>
      <c r="G180" s="31">
        <f>VLOOKUP(A180, Master, 13, FALSE)</f>
        <v>7673107</v>
      </c>
      <c r="H180" s="31">
        <f>VLOOKUP(A180, Master, 14, FALSE)</f>
        <v>1446741</v>
      </c>
      <c r="I180" s="40">
        <f>VLOOKUP(A180, Master, 15, FALSE)</f>
        <v>0.18854696018184028</v>
      </c>
      <c r="J180" s="24">
        <f>VLOOKUP(A180, Master, 16, FALSE)</f>
        <v>8466470</v>
      </c>
      <c r="K180" s="24">
        <f>VLOOKUP(A180, Master, 17, FALSE)</f>
        <v>2222297</v>
      </c>
      <c r="L180" s="22">
        <f>VLOOKUP(A180, Master, 18, FALSE)</f>
        <v>0.26248212064768434</v>
      </c>
      <c r="M180" s="24">
        <f>VLOOKUP(A180, Master, 19, FALSE)</f>
        <v>8366840</v>
      </c>
      <c r="N180" s="24">
        <f>VLOOKUP(A180, Master, 20, FALSE)</f>
        <v>3543199</v>
      </c>
      <c r="O180" s="22">
        <f>VLOOKUP(A180, Master, 21, FALSE)</f>
        <v>0.42348114700412581</v>
      </c>
      <c r="P180" s="24">
        <f>VLOOKUP(A180, Master, 22, FALSE)</f>
        <v>9418635</v>
      </c>
      <c r="Q180" s="24">
        <f>VLOOKUP(A180, Master, 23, FALSE)</f>
        <v>4492162</v>
      </c>
      <c r="R180" s="22">
        <f>VLOOKUP(A180, Master, 24, FALSE)</f>
        <v>0.47694405824198516</v>
      </c>
      <c r="S180" s="22">
        <f>AVERAGE(F180,I180,L180,O180,R180)</f>
        <v>0.2913536025663066</v>
      </c>
      <c r="T180" s="32">
        <v>1</v>
      </c>
    </row>
    <row r="181" spans="1:20" ht="12.75" customHeight="1" x14ac:dyDescent="0.3">
      <c r="A181" s="25" t="s">
        <v>431</v>
      </c>
      <c r="B181" s="25" t="s">
        <v>432</v>
      </c>
      <c r="C181" s="25" t="s">
        <v>433</v>
      </c>
      <c r="D181" s="31">
        <f>VLOOKUP(A181, Master, 10, FALSE)</f>
        <v>8342144</v>
      </c>
      <c r="E181" s="31">
        <f>VLOOKUP(A181, Master, 11, FALSE)</f>
        <v>5454232</v>
      </c>
      <c r="F181" s="40">
        <f>VLOOKUP(A181, Master, 12, FALSE)</f>
        <v>0.65381657281389527</v>
      </c>
      <c r="G181" s="31">
        <f>VLOOKUP(A181, Master, 13, FALSE)</f>
        <v>8676533</v>
      </c>
      <c r="H181" s="31">
        <f>VLOOKUP(A181, Master, 14, FALSE)</f>
        <v>5238381</v>
      </c>
      <c r="I181" s="40">
        <f>VLOOKUP(A181, Master, 15, FALSE)</f>
        <v>0.60374126393572181</v>
      </c>
      <c r="J181" s="24">
        <f>VLOOKUP(A181, Master, 16, FALSE)</f>
        <v>8600388</v>
      </c>
      <c r="K181" s="24">
        <f>VLOOKUP(A181, Master, 17, FALSE)</f>
        <v>5760607</v>
      </c>
      <c r="L181" s="22">
        <f>VLOOKUP(A181, Master, 18, FALSE)</f>
        <v>0.66980780402000473</v>
      </c>
      <c r="M181" s="24">
        <f>VLOOKUP(A181, Master, 19, FALSE)</f>
        <v>10051393</v>
      </c>
      <c r="N181" s="24">
        <f>VLOOKUP(A181, Master, 20, FALSE)</f>
        <v>5606627</v>
      </c>
      <c r="O181" s="22">
        <f>VLOOKUP(A181, Master, 21, FALSE)</f>
        <v>0.55779601891996466</v>
      </c>
      <c r="P181" s="24">
        <f>VLOOKUP(A181, Master, 22, FALSE)</f>
        <v>10414577</v>
      </c>
      <c r="Q181" s="24">
        <f>VLOOKUP(A181, Master, 23, FALSE)</f>
        <v>5421558</v>
      </c>
      <c r="R181" s="22">
        <f>VLOOKUP(A181, Master, 24, FALSE)</f>
        <v>0.5205739993088534</v>
      </c>
      <c r="S181" s="22">
        <f>AVERAGE(F181,I181,L181,O181,R181)</f>
        <v>0.60114713179968793</v>
      </c>
      <c r="T181" s="32">
        <v>1</v>
      </c>
    </row>
    <row r="182" spans="1:20" ht="12.75" customHeight="1" x14ac:dyDescent="0.3">
      <c r="A182" s="25" t="s">
        <v>434</v>
      </c>
      <c r="B182" s="25" t="s">
        <v>435</v>
      </c>
      <c r="C182" s="25" t="s">
        <v>436</v>
      </c>
      <c r="D182" s="31">
        <f>VLOOKUP(A182, Master, 10, FALSE)</f>
        <v>20689165</v>
      </c>
      <c r="E182" s="31">
        <f>VLOOKUP(A182, Master, 11, FALSE)</f>
        <v>4685378</v>
      </c>
      <c r="F182" s="40">
        <f>VLOOKUP(A182, Master, 12, FALSE)</f>
        <v>0.22646530200711337</v>
      </c>
      <c r="G182" s="31">
        <f>VLOOKUP(A182, Master, 13, FALSE)</f>
        <v>21867333</v>
      </c>
      <c r="H182" s="31">
        <f>VLOOKUP(A182, Master, 14, FALSE)</f>
        <v>4335066</v>
      </c>
      <c r="I182" s="40">
        <f>VLOOKUP(A182, Master, 15, FALSE)</f>
        <v>0.19824392851199549</v>
      </c>
      <c r="J182" s="24">
        <f>VLOOKUP(A182, Master, 16, FALSE)</f>
        <v>23479226</v>
      </c>
      <c r="K182" s="24">
        <f>VLOOKUP(A182, Master, 17, FALSE)</f>
        <v>6720087</v>
      </c>
      <c r="L182" s="22">
        <f>VLOOKUP(A182, Master, 18, FALSE)</f>
        <v>0.28621416225560414</v>
      </c>
      <c r="M182" s="24">
        <f>VLOOKUP(A182, Master, 19, FALSE)</f>
        <v>22360583</v>
      </c>
      <c r="N182" s="24">
        <f>VLOOKUP(A182, Master, 20, FALSE)</f>
        <v>7621449</v>
      </c>
      <c r="O182" s="22">
        <f>VLOOKUP(A182, Master, 21, FALSE)</f>
        <v>0.34084303615876205</v>
      </c>
      <c r="P182" s="24">
        <f>VLOOKUP(A182, Master, 22, FALSE)</f>
        <v>25876608</v>
      </c>
      <c r="Q182" s="24">
        <f>VLOOKUP(A182, Master, 23, FALSE)</f>
        <v>10345332</v>
      </c>
      <c r="R182" s="22">
        <f>VLOOKUP(A182, Master, 24, FALSE)</f>
        <v>0.39979474898719336</v>
      </c>
      <c r="S182" s="22">
        <f>AVERAGE(F182,I182,L182,O182,R182)</f>
        <v>0.29031223558413366</v>
      </c>
      <c r="T182" s="32">
        <v>1</v>
      </c>
    </row>
    <row r="183" spans="1:20" ht="12.75" customHeight="1" x14ac:dyDescent="0.3">
      <c r="A183" s="25" t="s">
        <v>437</v>
      </c>
      <c r="B183" s="25" t="s">
        <v>438</v>
      </c>
      <c r="C183" s="25" t="s">
        <v>25</v>
      </c>
      <c r="D183" s="31">
        <f>VLOOKUP(A183, Master, 10, FALSE)</f>
        <v>24422065</v>
      </c>
      <c r="E183" s="31">
        <f>VLOOKUP(A183, Master, 11, FALSE)</f>
        <v>7581879</v>
      </c>
      <c r="F183" s="40">
        <f>VLOOKUP(A183, Master, 12, FALSE)</f>
        <v>0.31045200313732685</v>
      </c>
      <c r="G183" s="31">
        <f>VLOOKUP(A183, Master, 13, FALSE)</f>
        <v>26227936</v>
      </c>
      <c r="H183" s="31">
        <f>VLOOKUP(A183, Master, 14, FALSE)</f>
        <v>8976264</v>
      </c>
      <c r="I183" s="40">
        <f>VLOOKUP(A183, Master, 15, FALSE)</f>
        <v>0.3422405789002993</v>
      </c>
      <c r="J183" s="24">
        <f>VLOOKUP(A183, Master, 16, FALSE)</f>
        <v>26573806</v>
      </c>
      <c r="K183" s="24">
        <f>VLOOKUP(A183, Master, 17, FALSE)</f>
        <v>10265673</v>
      </c>
      <c r="L183" s="22">
        <f>VLOOKUP(A183, Master, 18, FALSE)</f>
        <v>0.38630796807954421</v>
      </c>
      <c r="M183" s="24">
        <f>VLOOKUP(A183, Master, 19, FALSE)</f>
        <v>26905602</v>
      </c>
      <c r="N183" s="24">
        <f>VLOOKUP(A183, Master, 20, FALSE)</f>
        <v>12129023</v>
      </c>
      <c r="O183" s="22">
        <f>VLOOKUP(A183, Master, 21, FALSE)</f>
        <v>0.45079916814349669</v>
      </c>
      <c r="P183" s="24">
        <f>VLOOKUP(A183, Master, 22, FALSE)</f>
        <v>30492992</v>
      </c>
      <c r="Q183" s="24">
        <f>VLOOKUP(A183, Master, 23, FALSE)</f>
        <v>9862468</v>
      </c>
      <c r="R183" s="22">
        <f>VLOOKUP(A183, Master, 24, FALSE)</f>
        <v>0.32343392212873046</v>
      </c>
      <c r="S183" s="22">
        <f>AVERAGE(F183,I183,L183,O183,R183)</f>
        <v>0.36264672807787945</v>
      </c>
      <c r="T183" s="32">
        <v>6</v>
      </c>
    </row>
    <row r="184" spans="1:20" ht="12.75" customHeight="1" x14ac:dyDescent="0.3">
      <c r="A184" s="25" t="s">
        <v>439</v>
      </c>
      <c r="B184" s="25" t="s">
        <v>440</v>
      </c>
      <c r="C184" s="25" t="s">
        <v>180</v>
      </c>
      <c r="D184" s="31">
        <f>VLOOKUP(A184, Master, 10, FALSE)</f>
        <v>11752888</v>
      </c>
      <c r="E184" s="31">
        <f>VLOOKUP(A184, Master, 11, FALSE)</f>
        <v>1772990</v>
      </c>
      <c r="F184" s="40">
        <f>VLOOKUP(A184, Master, 12, FALSE)</f>
        <v>0.15085568755526302</v>
      </c>
      <c r="G184" s="31">
        <f>VLOOKUP(A184, Master, 13, FALSE)</f>
        <v>11548063</v>
      </c>
      <c r="H184" s="31">
        <f>VLOOKUP(A184, Master, 14, FALSE)</f>
        <v>1941780</v>
      </c>
      <c r="I184" s="40">
        <f>VLOOKUP(A184, Master, 15, FALSE)</f>
        <v>0.16814767983167395</v>
      </c>
      <c r="J184" s="24">
        <f>VLOOKUP(A184, Master, 16, FALSE)</f>
        <v>11914924</v>
      </c>
      <c r="K184" s="24">
        <f>VLOOKUP(A184, Master, 17, FALSE)</f>
        <v>2555514</v>
      </c>
      <c r="L184" s="22">
        <f>VLOOKUP(A184, Master, 18, FALSE)</f>
        <v>0.21448009236147877</v>
      </c>
      <c r="M184" s="24">
        <f>VLOOKUP(A184, Master, 19, FALSE)</f>
        <v>11999921</v>
      </c>
      <c r="N184" s="24">
        <f>VLOOKUP(A184, Master, 20, FALSE)</f>
        <v>3219971</v>
      </c>
      <c r="O184" s="22">
        <f>VLOOKUP(A184, Master, 21, FALSE)</f>
        <v>0.26833268319016434</v>
      </c>
      <c r="P184" s="24">
        <f>VLOOKUP(A184, Master, 22, FALSE)</f>
        <v>12585146</v>
      </c>
      <c r="Q184" s="24">
        <f>VLOOKUP(A184, Master, 23, FALSE)</f>
        <v>3853649</v>
      </c>
      <c r="R184" s="22">
        <f>VLOOKUP(A184, Master, 24, FALSE)</f>
        <v>0.3062061417483754</v>
      </c>
      <c r="S184" s="22">
        <f>AVERAGE(F184,I184,L184,O184,R184)</f>
        <v>0.22160445693739109</v>
      </c>
      <c r="T184" s="32">
        <v>2</v>
      </c>
    </row>
    <row r="185" spans="1:20" ht="12.75" customHeight="1" x14ac:dyDescent="0.3">
      <c r="A185" s="25" t="s">
        <v>441</v>
      </c>
      <c r="B185" s="25" t="s">
        <v>442</v>
      </c>
      <c r="C185" s="25" t="s">
        <v>146</v>
      </c>
      <c r="D185" s="31">
        <f>VLOOKUP(A185, Master, 10, FALSE)</f>
        <v>19974135</v>
      </c>
      <c r="E185" s="31">
        <f>VLOOKUP(A185, Master, 11, FALSE)</f>
        <v>2844387</v>
      </c>
      <c r="F185" s="40">
        <f>VLOOKUP(A185, Master, 12, FALSE)</f>
        <v>0.14240351334363166</v>
      </c>
      <c r="G185" s="31">
        <f>VLOOKUP(A185, Master, 13, FALSE)</f>
        <v>20615820</v>
      </c>
      <c r="H185" s="31">
        <f>VLOOKUP(A185, Master, 14, FALSE)</f>
        <v>3808500</v>
      </c>
      <c r="I185" s="40">
        <f>VLOOKUP(A185, Master, 15, FALSE)</f>
        <v>0.18473677011149689</v>
      </c>
      <c r="J185" s="24">
        <f>VLOOKUP(A185, Master, 16, FALSE)</f>
        <v>21810333</v>
      </c>
      <c r="K185" s="24">
        <f>VLOOKUP(A185, Master, 17, FALSE)</f>
        <v>4926972</v>
      </c>
      <c r="L185" s="22">
        <f>VLOOKUP(A185, Master, 18, FALSE)</f>
        <v>0.22590081499443407</v>
      </c>
      <c r="M185" s="24">
        <f>VLOOKUP(A185, Master, 19, FALSE)</f>
        <v>22590939</v>
      </c>
      <c r="N185" s="24">
        <f>VLOOKUP(A185, Master, 20, FALSE)</f>
        <v>6202506</v>
      </c>
      <c r="O185" s="22">
        <f>VLOOKUP(A185, Master, 21, FALSE)</f>
        <v>0.27455724615962179</v>
      </c>
      <c r="P185" s="24">
        <f>VLOOKUP(A185, Master, 22, FALSE)</f>
        <v>25656908</v>
      </c>
      <c r="Q185" s="24">
        <f>VLOOKUP(A185, Master, 23, FALSE)</f>
        <v>7378233</v>
      </c>
      <c r="R185" s="22">
        <f>VLOOKUP(A185, Master, 24, FALSE)</f>
        <v>0.28757296085716955</v>
      </c>
      <c r="S185" s="22">
        <f>AVERAGE(F185,I185,L185,O185,R185)</f>
        <v>0.22303426109327079</v>
      </c>
      <c r="T185" s="32">
        <v>4</v>
      </c>
    </row>
    <row r="186" spans="1:20" ht="12.75" customHeight="1" x14ac:dyDescent="0.3">
      <c r="A186" s="25" t="s">
        <v>443</v>
      </c>
      <c r="B186" s="25" t="s">
        <v>444</v>
      </c>
      <c r="C186" s="25" t="s">
        <v>73</v>
      </c>
      <c r="D186" s="31">
        <f>VLOOKUP(A186, Master, 10, FALSE)</f>
        <v>12216397</v>
      </c>
      <c r="E186" s="31">
        <f>VLOOKUP(A186, Master, 11, FALSE)</f>
        <v>3024856</v>
      </c>
      <c r="F186" s="40">
        <f>VLOOKUP(A186, Master, 12, FALSE)</f>
        <v>0.24760622956179307</v>
      </c>
      <c r="G186" s="31">
        <f>VLOOKUP(A186, Master, 13, FALSE)</f>
        <v>12320380</v>
      </c>
      <c r="H186" s="31">
        <f>VLOOKUP(A186, Master, 14, FALSE)</f>
        <v>3872663</v>
      </c>
      <c r="I186" s="40">
        <f>VLOOKUP(A186, Master, 15, FALSE)</f>
        <v>0.31432983398239339</v>
      </c>
      <c r="J186" s="24">
        <f>VLOOKUP(A186, Master, 16, FALSE)</f>
        <v>12893248</v>
      </c>
      <c r="K186" s="24">
        <f>VLOOKUP(A186, Master, 17, FALSE)</f>
        <v>4424892</v>
      </c>
      <c r="L186" s="22">
        <f>VLOOKUP(A186, Master, 18, FALSE)</f>
        <v>0.34319451545491098</v>
      </c>
      <c r="M186" s="24">
        <f>VLOOKUP(A186, Master, 19, FALSE)</f>
        <v>12621666</v>
      </c>
      <c r="N186" s="24">
        <f>VLOOKUP(A186, Master, 20, FALSE)</f>
        <v>5376825</v>
      </c>
      <c r="O186" s="22">
        <f>VLOOKUP(A186, Master, 21, FALSE)</f>
        <v>0.42599962635677413</v>
      </c>
      <c r="P186" s="24">
        <f>VLOOKUP(A186, Master, 22, FALSE)</f>
        <v>13255877</v>
      </c>
      <c r="Q186" s="24">
        <f>VLOOKUP(A186, Master, 23, FALSE)</f>
        <v>5801750</v>
      </c>
      <c r="R186" s="22">
        <f>VLOOKUP(A186, Master, 24, FALSE)</f>
        <v>0.43767379555498287</v>
      </c>
      <c r="S186" s="22">
        <f>AVERAGE(F186,I186,L186,O186,R186)</f>
        <v>0.35376080018217088</v>
      </c>
      <c r="T186" s="32">
        <v>3</v>
      </c>
    </row>
    <row r="187" spans="1:20" ht="12.75" customHeight="1" x14ac:dyDescent="0.3">
      <c r="A187" s="25" t="s">
        <v>445</v>
      </c>
      <c r="B187" s="25" t="s">
        <v>446</v>
      </c>
      <c r="C187" s="25" t="s">
        <v>119</v>
      </c>
      <c r="D187" s="31">
        <f>VLOOKUP(A187, Master, 10, FALSE)</f>
        <v>8759231</v>
      </c>
      <c r="E187" s="31">
        <f>VLOOKUP(A187, Master, 11, FALSE)</f>
        <v>2611290</v>
      </c>
      <c r="F187" s="40">
        <f>VLOOKUP(A187, Master, 12, FALSE)</f>
        <v>0.29811863621361284</v>
      </c>
      <c r="G187" s="31">
        <f>VLOOKUP(A187, Master, 13, FALSE)</f>
        <v>8563128</v>
      </c>
      <c r="H187" s="31">
        <f>VLOOKUP(A187, Master, 14, FALSE)</f>
        <v>3476127</v>
      </c>
      <c r="I187" s="40">
        <f>VLOOKUP(A187, Master, 15, FALSE)</f>
        <v>0.40594126351959237</v>
      </c>
      <c r="J187" s="24">
        <f>VLOOKUP(A187, Master, 16, FALSE)</f>
        <v>9853538</v>
      </c>
      <c r="K187" s="24">
        <f>VLOOKUP(A187, Master, 17, FALSE)</f>
        <v>3248560</v>
      </c>
      <c r="L187" s="22">
        <f>VLOOKUP(A187, Master, 18, FALSE)</f>
        <v>0.32968462698372908</v>
      </c>
      <c r="M187" s="24">
        <f>VLOOKUP(A187, Master, 19, FALSE)</f>
        <v>9707876</v>
      </c>
      <c r="N187" s="24">
        <f>VLOOKUP(A187, Master, 20, FALSE)</f>
        <v>3518487</v>
      </c>
      <c r="O187" s="22">
        <f>VLOOKUP(A187, Master, 21, FALSE)</f>
        <v>0.36243633519834823</v>
      </c>
      <c r="P187" s="24">
        <f>VLOOKUP(A187, Master, 22, FALSE)</f>
        <v>10780250</v>
      </c>
      <c r="Q187" s="24">
        <f>VLOOKUP(A187, Master, 23, FALSE)</f>
        <v>3571902</v>
      </c>
      <c r="R187" s="22">
        <f>VLOOKUP(A187, Master, 24, FALSE)</f>
        <v>0.33133758493541432</v>
      </c>
      <c r="S187" s="22">
        <f>AVERAGE(F187,I187,L187,O187,R187)</f>
        <v>0.34550368937013937</v>
      </c>
      <c r="T187" s="32">
        <v>4</v>
      </c>
    </row>
    <row r="188" spans="1:20" ht="12.75" customHeight="1" x14ac:dyDescent="0.3">
      <c r="A188" s="25" t="s">
        <v>447</v>
      </c>
      <c r="B188" s="25" t="s">
        <v>448</v>
      </c>
      <c r="C188" s="25" t="s">
        <v>296</v>
      </c>
      <c r="D188" s="31">
        <f>VLOOKUP(A188, Master, 10, FALSE)</f>
        <v>7113176</v>
      </c>
      <c r="E188" s="31">
        <f>VLOOKUP(A188, Master, 11, FALSE)</f>
        <v>1665861</v>
      </c>
      <c r="F188" s="40">
        <f>VLOOKUP(A188, Master, 12, FALSE)</f>
        <v>0.23419369912961524</v>
      </c>
      <c r="G188" s="31">
        <f>VLOOKUP(A188, Master, 13, FALSE)</f>
        <v>7605694</v>
      </c>
      <c r="H188" s="31">
        <f>VLOOKUP(A188, Master, 14, FALSE)</f>
        <v>2000739</v>
      </c>
      <c r="I188" s="40">
        <f>VLOOKUP(A188, Master, 15, FALSE)</f>
        <v>0.26305804572206032</v>
      </c>
      <c r="J188" s="24">
        <f>VLOOKUP(A188, Master, 16, FALSE)</f>
        <v>8930876</v>
      </c>
      <c r="K188" s="24">
        <f>VLOOKUP(A188, Master, 17, FALSE)</f>
        <v>1734224</v>
      </c>
      <c r="L188" s="22">
        <f>VLOOKUP(A188, Master, 18, FALSE)</f>
        <v>0.19418296704600982</v>
      </c>
      <c r="M188" s="24">
        <f>VLOOKUP(A188, Master, 19, FALSE)</f>
        <v>9046758</v>
      </c>
      <c r="N188" s="24">
        <f>VLOOKUP(A188, Master, 20, FALSE)</f>
        <v>1942286</v>
      </c>
      <c r="O188" s="22">
        <f>VLOOKUP(A188, Master, 21, FALSE)</f>
        <v>0.21469414789253785</v>
      </c>
      <c r="P188" s="24">
        <f>VLOOKUP(A188, Master, 22, FALSE)</f>
        <v>9385157</v>
      </c>
      <c r="Q188" s="24">
        <f>VLOOKUP(A188, Master, 23, FALSE)</f>
        <v>2206804</v>
      </c>
      <c r="R188" s="22">
        <f>VLOOKUP(A188, Master, 24, FALSE)</f>
        <v>0.23513767537399746</v>
      </c>
      <c r="S188" s="22">
        <f>AVERAGE(F188,I188,L188,O188,R188)</f>
        <v>0.22825330703284413</v>
      </c>
      <c r="T188" s="32">
        <v>3</v>
      </c>
    </row>
    <row r="189" spans="1:20" ht="12.75" customHeight="1" x14ac:dyDescent="0.3">
      <c r="A189" s="25" t="s">
        <v>449</v>
      </c>
      <c r="B189" s="25" t="s">
        <v>450</v>
      </c>
      <c r="C189" s="25" t="s">
        <v>62</v>
      </c>
      <c r="D189" s="31">
        <f>VLOOKUP(A189, Master, 10, FALSE)</f>
        <v>7598695</v>
      </c>
      <c r="E189" s="31">
        <f>VLOOKUP(A189, Master, 11, FALSE)</f>
        <v>2236903</v>
      </c>
      <c r="F189" s="40">
        <f>VLOOKUP(A189, Master, 12, FALSE)</f>
        <v>0.29437989023115152</v>
      </c>
      <c r="G189" s="31">
        <f>VLOOKUP(A189, Master, 13, FALSE)</f>
        <v>8073757</v>
      </c>
      <c r="H189" s="31">
        <f>VLOOKUP(A189, Master, 14, FALSE)</f>
        <v>1626789</v>
      </c>
      <c r="I189" s="40">
        <f>VLOOKUP(A189, Master, 15, FALSE)</f>
        <v>0.20149095396356367</v>
      </c>
      <c r="J189" s="24">
        <f>VLOOKUP(A189, Master, 16, FALSE)</f>
        <v>8012619</v>
      </c>
      <c r="K189" s="24">
        <f>VLOOKUP(A189, Master, 17, FALSE)</f>
        <v>1423303</v>
      </c>
      <c r="L189" s="22">
        <f>VLOOKUP(A189, Master, 18, FALSE)</f>
        <v>0.17763268164878424</v>
      </c>
      <c r="M189" s="24">
        <f>VLOOKUP(A189, Master, 19, FALSE)</f>
        <v>7965893</v>
      </c>
      <c r="N189" s="24">
        <f>VLOOKUP(A189, Master, 20, FALSE)</f>
        <v>2638967</v>
      </c>
      <c r="O189" s="22">
        <f>VLOOKUP(A189, Master, 21, FALSE)</f>
        <v>0.33128325976761175</v>
      </c>
      <c r="P189" s="24">
        <f>VLOOKUP(A189, Master, 22, FALSE)</f>
        <v>8710569</v>
      </c>
      <c r="Q189" s="24">
        <f>VLOOKUP(A189, Master, 23, FALSE)</f>
        <v>3730956</v>
      </c>
      <c r="R189" s="22">
        <f>VLOOKUP(A189, Master, 24, FALSE)</f>
        <v>0.4283251760017055</v>
      </c>
      <c r="S189" s="22">
        <f>AVERAGE(F189,I189,L189,O189,R189)</f>
        <v>0.28662239232256331</v>
      </c>
      <c r="T189" s="32">
        <v>1</v>
      </c>
    </row>
    <row r="190" spans="1:20" ht="12.75" customHeight="1" x14ac:dyDescent="0.3">
      <c r="A190" s="25" t="s">
        <v>451</v>
      </c>
      <c r="B190" s="25" t="s">
        <v>452</v>
      </c>
      <c r="C190" s="25" t="s">
        <v>259</v>
      </c>
      <c r="D190" s="31">
        <f>VLOOKUP(A190, Master, 10, FALSE)</f>
        <v>9817531</v>
      </c>
      <c r="E190" s="31">
        <f>VLOOKUP(A190, Master, 11, FALSE)</f>
        <v>598474</v>
      </c>
      <c r="F190" s="40">
        <f>VLOOKUP(A190, Master, 12, FALSE)</f>
        <v>6.0959726024801958E-2</v>
      </c>
      <c r="G190" s="31">
        <f>VLOOKUP(A190, Master, 13, FALSE)</f>
        <v>9954289</v>
      </c>
      <c r="H190" s="31">
        <f>VLOOKUP(A190, Master, 14, FALSE)</f>
        <v>835694</v>
      </c>
      <c r="I190" s="40">
        <f>VLOOKUP(A190, Master, 15, FALSE)</f>
        <v>8.3953158281822038E-2</v>
      </c>
      <c r="J190" s="24">
        <f>VLOOKUP(A190, Master, 16, FALSE)</f>
        <v>10597110</v>
      </c>
      <c r="K190" s="24">
        <f>VLOOKUP(A190, Master, 17, FALSE)</f>
        <v>1486365</v>
      </c>
      <c r="L190" s="22">
        <f>VLOOKUP(A190, Master, 18, FALSE)</f>
        <v>0.14026135427489192</v>
      </c>
      <c r="M190" s="24">
        <f>VLOOKUP(A190, Master, 19, FALSE)</f>
        <v>10872334</v>
      </c>
      <c r="N190" s="24">
        <f>VLOOKUP(A190, Master, 20, FALSE)</f>
        <v>2850375</v>
      </c>
      <c r="O190" s="22">
        <f>VLOOKUP(A190, Master, 21, FALSE)</f>
        <v>0.26216771854139137</v>
      </c>
      <c r="P190" s="24">
        <f>VLOOKUP(A190, Master, 22, FALSE)</f>
        <v>11770912</v>
      </c>
      <c r="Q190" s="24">
        <f>VLOOKUP(A190, Master, 23, FALSE)</f>
        <v>4147781</v>
      </c>
      <c r="R190" s="22">
        <f>VLOOKUP(A190, Master, 24, FALSE)</f>
        <v>0.35237549987630523</v>
      </c>
      <c r="S190" s="22">
        <f>AVERAGE(F190,I190,L190,O190,R190)</f>
        <v>0.1799434913998425</v>
      </c>
      <c r="T190" s="32">
        <v>1</v>
      </c>
    </row>
    <row r="191" spans="1:20" ht="12.75" customHeight="1" x14ac:dyDescent="0.3">
      <c r="A191" s="25" t="s">
        <v>453</v>
      </c>
      <c r="B191" s="25" t="s">
        <v>454</v>
      </c>
      <c r="C191" s="25" t="s">
        <v>291</v>
      </c>
      <c r="D191" s="31">
        <f>VLOOKUP(A191, Master, 10, FALSE)</f>
        <v>4829081</v>
      </c>
      <c r="E191" s="31">
        <f>VLOOKUP(A191, Master, 11, FALSE)</f>
        <v>666215</v>
      </c>
      <c r="F191" s="40">
        <f>VLOOKUP(A191, Master, 12, FALSE)</f>
        <v>0.13795896154982698</v>
      </c>
      <c r="G191" s="31">
        <f>VLOOKUP(A191, Master, 13, FALSE)</f>
        <v>5276057</v>
      </c>
      <c r="H191" s="31">
        <f>VLOOKUP(A191, Master, 14, FALSE)</f>
        <v>884835</v>
      </c>
      <c r="I191" s="40">
        <f>VLOOKUP(A191, Master, 15, FALSE)</f>
        <v>0.16770762711623471</v>
      </c>
      <c r="J191" s="24">
        <f>VLOOKUP(A191, Master, 16, FALSE)</f>
        <v>5700618</v>
      </c>
      <c r="K191" s="24">
        <f>VLOOKUP(A191, Master, 17, FALSE)</f>
        <v>1169504</v>
      </c>
      <c r="L191" s="22">
        <f>VLOOKUP(A191, Master, 18, FALSE)</f>
        <v>0.20515389734937511</v>
      </c>
      <c r="M191" s="24">
        <f>VLOOKUP(A191, Master, 19, FALSE)</f>
        <v>6621090</v>
      </c>
      <c r="N191" s="24">
        <f>VLOOKUP(A191, Master, 20, FALSE)</f>
        <v>1407382</v>
      </c>
      <c r="O191" s="22">
        <f>VLOOKUP(A191, Master, 21, FALSE)</f>
        <v>0.21256046965076747</v>
      </c>
      <c r="P191" s="24">
        <f>VLOOKUP(A191, Master, 22, FALSE)</f>
        <v>7202629</v>
      </c>
      <c r="Q191" s="24">
        <f>VLOOKUP(A191, Master, 23, FALSE)</f>
        <v>1427688</v>
      </c>
      <c r="R191" s="22">
        <f>VLOOKUP(A191, Master, 24, FALSE)</f>
        <v>0.19821762303736595</v>
      </c>
      <c r="S191" s="22">
        <f>AVERAGE(F191,I191,L191,O191,R191)</f>
        <v>0.18431971574071407</v>
      </c>
      <c r="T191" s="32">
        <v>4</v>
      </c>
    </row>
    <row r="192" spans="1:20" ht="12.75" customHeight="1" x14ac:dyDescent="0.3">
      <c r="A192" s="25" t="s">
        <v>455</v>
      </c>
      <c r="B192" s="25" t="s">
        <v>456</v>
      </c>
      <c r="C192" s="25" t="s">
        <v>457</v>
      </c>
      <c r="D192" s="31">
        <f>VLOOKUP(A192, Master, 10, FALSE)</f>
        <v>7787106</v>
      </c>
      <c r="E192" s="31">
        <f>VLOOKUP(A192, Master, 11, FALSE)</f>
        <v>1138167</v>
      </c>
      <c r="F192" s="40">
        <f>VLOOKUP(A192, Master, 12, FALSE)</f>
        <v>0.14616046063839377</v>
      </c>
      <c r="G192" s="31">
        <f>VLOOKUP(A192, Master, 13, FALSE)</f>
        <v>7931526</v>
      </c>
      <c r="H192" s="31">
        <f>VLOOKUP(A192, Master, 14, FALSE)</f>
        <v>1485428</v>
      </c>
      <c r="I192" s="40">
        <f>VLOOKUP(A192, Master, 15, FALSE)</f>
        <v>0.18728148908545467</v>
      </c>
      <c r="J192" s="24">
        <f>VLOOKUP(A192, Master, 16, FALSE)</f>
        <v>8189712</v>
      </c>
      <c r="K192" s="24">
        <f>VLOOKUP(A192, Master, 17, FALSE)</f>
        <v>2087950</v>
      </c>
      <c r="L192" s="22">
        <f>VLOOKUP(A192, Master, 18, FALSE)</f>
        <v>0.25494791514036147</v>
      </c>
      <c r="M192" s="24">
        <f>VLOOKUP(A192, Master, 19, FALSE)</f>
        <v>8760189</v>
      </c>
      <c r="N192" s="24">
        <f>VLOOKUP(A192, Master, 20, FALSE)</f>
        <v>2993502</v>
      </c>
      <c r="O192" s="22">
        <f>VLOOKUP(A192, Master, 21, FALSE)</f>
        <v>0.34171659995006959</v>
      </c>
      <c r="P192" s="24">
        <f>VLOOKUP(A192, Master, 22, FALSE)</f>
        <v>10096285</v>
      </c>
      <c r="Q192" s="24">
        <f>VLOOKUP(A192, Master, 23, FALSE)</f>
        <v>3706811</v>
      </c>
      <c r="R192" s="22">
        <f>VLOOKUP(A192, Master, 24, FALSE)</f>
        <v>0.36714603440770543</v>
      </c>
      <c r="S192" s="22">
        <f>AVERAGE(F192,I192,L192,O192,R192)</f>
        <v>0.259450499844397</v>
      </c>
      <c r="T192" s="32">
        <v>1</v>
      </c>
    </row>
    <row r="193" spans="1:20" ht="12.75" customHeight="1" x14ac:dyDescent="0.3">
      <c r="A193" s="25" t="s">
        <v>458</v>
      </c>
      <c r="B193" s="25" t="s">
        <v>459</v>
      </c>
      <c r="C193" s="25" t="s">
        <v>146</v>
      </c>
      <c r="D193" s="31">
        <f>VLOOKUP(A193, Master, 10, FALSE)</f>
        <v>9170112</v>
      </c>
      <c r="E193" s="31">
        <f>VLOOKUP(A193, Master, 11, FALSE)</f>
        <v>1060658</v>
      </c>
      <c r="F193" s="40">
        <f>VLOOKUP(A193, Master, 12, FALSE)</f>
        <v>0.1156646723616898</v>
      </c>
      <c r="G193" s="31">
        <f>VLOOKUP(A193, Master, 13, FALSE)</f>
        <v>9328817</v>
      </c>
      <c r="H193" s="31">
        <f>VLOOKUP(A193, Master, 14, FALSE)</f>
        <v>294873</v>
      </c>
      <c r="I193" s="40">
        <f>VLOOKUP(A193, Master, 15, FALSE)</f>
        <v>3.1608831001830137E-2</v>
      </c>
      <c r="J193" s="24">
        <f>VLOOKUP(A193, Master, 16, FALSE)</f>
        <v>9171268</v>
      </c>
      <c r="K193" s="24">
        <f>VLOOKUP(A193, Master, 17, FALSE)</f>
        <v>83021</v>
      </c>
      <c r="L193" s="22">
        <f>VLOOKUP(A193, Master, 18, FALSE)</f>
        <v>9.052292442004747E-3</v>
      </c>
      <c r="M193" s="24">
        <f>VLOOKUP(A193, Master, 19, FALSE)</f>
        <v>9721203</v>
      </c>
      <c r="N193" s="24">
        <f>VLOOKUP(A193, Master, 20, FALSE)</f>
        <v>74734</v>
      </c>
      <c r="O193" s="22">
        <f>VLOOKUP(A193, Master, 21, FALSE)</f>
        <v>7.6877316521422297E-3</v>
      </c>
      <c r="P193" s="24">
        <f>VLOOKUP(A193, Master, 22, FALSE)</f>
        <v>9923300</v>
      </c>
      <c r="Q193" s="24">
        <f>VLOOKUP(A193, Master, 23, FALSE)</f>
        <v>119350</v>
      </c>
      <c r="R193" s="22">
        <f>VLOOKUP(A193, Master, 24, FALSE)</f>
        <v>1.2027248999828686E-2</v>
      </c>
      <c r="S193" s="22">
        <f>AVERAGE(F193,I193,L193,O193,R193)</f>
        <v>3.5208155291499121E-2</v>
      </c>
      <c r="T193" s="32">
        <v>2</v>
      </c>
    </row>
    <row r="194" spans="1:20" ht="12.75" customHeight="1" x14ac:dyDescent="0.3">
      <c r="A194" s="25" t="s">
        <v>460</v>
      </c>
      <c r="B194" s="25" t="s">
        <v>461</v>
      </c>
      <c r="C194" s="25" t="s">
        <v>171</v>
      </c>
      <c r="D194" s="31">
        <f>VLOOKUP(A194, Master, 10, FALSE)</f>
        <v>22991247</v>
      </c>
      <c r="E194" s="31">
        <f>VLOOKUP(A194, Master, 11, FALSE)</f>
        <v>1576821</v>
      </c>
      <c r="F194" s="40">
        <f>VLOOKUP(A194, Master, 12, FALSE)</f>
        <v>6.8583535290626038E-2</v>
      </c>
      <c r="G194" s="31">
        <f>VLOOKUP(A194, Master, 13, FALSE)</f>
        <v>23899300</v>
      </c>
      <c r="H194" s="31">
        <f>VLOOKUP(A194, Master, 14, FALSE)</f>
        <v>2740295</v>
      </c>
      <c r="I194" s="40">
        <f>VLOOKUP(A194, Master, 15, FALSE)</f>
        <v>0.11466005280489387</v>
      </c>
      <c r="J194" s="24">
        <f>VLOOKUP(A194, Master, 16, FALSE)</f>
        <v>24961112</v>
      </c>
      <c r="K194" s="24">
        <f>VLOOKUP(A194, Master, 17, FALSE)</f>
        <v>4459793</v>
      </c>
      <c r="L194" s="22">
        <f>VLOOKUP(A194, Master, 18, FALSE)</f>
        <v>0.17866964420495368</v>
      </c>
      <c r="M194" s="24">
        <f>VLOOKUP(A194, Master, 19, FALSE)</f>
        <v>26574613</v>
      </c>
      <c r="N194" s="24">
        <f>VLOOKUP(A194, Master, 20, FALSE)</f>
        <v>5024009</v>
      </c>
      <c r="O194" s="22">
        <f>VLOOKUP(A194, Master, 21, FALSE)</f>
        <v>0.18905295064880154</v>
      </c>
      <c r="P194" s="24">
        <f>VLOOKUP(A194, Master, 22, FALSE)</f>
        <v>28509326</v>
      </c>
      <c r="Q194" s="24">
        <f>VLOOKUP(A194, Master, 23, FALSE)</f>
        <v>4370766</v>
      </c>
      <c r="R194" s="22">
        <f>VLOOKUP(A194, Master, 24, FALSE)</f>
        <v>0.15331004317674854</v>
      </c>
      <c r="S194" s="22">
        <f>AVERAGE(F194,I194,L194,O194,R194)</f>
        <v>0.14085524522520473</v>
      </c>
      <c r="T194" s="32">
        <v>6</v>
      </c>
    </row>
    <row r="195" spans="1:20" ht="12.75" customHeight="1" x14ac:dyDescent="0.3">
      <c r="A195" s="25" t="s">
        <v>462</v>
      </c>
      <c r="B195" s="25" t="s">
        <v>463</v>
      </c>
      <c r="C195" s="25" t="s">
        <v>174</v>
      </c>
      <c r="D195" s="31">
        <f>VLOOKUP(A195, Master, 10, FALSE)</f>
        <v>23832840</v>
      </c>
      <c r="E195" s="31">
        <f>VLOOKUP(A195, Master, 11, FALSE)</f>
        <v>5931946</v>
      </c>
      <c r="F195" s="40">
        <f>VLOOKUP(A195, Master, 12, FALSE)</f>
        <v>0.24889799117520195</v>
      </c>
      <c r="G195" s="31">
        <f>VLOOKUP(A195, Master, 13, FALSE)</f>
        <v>20550486</v>
      </c>
      <c r="H195" s="31">
        <f>VLOOKUP(A195, Master, 14, FALSE)</f>
        <v>6629165</v>
      </c>
      <c r="I195" s="40">
        <f>VLOOKUP(A195, Master, 15, FALSE)</f>
        <v>0.3225794757359996</v>
      </c>
      <c r="J195" s="24">
        <f>VLOOKUP(A195, Master, 16, FALSE)</f>
        <v>25346315</v>
      </c>
      <c r="K195" s="24">
        <f>VLOOKUP(A195, Master, 17, FALSE)</f>
        <v>7238105</v>
      </c>
      <c r="L195" s="22">
        <f>VLOOKUP(A195, Master, 18, FALSE)</f>
        <v>0.28556833606778737</v>
      </c>
      <c r="M195" s="24">
        <f>VLOOKUP(A195, Master, 19, FALSE)</f>
        <v>26305580</v>
      </c>
      <c r="N195" s="24">
        <f>VLOOKUP(A195, Master, 20, FALSE)</f>
        <v>7419576</v>
      </c>
      <c r="O195" s="22">
        <f>VLOOKUP(A195, Master, 21, FALSE)</f>
        <v>0.28205331340346801</v>
      </c>
      <c r="P195" s="24">
        <f>VLOOKUP(A195, Master, 22, FALSE)</f>
        <v>24737731</v>
      </c>
      <c r="Q195" s="24">
        <f>VLOOKUP(A195, Master, 23, FALSE)</f>
        <v>7550525</v>
      </c>
      <c r="R195" s="22">
        <f>VLOOKUP(A195, Master, 24, FALSE)</f>
        <v>0.30522302146466063</v>
      </c>
      <c r="S195" s="22">
        <f>AVERAGE(F195,I195,L195,O195,R195)</f>
        <v>0.28886442756942349</v>
      </c>
      <c r="T195" s="32">
        <v>1</v>
      </c>
    </row>
    <row r="196" spans="1:20" ht="12.75" customHeight="1" x14ac:dyDescent="0.3">
      <c r="A196" s="25" t="s">
        <v>464</v>
      </c>
      <c r="B196" s="25" t="s">
        <v>465</v>
      </c>
      <c r="C196" s="25" t="s">
        <v>108</v>
      </c>
      <c r="D196" s="31">
        <f>VLOOKUP(A196, Master, 10, FALSE)</f>
        <v>7893229</v>
      </c>
      <c r="E196" s="31">
        <f>VLOOKUP(A196, Master, 11, FALSE)</f>
        <v>4547753</v>
      </c>
      <c r="F196" s="40">
        <f>VLOOKUP(A196, Master, 12, FALSE)</f>
        <v>0.5761587558146356</v>
      </c>
      <c r="G196" s="31">
        <f>VLOOKUP(A196, Master, 13, FALSE)</f>
        <v>8364629</v>
      </c>
      <c r="H196" s="31">
        <f>VLOOKUP(A196, Master, 14, FALSE)</f>
        <v>4668279</v>
      </c>
      <c r="I196" s="40">
        <f>VLOOKUP(A196, Master, 15, FALSE)</f>
        <v>0.55809755579117737</v>
      </c>
      <c r="J196" s="24">
        <f>VLOOKUP(A196, Master, 16, FALSE)</f>
        <v>8835780</v>
      </c>
      <c r="K196" s="24">
        <f>VLOOKUP(A196, Master, 17, FALSE)</f>
        <v>5268027</v>
      </c>
      <c r="L196" s="22">
        <f>VLOOKUP(A196, Master, 18, FALSE)</f>
        <v>0.59621527471258906</v>
      </c>
      <c r="M196" s="24">
        <f>VLOOKUP(A196, Master, 19, FALSE)</f>
        <v>11966360</v>
      </c>
      <c r="N196" s="24">
        <f>VLOOKUP(A196, Master, 20, FALSE)</f>
        <v>3091262</v>
      </c>
      <c r="O196" s="22">
        <f>VLOOKUP(A196, Master, 21, FALSE)</f>
        <v>0.25832934994434398</v>
      </c>
      <c r="P196" s="24">
        <f>VLOOKUP(A196, Master, 22, FALSE)</f>
        <v>10130439</v>
      </c>
      <c r="Q196" s="24">
        <f>VLOOKUP(A196, Master, 23, FALSE)</f>
        <v>3095147</v>
      </c>
      <c r="R196" s="22">
        <f>VLOOKUP(A196, Master, 24, FALSE)</f>
        <v>0.30552940499419623</v>
      </c>
      <c r="S196" s="22">
        <f>AVERAGE(F196,I196,L196,O196,R196)</f>
        <v>0.45886606825138843</v>
      </c>
      <c r="T196" s="32">
        <v>1</v>
      </c>
    </row>
    <row r="197" spans="1:20" ht="12.75" customHeight="1" x14ac:dyDescent="0.3">
      <c r="A197" s="25" t="s">
        <v>466</v>
      </c>
      <c r="B197" s="25" t="s">
        <v>467</v>
      </c>
      <c r="C197" s="25" t="s">
        <v>158</v>
      </c>
      <c r="D197" s="31">
        <f>VLOOKUP(A197, Master, 10, FALSE)</f>
        <v>18711908</v>
      </c>
      <c r="E197" s="31">
        <f>VLOOKUP(A197, Master, 11, FALSE)</f>
        <v>3167271</v>
      </c>
      <c r="F197" s="40">
        <f>VLOOKUP(A197, Master, 12, FALSE)</f>
        <v>0.16926499424858224</v>
      </c>
      <c r="G197" s="31">
        <f>VLOOKUP(A197, Master, 13, FALSE)</f>
        <v>19422785</v>
      </c>
      <c r="H197" s="31">
        <f>VLOOKUP(A197, Master, 14, FALSE)</f>
        <v>2801764</v>
      </c>
      <c r="I197" s="40">
        <f>VLOOKUP(A197, Master, 15, FALSE)</f>
        <v>0.144251403699315</v>
      </c>
      <c r="J197" s="24">
        <f>VLOOKUP(A197, Master, 16, FALSE)</f>
        <v>18564444</v>
      </c>
      <c r="K197" s="24">
        <f>VLOOKUP(A197, Master, 17, FALSE)</f>
        <v>2139249</v>
      </c>
      <c r="L197" s="22">
        <f>VLOOKUP(A197, Master, 18, FALSE)</f>
        <v>0.1152336692658288</v>
      </c>
      <c r="M197" s="85"/>
      <c r="N197" s="85"/>
      <c r="O197" s="86"/>
      <c r="P197" s="24">
        <f>VLOOKUP(A197, Master, 22, FALSE)</f>
        <v>18049661</v>
      </c>
      <c r="Q197" s="24">
        <f>VLOOKUP(A197, Master, 23, FALSE)</f>
        <v>2444184</v>
      </c>
      <c r="R197" s="22">
        <f>VLOOKUP(A197, Master, 24, FALSE)</f>
        <v>0.13541439919564141</v>
      </c>
      <c r="S197" s="22">
        <f>AVERAGE(F197,I197,L197,O197,R197)</f>
        <v>0.14104111660234186</v>
      </c>
      <c r="T197" s="32">
        <v>4</v>
      </c>
    </row>
    <row r="198" spans="1:20" ht="12.75" customHeight="1" x14ac:dyDescent="0.3">
      <c r="A198" s="25" t="s">
        <v>468</v>
      </c>
      <c r="B198" s="25" t="s">
        <v>469</v>
      </c>
      <c r="C198" s="25" t="s">
        <v>82</v>
      </c>
      <c r="D198" s="31">
        <f>VLOOKUP(A198, Master, 10, FALSE)</f>
        <v>30197617</v>
      </c>
      <c r="E198" s="31">
        <f>VLOOKUP(A198, Master, 11, FALSE)</f>
        <v>30686471</v>
      </c>
      <c r="F198" s="40">
        <f>VLOOKUP(A198, Master, 12, FALSE)</f>
        <v>1.016188495933305</v>
      </c>
      <c r="G198" s="31">
        <f>VLOOKUP(A198, Master, 13, FALSE)</f>
        <v>29929230</v>
      </c>
      <c r="H198" s="31">
        <f>VLOOKUP(A198, Master, 14, FALSE)</f>
        <v>32400757</v>
      </c>
      <c r="I198" s="40">
        <f>VLOOKUP(A198, Master, 15, FALSE)</f>
        <v>1.0825790372822823</v>
      </c>
      <c r="J198" s="24">
        <f>VLOOKUP(A198, Master, 16, FALSE)</f>
        <v>37582347</v>
      </c>
      <c r="K198" s="24">
        <f>VLOOKUP(A198, Master, 17, FALSE)</f>
        <v>26959128</v>
      </c>
      <c r="L198" s="22">
        <f>VLOOKUP(A198, Master, 18, FALSE)</f>
        <v>0.71733487001224272</v>
      </c>
      <c r="M198" s="24">
        <f>VLOOKUP(A198, Master, 19, FALSE)</f>
        <v>39129547</v>
      </c>
      <c r="N198" s="24">
        <f>VLOOKUP(A198, Master, 20, FALSE)</f>
        <v>21047533</v>
      </c>
      <c r="O198" s="22">
        <f>VLOOKUP(A198, Master, 21, FALSE)</f>
        <v>0.53789360249941054</v>
      </c>
      <c r="P198" s="24">
        <f>VLOOKUP(A198, Master, 22, FALSE)</f>
        <v>34614246</v>
      </c>
      <c r="Q198" s="24">
        <f>VLOOKUP(A198, Master, 23, FALSE)</f>
        <v>19603978</v>
      </c>
      <c r="R198" s="22">
        <f>VLOOKUP(A198, Master, 24, FALSE)</f>
        <v>0.56635577155140115</v>
      </c>
      <c r="S198" s="22">
        <f>AVERAGE(F198,I198,L198,O198,R198)</f>
        <v>0.78407035545572834</v>
      </c>
      <c r="T198" s="32">
        <v>6</v>
      </c>
    </row>
    <row r="199" spans="1:20" ht="12.75" customHeight="1" x14ac:dyDescent="0.3">
      <c r="A199" s="25" t="s">
        <v>470</v>
      </c>
      <c r="B199" s="25" t="s">
        <v>471</v>
      </c>
      <c r="C199" s="25" t="s">
        <v>119</v>
      </c>
      <c r="D199" s="31">
        <f>VLOOKUP(A199, Master, 10, FALSE)</f>
        <v>6981552</v>
      </c>
      <c r="E199" s="31">
        <f>VLOOKUP(A199, Master, 11, FALSE)</f>
        <v>987758</v>
      </c>
      <c r="F199" s="40">
        <f>VLOOKUP(A199, Master, 12, FALSE)</f>
        <v>0.14148114917714572</v>
      </c>
      <c r="G199" s="31">
        <f>VLOOKUP(A199, Master, 13, FALSE)</f>
        <v>6986566</v>
      </c>
      <c r="H199" s="31">
        <f>VLOOKUP(A199, Master, 14, FALSE)</f>
        <v>1734872</v>
      </c>
      <c r="I199" s="40">
        <f>VLOOKUP(A199, Master, 15, FALSE)</f>
        <v>0.24831540988806231</v>
      </c>
      <c r="J199" s="24">
        <f>VLOOKUP(A199, Master, 16, FALSE)</f>
        <v>7052368</v>
      </c>
      <c r="K199" s="24">
        <f>VLOOKUP(A199, Master, 17, FALSE)</f>
        <v>2610621</v>
      </c>
      <c r="L199" s="22">
        <f>VLOOKUP(A199, Master, 18, FALSE)</f>
        <v>0.3701765137610516</v>
      </c>
      <c r="M199" s="24">
        <f>VLOOKUP(A199, Master, 19, FALSE)</f>
        <v>7205001</v>
      </c>
      <c r="N199" s="24">
        <f>VLOOKUP(A199, Master, 20, FALSE)</f>
        <v>3721817</v>
      </c>
      <c r="O199" s="22">
        <f>VLOOKUP(A199, Master, 21, FALSE)</f>
        <v>0.51656023364882253</v>
      </c>
      <c r="P199" s="24">
        <f>VLOOKUP(A199, Master, 22, FALSE)</f>
        <v>7878377</v>
      </c>
      <c r="Q199" s="24">
        <f>VLOOKUP(A199, Master, 23, FALSE)</f>
        <v>4762706</v>
      </c>
      <c r="R199" s="22">
        <f>VLOOKUP(A199, Master, 24, FALSE)</f>
        <v>0.60452882617828518</v>
      </c>
      <c r="S199" s="22">
        <f>AVERAGE(F199,I199,L199,O199,R199)</f>
        <v>0.37621242653067349</v>
      </c>
      <c r="T199" s="32">
        <v>1</v>
      </c>
    </row>
    <row r="200" spans="1:20" ht="12.75" customHeight="1" x14ac:dyDescent="0.3">
      <c r="A200" s="25" t="s">
        <v>472</v>
      </c>
      <c r="B200" s="25" t="s">
        <v>473</v>
      </c>
      <c r="C200" s="25" t="s">
        <v>119</v>
      </c>
      <c r="D200" s="31">
        <f>VLOOKUP(A200, Master, 10, FALSE)</f>
        <v>8389230</v>
      </c>
      <c r="E200" s="31">
        <f>VLOOKUP(A200, Master, 11, FALSE)</f>
        <v>3364551</v>
      </c>
      <c r="F200" s="40">
        <f>VLOOKUP(A200, Master, 12, FALSE)</f>
        <v>0.40105599679589188</v>
      </c>
      <c r="G200" s="31">
        <f>VLOOKUP(A200, Master, 13, FALSE)</f>
        <v>8621025</v>
      </c>
      <c r="H200" s="31">
        <f>VLOOKUP(A200, Master, 14, FALSE)</f>
        <v>3006041</v>
      </c>
      <c r="I200" s="40">
        <f>VLOOKUP(A200, Master, 15, FALSE)</f>
        <v>0.34868719206822857</v>
      </c>
      <c r="J200" s="24">
        <f>VLOOKUP(A200, Master, 16, FALSE)</f>
        <v>8680776</v>
      </c>
      <c r="K200" s="24">
        <f>VLOOKUP(A200, Master, 17, FALSE)</f>
        <v>2550074</v>
      </c>
      <c r="L200" s="22">
        <f>VLOOKUP(A200, Master, 18, FALSE)</f>
        <v>0.29376106467901025</v>
      </c>
      <c r="M200" s="24">
        <f>VLOOKUP(A200, Master, 19, FALSE)</f>
        <v>8445958</v>
      </c>
      <c r="N200" s="24">
        <f>VLOOKUP(A200, Master, 20, FALSE)</f>
        <v>2703052</v>
      </c>
      <c r="O200" s="22">
        <f>VLOOKUP(A200, Master, 21, FALSE)</f>
        <v>0.32004090003762747</v>
      </c>
      <c r="P200" s="24">
        <f>VLOOKUP(A200, Master, 22, FALSE)</f>
        <v>8417325</v>
      </c>
      <c r="Q200" s="24">
        <f>VLOOKUP(A200, Master, 23, FALSE)</f>
        <v>3392633</v>
      </c>
      <c r="R200" s="22">
        <f>VLOOKUP(A200, Master, 24, FALSE)</f>
        <v>0.40305358293757221</v>
      </c>
      <c r="S200" s="22">
        <f>AVERAGE(F200,I200,L200,O200,R200)</f>
        <v>0.35331974730366611</v>
      </c>
      <c r="T200" s="32">
        <v>1</v>
      </c>
    </row>
    <row r="201" spans="1:20" ht="12.75" customHeight="1" x14ac:dyDescent="0.3">
      <c r="A201" s="25" t="s">
        <v>474</v>
      </c>
      <c r="B201" s="25" t="s">
        <v>475</v>
      </c>
      <c r="C201" s="25" t="s">
        <v>14</v>
      </c>
      <c r="D201" s="31">
        <f>VLOOKUP(A201, Master, 10, FALSE)</f>
        <v>12387477</v>
      </c>
      <c r="E201" s="31">
        <f>VLOOKUP(A201, Master, 11, FALSE)</f>
        <v>2328897</v>
      </c>
      <c r="F201" s="40">
        <f>VLOOKUP(A201, Master, 12, FALSE)</f>
        <v>0.18800414321657266</v>
      </c>
      <c r="G201" s="31">
        <f>VLOOKUP(A201, Master, 13, FALSE)</f>
        <v>12387099</v>
      </c>
      <c r="H201" s="31">
        <f>VLOOKUP(A201, Master, 14, FALSE)</f>
        <v>2474454</v>
      </c>
      <c r="I201" s="40">
        <f>VLOOKUP(A201, Master, 15, FALSE)</f>
        <v>0.19976057348052195</v>
      </c>
      <c r="J201" s="24">
        <f>VLOOKUP(A201, Master, 16, FALSE)</f>
        <v>12591971</v>
      </c>
      <c r="K201" s="24">
        <f>VLOOKUP(A201, Master, 17, FALSE)</f>
        <v>3237904</v>
      </c>
      <c r="L201" s="22">
        <f>VLOOKUP(A201, Master, 18, FALSE)</f>
        <v>0.2571403634903543</v>
      </c>
      <c r="M201" s="24">
        <f>VLOOKUP(A201, Master, 19, FALSE)</f>
        <v>12483207</v>
      </c>
      <c r="N201" s="24">
        <f>VLOOKUP(A201, Master, 20, FALSE)</f>
        <v>4310291</v>
      </c>
      <c r="O201" s="22">
        <f>VLOOKUP(A201, Master, 21, FALSE)</f>
        <v>0.34528715257225168</v>
      </c>
      <c r="P201" s="24">
        <f>VLOOKUP(A201, Master, 22, FALSE)</f>
        <v>12841593</v>
      </c>
      <c r="Q201" s="24">
        <f>VLOOKUP(A201, Master, 23, FALSE)</f>
        <v>5261202</v>
      </c>
      <c r="R201" s="22">
        <f>VLOOKUP(A201, Master, 24, FALSE)</f>
        <v>0.40970010496361314</v>
      </c>
      <c r="S201" s="22">
        <f>AVERAGE(F201,I201,L201,O201,R201)</f>
        <v>0.27997846754466271</v>
      </c>
      <c r="T201" s="32">
        <v>1</v>
      </c>
    </row>
    <row r="202" spans="1:20" ht="12.75" customHeight="1" x14ac:dyDescent="0.3">
      <c r="A202" s="25" t="s">
        <v>476</v>
      </c>
      <c r="B202" s="25" t="s">
        <v>477</v>
      </c>
      <c r="C202" s="25" t="s">
        <v>478</v>
      </c>
      <c r="D202" s="31">
        <f>VLOOKUP(A202, Master, 10, FALSE)</f>
        <v>46607118</v>
      </c>
      <c r="E202" s="31">
        <f>VLOOKUP(A202, Master, 11, FALSE)</f>
        <v>2825413</v>
      </c>
      <c r="F202" s="40">
        <f>VLOOKUP(A202, Master, 12, FALSE)</f>
        <v>6.062192045429627E-2</v>
      </c>
      <c r="G202" s="31">
        <f>VLOOKUP(A202, Master, 13, FALSE)</f>
        <v>46173782</v>
      </c>
      <c r="H202" s="31">
        <f>VLOOKUP(A202, Master, 14, FALSE)</f>
        <v>3921432</v>
      </c>
      <c r="I202" s="40">
        <f>VLOOKUP(A202, Master, 15, FALSE)</f>
        <v>8.49276760565119E-2</v>
      </c>
      <c r="J202" s="24">
        <f>VLOOKUP(A202, Master, 16, FALSE)</f>
        <v>45752468</v>
      </c>
      <c r="K202" s="24">
        <f>VLOOKUP(A202, Master, 17, FALSE)</f>
        <v>7594549</v>
      </c>
      <c r="L202" s="22">
        <f>VLOOKUP(A202, Master, 18, FALSE)</f>
        <v>0.16599211653456597</v>
      </c>
      <c r="M202" s="24">
        <f>VLOOKUP(A202, Master, 19, FALSE)</f>
        <v>45641217</v>
      </c>
      <c r="N202" s="24">
        <f>VLOOKUP(A202, Master, 20, FALSE)</f>
        <v>13552901</v>
      </c>
      <c r="O202" s="22">
        <f>VLOOKUP(A202, Master, 21, FALSE)</f>
        <v>0.29694433871033721</v>
      </c>
      <c r="P202" s="24">
        <f>VLOOKUP(A202, Master, 22, FALSE)</f>
        <v>48103762</v>
      </c>
      <c r="Q202" s="24">
        <f>VLOOKUP(A202, Master, 23, FALSE)</f>
        <v>18932726</v>
      </c>
      <c r="R202" s="22">
        <f>VLOOKUP(A202, Master, 24, FALSE)</f>
        <v>0.39358098437290623</v>
      </c>
      <c r="S202" s="22">
        <f>AVERAGE(F202,I202,L202,O202,R202)</f>
        <v>0.20041340722572354</v>
      </c>
      <c r="T202" s="32">
        <v>5</v>
      </c>
    </row>
    <row r="203" spans="1:20" ht="12.75" customHeight="1" x14ac:dyDescent="0.3">
      <c r="A203" s="25" t="s">
        <v>479</v>
      </c>
      <c r="B203" s="25" t="s">
        <v>480</v>
      </c>
      <c r="C203" s="25" t="s">
        <v>362</v>
      </c>
      <c r="D203" s="31">
        <f>VLOOKUP(A203, Master, 10, FALSE)</f>
        <v>8923868</v>
      </c>
      <c r="E203" s="31">
        <f>VLOOKUP(A203, Master, 11, FALSE)</f>
        <v>117134</v>
      </c>
      <c r="F203" s="40">
        <f>VLOOKUP(A203, Master, 12, FALSE)</f>
        <v>1.3125922525971922E-2</v>
      </c>
      <c r="G203" s="31">
        <f>VLOOKUP(A203, Master, 13, FALSE)</f>
        <v>7855051</v>
      </c>
      <c r="H203" s="31">
        <f>VLOOKUP(A203, Master, 14, FALSE)</f>
        <v>1297055</v>
      </c>
      <c r="I203" s="40">
        <f>VLOOKUP(A203, Master, 15, FALSE)</f>
        <v>0.16512368920329099</v>
      </c>
      <c r="J203" s="24">
        <f>VLOOKUP(A203, Master, 16, FALSE)</f>
        <v>8152488</v>
      </c>
      <c r="K203" s="24">
        <f>VLOOKUP(A203, Master, 17, FALSE)</f>
        <v>2717921</v>
      </c>
      <c r="L203" s="22">
        <f>VLOOKUP(A203, Master, 18, FALSE)</f>
        <v>0.333385464658151</v>
      </c>
      <c r="M203" s="24">
        <f>VLOOKUP(A203, Master, 19, FALSE)</f>
        <v>8441013</v>
      </c>
      <c r="N203" s="24">
        <f>VLOOKUP(A203, Master, 20, FALSE)</f>
        <v>4425629</v>
      </c>
      <c r="O203" s="22">
        <f>VLOOKUP(A203, Master, 21, FALSE)</f>
        <v>0.52430069708457983</v>
      </c>
      <c r="P203" s="24">
        <f>VLOOKUP(A203, Master, 22, FALSE)</f>
        <v>8861130</v>
      </c>
      <c r="Q203" s="24">
        <f>VLOOKUP(A203, Master, 23, FALSE)</f>
        <v>6028907</v>
      </c>
      <c r="R203" s="22">
        <f>VLOOKUP(A203, Master, 24, FALSE)</f>
        <v>0.68037676910281197</v>
      </c>
      <c r="S203" s="22">
        <f>AVERAGE(F203,I203,L203,O203,R203)</f>
        <v>0.34326250851496115</v>
      </c>
      <c r="T203" s="32">
        <v>2</v>
      </c>
    </row>
    <row r="204" spans="1:20" ht="12.75" customHeight="1" x14ac:dyDescent="0.3">
      <c r="A204" s="25" t="s">
        <v>481</v>
      </c>
      <c r="B204" s="25" t="s">
        <v>482</v>
      </c>
      <c r="C204" s="25" t="s">
        <v>291</v>
      </c>
      <c r="D204" s="31">
        <f>VLOOKUP(A204, Master, 10, FALSE)</f>
        <v>96235920</v>
      </c>
      <c r="E204" s="31">
        <f>VLOOKUP(A204, Master, 11, FALSE)</f>
        <v>55453912</v>
      </c>
      <c r="F204" s="40">
        <f>VLOOKUP(A204, Master, 12, FALSE)</f>
        <v>0.57622883430635874</v>
      </c>
      <c r="G204" s="31">
        <f>VLOOKUP(A204, Master, 13, FALSE)</f>
        <v>98524380</v>
      </c>
      <c r="H204" s="31">
        <f>VLOOKUP(A204, Master, 14, FALSE)</f>
        <v>52449340</v>
      </c>
      <c r="I204" s="40">
        <f>VLOOKUP(A204, Master, 15, FALSE)</f>
        <v>0.53234884604196442</v>
      </c>
      <c r="J204" s="24">
        <f>VLOOKUP(A204, Master, 16, FALSE)</f>
        <v>98576401</v>
      </c>
      <c r="K204" s="24">
        <f>VLOOKUP(A204, Master, 17, FALSE)</f>
        <v>50723515</v>
      </c>
      <c r="L204" s="22">
        <f>VLOOKUP(A204, Master, 18, FALSE)</f>
        <v>0.51456042709451322</v>
      </c>
      <c r="M204" s="24">
        <f>VLOOKUP(A204, Master, 19, FALSE)</f>
        <v>93996449</v>
      </c>
      <c r="N204" s="24">
        <f>VLOOKUP(A204, Master, 20, FALSE)</f>
        <v>56110989</v>
      </c>
      <c r="O204" s="22">
        <f>VLOOKUP(A204, Master, 21, FALSE)</f>
        <v>0.59694796555559237</v>
      </c>
      <c r="P204" s="24">
        <f>VLOOKUP(A204, Master, 22, FALSE)</f>
        <v>95295617</v>
      </c>
      <c r="Q204" s="24">
        <f>VLOOKUP(A204, Master, 23, FALSE)</f>
        <v>63556378</v>
      </c>
      <c r="R204" s="22">
        <f>VLOOKUP(A204, Master, 24, FALSE)</f>
        <v>0.66693915209132859</v>
      </c>
      <c r="S204" s="22">
        <f>AVERAGE(F204,I204,L204,O204,R204)</f>
        <v>0.57740504501795153</v>
      </c>
      <c r="T204" s="32">
        <v>5</v>
      </c>
    </row>
    <row r="205" spans="1:20" ht="12.75" customHeight="1" x14ac:dyDescent="0.3">
      <c r="A205" s="25" t="s">
        <v>483</v>
      </c>
      <c r="B205" s="25" t="s">
        <v>484</v>
      </c>
      <c r="C205" s="25" t="s">
        <v>485</v>
      </c>
      <c r="D205" s="31">
        <f>VLOOKUP(A205, Master, 10, FALSE)</f>
        <v>56430064</v>
      </c>
      <c r="E205" s="31">
        <f>VLOOKUP(A205, Master, 11, FALSE)</f>
        <v>14972636</v>
      </c>
      <c r="F205" s="40">
        <f>VLOOKUP(A205, Master, 12, FALSE)</f>
        <v>0.26533083499604043</v>
      </c>
      <c r="G205" s="31">
        <f>VLOOKUP(A205, Master, 13, FALSE)</f>
        <v>58408950</v>
      </c>
      <c r="H205" s="31">
        <f>VLOOKUP(A205, Master, 14, FALSE)</f>
        <v>17436347</v>
      </c>
      <c r="I205" s="40">
        <f>VLOOKUP(A205, Master, 15, FALSE)</f>
        <v>0.29852183612271749</v>
      </c>
      <c r="J205" s="24">
        <f>VLOOKUP(A205, Master, 16, FALSE)</f>
        <v>63102406</v>
      </c>
      <c r="K205" s="24">
        <f>VLOOKUP(A205, Master, 17, FALSE)</f>
        <v>21207350</v>
      </c>
      <c r="L205" s="22">
        <f>VLOOKUP(A205, Master, 18, FALSE)</f>
        <v>0.33607831054809545</v>
      </c>
      <c r="M205" s="24">
        <f>VLOOKUP(A205, Master, 19, FALSE)</f>
        <v>61794801</v>
      </c>
      <c r="N205" s="24">
        <f>VLOOKUP(A205, Master, 20, FALSE)</f>
        <v>27714596</v>
      </c>
      <c r="O205" s="22">
        <f>VLOOKUP(A205, Master, 21, FALSE)</f>
        <v>0.44849397605471697</v>
      </c>
      <c r="P205" s="24">
        <f>VLOOKUP(A205, Master, 22, FALSE)</f>
        <v>64984743</v>
      </c>
      <c r="Q205" s="24">
        <f>VLOOKUP(A205, Master, 23, FALSE)</f>
        <v>33316506</v>
      </c>
      <c r="R205" s="22">
        <f>VLOOKUP(A205, Master, 24, FALSE)</f>
        <v>0.51268196905849117</v>
      </c>
      <c r="S205" s="22">
        <f>AVERAGE(F205,I205,L205,O205,R205)</f>
        <v>0.37222138535601229</v>
      </c>
      <c r="T205" s="32">
        <v>5</v>
      </c>
    </row>
    <row r="206" spans="1:20" ht="12.75" customHeight="1" x14ac:dyDescent="0.3">
      <c r="A206" s="25" t="s">
        <v>486</v>
      </c>
      <c r="B206" s="25" t="s">
        <v>487</v>
      </c>
      <c r="C206" s="25" t="s">
        <v>296</v>
      </c>
      <c r="D206" s="31">
        <f>VLOOKUP(A206, Master, 10, FALSE)</f>
        <v>12636197</v>
      </c>
      <c r="E206" s="31">
        <f>VLOOKUP(A206, Master, 11, FALSE)</f>
        <v>5337034</v>
      </c>
      <c r="F206" s="40">
        <f>VLOOKUP(A206, Master, 12, FALSE)</f>
        <v>0.42236077832594726</v>
      </c>
      <c r="G206" s="31">
        <f>VLOOKUP(A206, Master, 13, FALSE)</f>
        <v>12600919</v>
      </c>
      <c r="H206" s="31">
        <f>VLOOKUP(A206, Master, 14, FALSE)</f>
        <v>6436091</v>
      </c>
      <c r="I206" s="40">
        <f>VLOOKUP(A206, Master, 15, FALSE)</f>
        <v>0.51076361970107098</v>
      </c>
      <c r="J206" s="24">
        <f>VLOOKUP(A206, Master, 16, FALSE)</f>
        <v>12874555</v>
      </c>
      <c r="K206" s="24">
        <f>VLOOKUP(A206, Master, 17, FALSE)</f>
        <v>6829875</v>
      </c>
      <c r="L206" s="22">
        <f>VLOOKUP(A206, Master, 18, FALSE)</f>
        <v>0.53049406367831742</v>
      </c>
      <c r="M206" s="24">
        <f>VLOOKUP(A206, Master, 19, FALSE)</f>
        <v>13231571</v>
      </c>
      <c r="N206" s="24">
        <f>VLOOKUP(A206, Master, 20, FALSE)</f>
        <v>7201277</v>
      </c>
      <c r="O206" s="22">
        <f>VLOOKUP(A206, Master, 21, FALSE)</f>
        <v>0.5442495830616032</v>
      </c>
      <c r="P206" s="24">
        <f>VLOOKUP(A206, Master, 22, FALSE)</f>
        <v>13457919</v>
      </c>
      <c r="Q206" s="24">
        <f>VLOOKUP(A206, Master, 23, FALSE)</f>
        <v>7675692</v>
      </c>
      <c r="R206" s="22">
        <f>VLOOKUP(A206, Master, 24, FALSE)</f>
        <v>0.57034761466464468</v>
      </c>
      <c r="S206" s="22">
        <f>AVERAGE(F206,I206,L206,O206,R206)</f>
        <v>0.51564313188631661</v>
      </c>
      <c r="T206" s="32">
        <v>2</v>
      </c>
    </row>
    <row r="207" spans="1:20" ht="12.75" customHeight="1" x14ac:dyDescent="0.3">
      <c r="A207" s="25" t="s">
        <v>488</v>
      </c>
      <c r="B207" s="25" t="s">
        <v>489</v>
      </c>
      <c r="C207" s="25" t="s">
        <v>59</v>
      </c>
      <c r="D207" s="31">
        <f>VLOOKUP(A207, Master, 10, FALSE)</f>
        <v>8220570</v>
      </c>
      <c r="E207" s="31">
        <f>VLOOKUP(A207, Master, 11, FALSE)</f>
        <v>569800</v>
      </c>
      <c r="F207" s="40">
        <f>VLOOKUP(A207, Master, 12, FALSE)</f>
        <v>6.9313928352900109E-2</v>
      </c>
      <c r="G207" s="31">
        <f>VLOOKUP(A207, Master, 13, FALSE)</f>
        <v>8513184</v>
      </c>
      <c r="H207" s="31">
        <f>VLOOKUP(A207, Master, 14, FALSE)</f>
        <v>1439725</v>
      </c>
      <c r="I207" s="40">
        <f>VLOOKUP(A207, Master, 15, FALSE)</f>
        <v>0.16911710119269124</v>
      </c>
      <c r="J207" s="24">
        <f>VLOOKUP(A207, Master, 16, FALSE)</f>
        <v>8789121</v>
      </c>
      <c r="K207" s="24">
        <f>VLOOKUP(A207, Master, 17, FALSE)</f>
        <v>2899824</v>
      </c>
      <c r="L207" s="22">
        <f>VLOOKUP(A207, Master, 18, FALSE)</f>
        <v>0.32993333463039137</v>
      </c>
      <c r="M207" s="24">
        <f>VLOOKUP(A207, Master, 19, FALSE)</f>
        <v>9320808</v>
      </c>
      <c r="N207" s="24">
        <f>VLOOKUP(A207, Master, 20, FALSE)</f>
        <v>5049952</v>
      </c>
      <c r="O207" s="22">
        <f>VLOOKUP(A207, Master, 21, FALSE)</f>
        <v>0.54179337242007342</v>
      </c>
      <c r="P207" s="24">
        <f>VLOOKUP(A207, Master, 22, FALSE)</f>
        <v>10126609</v>
      </c>
      <c r="Q207" s="24">
        <f>VLOOKUP(A207, Master, 23, FALSE)</f>
        <v>6862826</v>
      </c>
      <c r="R207" s="22">
        <f>VLOOKUP(A207, Master, 24, FALSE)</f>
        <v>0.67770227921311077</v>
      </c>
      <c r="S207" s="22">
        <f>AVERAGE(F207,I207,L207,O207,R207)</f>
        <v>0.35757200316183341</v>
      </c>
      <c r="T207" s="32">
        <v>1</v>
      </c>
    </row>
    <row r="208" spans="1:20" ht="12.75" customHeight="1" x14ac:dyDescent="0.3">
      <c r="A208" s="25" t="s">
        <v>490</v>
      </c>
      <c r="B208" s="25" t="s">
        <v>491</v>
      </c>
      <c r="C208" s="25" t="s">
        <v>492</v>
      </c>
      <c r="D208" s="31">
        <f>VLOOKUP(A208, Master, 10, FALSE)</f>
        <v>11306396</v>
      </c>
      <c r="E208" s="31">
        <f>VLOOKUP(A208, Master, 11, FALSE)</f>
        <v>2947713</v>
      </c>
      <c r="F208" s="40">
        <f>VLOOKUP(A208, Master, 12, FALSE)</f>
        <v>0.26071198992145683</v>
      </c>
      <c r="G208" s="31">
        <f>VLOOKUP(A208, Master, 13, FALSE)</f>
        <v>12011084</v>
      </c>
      <c r="H208" s="31">
        <f>VLOOKUP(A208, Master, 14, FALSE)</f>
        <v>2799113</v>
      </c>
      <c r="I208" s="40">
        <f>VLOOKUP(A208, Master, 15, FALSE)</f>
        <v>0.23304416154278831</v>
      </c>
      <c r="J208" s="24">
        <f>VLOOKUP(A208, Master, 16, FALSE)</f>
        <v>12988689</v>
      </c>
      <c r="K208" s="24">
        <f>VLOOKUP(A208, Master, 17, FALSE)</f>
        <v>2515133</v>
      </c>
      <c r="L208" s="22">
        <f>VLOOKUP(A208, Master, 18, FALSE)</f>
        <v>0.19364025114466904</v>
      </c>
      <c r="M208" s="24">
        <f>VLOOKUP(A208, Master, 19, FALSE)</f>
        <v>12925706</v>
      </c>
      <c r="N208" s="24">
        <f>VLOOKUP(A208, Master, 20, FALSE)</f>
        <v>3375900</v>
      </c>
      <c r="O208" s="22">
        <f>VLOOKUP(A208, Master, 21, FALSE)</f>
        <v>0.26117722312421465</v>
      </c>
      <c r="P208" s="24">
        <f>VLOOKUP(A208, Master, 22, FALSE)</f>
        <v>13218405</v>
      </c>
      <c r="Q208" s="24">
        <f>VLOOKUP(A208, Master, 23, FALSE)</f>
        <v>3667813</v>
      </c>
      <c r="R208" s="22">
        <f>VLOOKUP(A208, Master, 24, FALSE)</f>
        <v>0.27747772896956935</v>
      </c>
      <c r="S208" s="22">
        <f>AVERAGE(F208,I208,L208,O208,R208)</f>
        <v>0.24521027094053963</v>
      </c>
      <c r="T208" s="32">
        <v>3</v>
      </c>
    </row>
    <row r="209" spans="1:20" ht="12.75" customHeight="1" x14ac:dyDescent="0.3">
      <c r="A209" s="25" t="s">
        <v>493</v>
      </c>
      <c r="B209" s="25" t="s">
        <v>494</v>
      </c>
      <c r="C209" s="25" t="s">
        <v>88</v>
      </c>
      <c r="D209" s="31">
        <f>VLOOKUP(A209, Master, 10, FALSE)</f>
        <v>9990399</v>
      </c>
      <c r="E209" s="31">
        <f>VLOOKUP(A209, Master, 11, FALSE)</f>
        <v>741928</v>
      </c>
      <c r="F209" s="40">
        <f>VLOOKUP(A209, Master, 12, FALSE)</f>
        <v>7.4264100963334898E-2</v>
      </c>
      <c r="G209" s="31">
        <f>VLOOKUP(A209, Master, 13, FALSE)</f>
        <v>10470942</v>
      </c>
      <c r="H209" s="31">
        <f>VLOOKUP(A209, Master, 14, FALSE)</f>
        <v>556348</v>
      </c>
      <c r="I209" s="40">
        <f>VLOOKUP(A209, Master, 15, FALSE)</f>
        <v>5.3132564386279668E-2</v>
      </c>
      <c r="J209" s="24">
        <f>VLOOKUP(A209, Master, 16, FALSE)</f>
        <v>10579812</v>
      </c>
      <c r="K209" s="24">
        <f>VLOOKUP(A209, Master, 17, FALSE)</f>
        <v>710204</v>
      </c>
      <c r="L209" s="22">
        <f>VLOOKUP(A209, Master, 18, FALSE)</f>
        <v>6.7128224962787614E-2</v>
      </c>
      <c r="M209" s="24">
        <f>VLOOKUP(A209, Master, 19, FALSE)</f>
        <v>10653626</v>
      </c>
      <c r="N209" s="24">
        <f>VLOOKUP(A209, Master, 20, FALSE)</f>
        <v>1814773</v>
      </c>
      <c r="O209" s="22">
        <f>VLOOKUP(A209, Master, 21, FALSE)</f>
        <v>0.17034322398777654</v>
      </c>
      <c r="P209" s="24">
        <f>VLOOKUP(A209, Master, 22, FALSE)</f>
        <v>11580941</v>
      </c>
      <c r="Q209" s="24">
        <f>VLOOKUP(A209, Master, 23, FALSE)</f>
        <v>2383382</v>
      </c>
      <c r="R209" s="22">
        <f>VLOOKUP(A209, Master, 24, FALSE)</f>
        <v>0.20580210191900641</v>
      </c>
      <c r="S209" s="22">
        <f>AVERAGE(F209,I209,L209,O209,R209)</f>
        <v>0.11413404324383702</v>
      </c>
      <c r="T209" s="32">
        <v>1</v>
      </c>
    </row>
    <row r="210" spans="1:20" ht="12.75" customHeight="1" x14ac:dyDescent="0.3">
      <c r="A210" s="25" t="s">
        <v>495</v>
      </c>
      <c r="B210" s="25" t="s">
        <v>496</v>
      </c>
      <c r="C210" s="25" t="s">
        <v>485</v>
      </c>
      <c r="D210" s="31">
        <f>VLOOKUP(A210, Master, 10, FALSE)</f>
        <v>29128028</v>
      </c>
      <c r="E210" s="31">
        <f>VLOOKUP(A210, Master, 11, FALSE)</f>
        <v>21325877</v>
      </c>
      <c r="F210" s="40">
        <f>VLOOKUP(A210, Master, 12, FALSE)</f>
        <v>0.73214283507280342</v>
      </c>
      <c r="G210" s="31">
        <f>VLOOKUP(A210, Master, 13, FALSE)</f>
        <v>30571945</v>
      </c>
      <c r="H210" s="31">
        <f>VLOOKUP(A210, Master, 14, FALSE)</f>
        <v>21929128</v>
      </c>
      <c r="I210" s="40">
        <f>VLOOKUP(A210, Master, 15, FALSE)</f>
        <v>0.71729580829744399</v>
      </c>
      <c r="J210" s="24">
        <f>VLOOKUP(A210, Master, 16, FALSE)</f>
        <v>30625417</v>
      </c>
      <c r="K210" s="24">
        <f>VLOOKUP(A210, Master, 17, FALSE)</f>
        <v>22721308</v>
      </c>
      <c r="L210" s="22">
        <f>VLOOKUP(A210, Master, 18, FALSE)</f>
        <v>0.74191015913350666</v>
      </c>
      <c r="M210" s="24">
        <f>VLOOKUP(A210, Master, 19, FALSE)</f>
        <v>27452167</v>
      </c>
      <c r="N210" s="24">
        <f>VLOOKUP(A210, Master, 20, FALSE)</f>
        <v>24295207</v>
      </c>
      <c r="O210" s="22">
        <f>VLOOKUP(A210, Master, 21, FALSE)</f>
        <v>0.88500142812041027</v>
      </c>
      <c r="P210" s="24">
        <f>VLOOKUP(A210, Master, 22, FALSE)</f>
        <v>27680152</v>
      </c>
      <c r="Q210" s="24">
        <f>VLOOKUP(A210, Master, 23, FALSE)</f>
        <v>23345356</v>
      </c>
      <c r="R210" s="22">
        <f>VLOOKUP(A210, Master, 24, FALSE)</f>
        <v>0.84339695822479588</v>
      </c>
      <c r="S210" s="22">
        <f>AVERAGE(F210,I210,L210,O210,R210)</f>
        <v>0.78394943776979198</v>
      </c>
      <c r="T210" s="32">
        <v>3</v>
      </c>
    </row>
    <row r="211" spans="1:20" ht="12.75" customHeight="1" x14ac:dyDescent="0.3">
      <c r="A211" s="25" t="s">
        <v>497</v>
      </c>
      <c r="B211" s="25" t="s">
        <v>498</v>
      </c>
      <c r="C211" s="25" t="s">
        <v>158</v>
      </c>
      <c r="D211" s="31">
        <f>VLOOKUP(A211, Master, 10, FALSE)</f>
        <v>11945813</v>
      </c>
      <c r="E211" s="31">
        <f>VLOOKUP(A211, Master, 11, FALSE)</f>
        <v>500002</v>
      </c>
      <c r="F211" s="40">
        <f>VLOOKUP(A211, Master, 12, FALSE)</f>
        <v>4.1855836852627781E-2</v>
      </c>
      <c r="G211" s="31">
        <f>VLOOKUP(A211, Master, 13, FALSE)</f>
        <v>11510357</v>
      </c>
      <c r="H211" s="31">
        <f>VLOOKUP(A211, Master, 14, FALSE)</f>
        <v>210364</v>
      </c>
      <c r="I211" s="40">
        <f>VLOOKUP(A211, Master, 15, FALSE)</f>
        <v>1.8276062158628096E-2</v>
      </c>
      <c r="J211" s="24">
        <f>VLOOKUP(A211, Master, 16, FALSE)</f>
        <v>11281606</v>
      </c>
      <c r="K211" s="24">
        <f>VLOOKUP(A211, Master, 17, FALSE)</f>
        <v>153758</v>
      </c>
      <c r="L211" s="22">
        <f>VLOOKUP(A211, Master, 18, FALSE)</f>
        <v>1.3629087915319858E-2</v>
      </c>
      <c r="M211" s="24">
        <f>VLOOKUP(A211, Master, 19, FALSE)</f>
        <v>11412142</v>
      </c>
      <c r="N211" s="24">
        <f>VLOOKUP(A211, Master, 20, FALSE)</f>
        <v>496766</v>
      </c>
      <c r="O211" s="22">
        <f>VLOOKUP(A211, Master, 21, FALSE)</f>
        <v>4.3529602067692463E-2</v>
      </c>
      <c r="P211" s="24">
        <f>VLOOKUP(A211, Master, 22, FALSE)</f>
        <v>11717297</v>
      </c>
      <c r="Q211" s="24">
        <f>VLOOKUP(A211, Master, 23, FALSE)</f>
        <v>856196</v>
      </c>
      <c r="R211" s="22">
        <f>VLOOKUP(A211, Master, 24, FALSE)</f>
        <v>7.3071118705960933E-2</v>
      </c>
      <c r="S211" s="22">
        <f>AVERAGE(F211,I211,L211,O211,R211)</f>
        <v>3.807234154004583E-2</v>
      </c>
      <c r="T211" s="32">
        <v>1</v>
      </c>
    </row>
    <row r="212" spans="1:20" ht="12.75" customHeight="1" x14ac:dyDescent="0.3">
      <c r="A212" s="25" t="s">
        <v>499</v>
      </c>
      <c r="B212" s="25" t="s">
        <v>500</v>
      </c>
      <c r="C212" s="25" t="s">
        <v>501</v>
      </c>
      <c r="D212" s="31">
        <f>VLOOKUP(A212, Master, 10, FALSE)</f>
        <v>14663269</v>
      </c>
      <c r="E212" s="31">
        <f>VLOOKUP(A212, Master, 11, FALSE)</f>
        <v>5449399</v>
      </c>
      <c r="F212" s="40">
        <f>VLOOKUP(A212, Master, 12, FALSE)</f>
        <v>0.37163602468180867</v>
      </c>
      <c r="G212" s="31">
        <f>VLOOKUP(A212, Master, 13, FALSE)</f>
        <v>15106875</v>
      </c>
      <c r="H212" s="31">
        <f>VLOOKUP(A212, Master, 14, FALSE)</f>
        <v>6316895</v>
      </c>
      <c r="I212" s="40">
        <f>VLOOKUP(A212, Master, 15, FALSE)</f>
        <v>0.41814703570394274</v>
      </c>
      <c r="J212" s="24">
        <f>VLOOKUP(A212, Master, 16, FALSE)</f>
        <v>16057760</v>
      </c>
      <c r="K212" s="24">
        <f>VLOOKUP(A212, Master, 17, FALSE)</f>
        <v>6861965</v>
      </c>
      <c r="L212" s="22">
        <f>VLOOKUP(A212, Master, 18, FALSE)</f>
        <v>0.42733015065613139</v>
      </c>
      <c r="M212" s="24">
        <f>VLOOKUP(A212, Master, 19, FALSE)</f>
        <v>16210864</v>
      </c>
      <c r="N212" s="24">
        <f>VLOOKUP(A212, Master, 20, FALSE)</f>
        <v>7312905</v>
      </c>
      <c r="O212" s="22">
        <f>VLOOKUP(A212, Master, 21, FALSE)</f>
        <v>0.45111136580999012</v>
      </c>
      <c r="P212" s="24">
        <f>VLOOKUP(A212, Master, 22, FALSE)</f>
        <v>16891500</v>
      </c>
      <c r="Q212" s="24">
        <f>VLOOKUP(A212, Master, 23, FALSE)</f>
        <v>7292630</v>
      </c>
      <c r="R212" s="22">
        <f>VLOOKUP(A212, Master, 24, FALSE)</f>
        <v>0.43173371222212353</v>
      </c>
      <c r="S212" s="22">
        <f>AVERAGE(F212,I212,L212,O212,R212)</f>
        <v>0.41999165781479925</v>
      </c>
      <c r="T212" s="32">
        <v>1</v>
      </c>
    </row>
    <row r="213" spans="1:20" ht="12.75" customHeight="1" x14ac:dyDescent="0.3">
      <c r="A213" s="25" t="s">
        <v>502</v>
      </c>
      <c r="B213" s="25" t="s">
        <v>503</v>
      </c>
      <c r="C213" s="25" t="s">
        <v>49</v>
      </c>
      <c r="D213" s="31">
        <f>VLOOKUP(A213, Master, 10, FALSE)</f>
        <v>39650587</v>
      </c>
      <c r="E213" s="31">
        <f>VLOOKUP(A213, Master, 11, FALSE)</f>
        <v>2473228</v>
      </c>
      <c r="F213" s="40">
        <f>VLOOKUP(A213, Master, 12, FALSE)</f>
        <v>6.2375570883729921E-2</v>
      </c>
      <c r="G213" s="31">
        <f>VLOOKUP(A213, Master, 13, FALSE)</f>
        <v>43650832</v>
      </c>
      <c r="H213" s="31">
        <f>VLOOKUP(A213, Master, 14, FALSE)</f>
        <v>3780713</v>
      </c>
      <c r="I213" s="40">
        <f>VLOOKUP(A213, Master, 15, FALSE)</f>
        <v>8.6612621725056696E-2</v>
      </c>
      <c r="J213" s="24">
        <f>VLOOKUP(A213, Master, 16, FALSE)</f>
        <v>46180247</v>
      </c>
      <c r="K213" s="24">
        <f>VLOOKUP(A213, Master, 17, FALSE)</f>
        <v>5245545</v>
      </c>
      <c r="L213" s="22">
        <f>VLOOKUP(A213, Master, 18, FALSE)</f>
        <v>0.11358850029537521</v>
      </c>
      <c r="M213" s="24">
        <f>VLOOKUP(A213, Master, 19, FALSE)</f>
        <v>47227633</v>
      </c>
      <c r="N213" s="24">
        <f>VLOOKUP(A213, Master, 20, FALSE)</f>
        <v>7382868</v>
      </c>
      <c r="O213" s="22">
        <f>VLOOKUP(A213, Master, 21, FALSE)</f>
        <v>0.15632517513634445</v>
      </c>
      <c r="P213" s="24">
        <f>VLOOKUP(A213, Master, 22, FALSE)</f>
        <v>50965436</v>
      </c>
      <c r="Q213" s="24">
        <f>VLOOKUP(A213, Master, 23, FALSE)</f>
        <v>8426549</v>
      </c>
      <c r="R213" s="22">
        <f>VLOOKUP(A213, Master, 24, FALSE)</f>
        <v>0.16533850509980921</v>
      </c>
      <c r="S213" s="22">
        <f>AVERAGE(F213,I213,L213,O213,R213)</f>
        <v>0.1168480746280631</v>
      </c>
      <c r="T213" s="32">
        <v>6</v>
      </c>
    </row>
    <row r="214" spans="1:20" ht="12.75" customHeight="1" x14ac:dyDescent="0.3">
      <c r="A214" s="25" t="s">
        <v>504</v>
      </c>
      <c r="B214" s="25" t="s">
        <v>505</v>
      </c>
      <c r="C214" s="25" t="s">
        <v>288</v>
      </c>
      <c r="D214" s="31">
        <f>VLOOKUP(A214, Master, 10, FALSE)</f>
        <v>10569997</v>
      </c>
      <c r="E214" s="31">
        <f>VLOOKUP(A214, Master, 11, FALSE)</f>
        <v>1271250</v>
      </c>
      <c r="F214" s="40">
        <f>VLOOKUP(A214, Master, 12, FALSE)</f>
        <v>0.12026966516641395</v>
      </c>
      <c r="G214" s="31">
        <f>VLOOKUP(A214, Master, 13, FALSE)</f>
        <v>9736678</v>
      </c>
      <c r="H214" s="31">
        <f>VLOOKUP(A214, Master, 14, FALSE)</f>
        <v>1489119</v>
      </c>
      <c r="I214" s="40">
        <f>VLOOKUP(A214, Master, 15, FALSE)</f>
        <v>0.15293912359020193</v>
      </c>
      <c r="J214" s="24">
        <f>VLOOKUP(A214, Master, 16, FALSE)</f>
        <v>10862605</v>
      </c>
      <c r="K214" s="24">
        <f>VLOOKUP(A214, Master, 17, FALSE)</f>
        <v>1133972</v>
      </c>
      <c r="L214" s="22">
        <f>VLOOKUP(A214, Master, 18, FALSE)</f>
        <v>0.10439227054652175</v>
      </c>
      <c r="M214" s="24">
        <f>VLOOKUP(A214, Master, 19, FALSE)</f>
        <v>9834665</v>
      </c>
      <c r="N214" s="24">
        <f>VLOOKUP(A214, Master, 20, FALSE)</f>
        <v>2033464</v>
      </c>
      <c r="O214" s="22">
        <f>VLOOKUP(A214, Master, 21, FALSE)</f>
        <v>0.20676494827225941</v>
      </c>
      <c r="P214" s="24">
        <f>VLOOKUP(A214, Master, 22, FALSE)</f>
        <v>10258078</v>
      </c>
      <c r="Q214" s="24">
        <f>VLOOKUP(A214, Master, 23, FALSE)</f>
        <v>3010505</v>
      </c>
      <c r="R214" s="22">
        <f>VLOOKUP(A214, Master, 24, FALSE)</f>
        <v>0.29347651675099373</v>
      </c>
      <c r="S214" s="22">
        <f>AVERAGE(F214,I214,L214,O214,R214)</f>
        <v>0.17556850486527814</v>
      </c>
      <c r="T214" s="32">
        <v>1</v>
      </c>
    </row>
    <row r="215" spans="1:20" ht="12.75" customHeight="1" x14ac:dyDescent="0.3">
      <c r="A215" s="25" t="s">
        <v>506</v>
      </c>
      <c r="B215" s="25" t="s">
        <v>507</v>
      </c>
      <c r="C215" s="25" t="s">
        <v>49</v>
      </c>
      <c r="D215" s="31">
        <f>VLOOKUP(A215, Master, 10, FALSE)</f>
        <v>23397964</v>
      </c>
      <c r="E215" s="31">
        <f>VLOOKUP(A215, Master, 11, FALSE)</f>
        <v>7447008</v>
      </c>
      <c r="F215" s="40">
        <f>VLOOKUP(A215, Master, 12, FALSE)</f>
        <v>0.31827589785162502</v>
      </c>
      <c r="G215" s="31">
        <f>VLOOKUP(A215, Master, 13, FALSE)</f>
        <v>22761307</v>
      </c>
      <c r="H215" s="31">
        <f>VLOOKUP(A215, Master, 14, FALSE)</f>
        <v>7286977</v>
      </c>
      <c r="I215" s="40">
        <f>VLOOKUP(A215, Master, 15, FALSE)</f>
        <v>0.32014756446103909</v>
      </c>
      <c r="J215" s="24">
        <f>VLOOKUP(A215, Master, 16, FALSE)</f>
        <v>21908893</v>
      </c>
      <c r="K215" s="24">
        <f>VLOOKUP(A215, Master, 17, FALSE)</f>
        <v>7732450</v>
      </c>
      <c r="L215" s="22">
        <f>VLOOKUP(A215, Master, 18, FALSE)</f>
        <v>0.35293659063467969</v>
      </c>
      <c r="M215" s="24">
        <f>VLOOKUP(A215, Master, 19, FALSE)</f>
        <v>20844231</v>
      </c>
      <c r="N215" s="24">
        <f>VLOOKUP(A215, Master, 20, FALSE)</f>
        <v>10377378</v>
      </c>
      <c r="O215" s="22">
        <f>VLOOKUP(A215, Master, 21, FALSE)</f>
        <v>0.49785372269190453</v>
      </c>
      <c r="P215" s="24">
        <f>VLOOKUP(A215, Master, 22, FALSE)</f>
        <v>20767966</v>
      </c>
      <c r="Q215" s="24">
        <f>VLOOKUP(A215, Master, 23, FALSE)</f>
        <v>14633498</v>
      </c>
      <c r="R215" s="22">
        <f>VLOOKUP(A215, Master, 24, FALSE)</f>
        <v>0.70461873830109312</v>
      </c>
      <c r="S215" s="22">
        <f>AVERAGE(F215,I215,L215,O215,R215)</f>
        <v>0.43876650278806828</v>
      </c>
      <c r="T215" s="32">
        <v>3</v>
      </c>
    </row>
    <row r="216" spans="1:20" ht="12.75" customHeight="1" x14ac:dyDescent="0.3">
      <c r="A216" s="25" t="s">
        <v>508</v>
      </c>
      <c r="B216" s="25" t="s">
        <v>509</v>
      </c>
      <c r="C216" s="25" t="s">
        <v>296</v>
      </c>
      <c r="D216" s="31">
        <f>VLOOKUP(A216, Master, 10, FALSE)</f>
        <v>20122441</v>
      </c>
      <c r="E216" s="31">
        <f>VLOOKUP(A216, Master, 11, FALSE)</f>
        <v>1212197</v>
      </c>
      <c r="F216" s="40">
        <f>VLOOKUP(A216, Master, 12, FALSE)</f>
        <v>6.0241051272059885E-2</v>
      </c>
      <c r="G216" s="31">
        <f>VLOOKUP(A216, Master, 13, FALSE)</f>
        <v>20631749</v>
      </c>
      <c r="H216" s="31">
        <f>VLOOKUP(A216, Master, 14, FALSE)</f>
        <v>2470563</v>
      </c>
      <c r="I216" s="40">
        <f>VLOOKUP(A216, Master, 15, FALSE)</f>
        <v>0.11974568903489471</v>
      </c>
      <c r="J216" s="24">
        <f>VLOOKUP(A216, Master, 16, FALSE)</f>
        <v>21108570</v>
      </c>
      <c r="K216" s="24">
        <f>VLOOKUP(A216, Master, 17, FALSE)</f>
        <v>5033472</v>
      </c>
      <c r="L216" s="22">
        <f>VLOOKUP(A216, Master, 18, FALSE)</f>
        <v>0.23845632366380101</v>
      </c>
      <c r="M216" s="24">
        <f>VLOOKUP(A216, Master, 19, FALSE)</f>
        <v>21416251</v>
      </c>
      <c r="N216" s="24">
        <f>VLOOKUP(A216, Master, 20, FALSE)</f>
        <v>8438448</v>
      </c>
      <c r="O216" s="22">
        <f>VLOOKUP(A216, Master, 21, FALSE)</f>
        <v>0.39402078356291209</v>
      </c>
      <c r="P216" s="24">
        <f>VLOOKUP(A216, Master, 22, FALSE)</f>
        <v>22090137</v>
      </c>
      <c r="Q216" s="24">
        <f>VLOOKUP(A216, Master, 23, FALSE)</f>
        <v>12148800</v>
      </c>
      <c r="R216" s="22">
        <f>VLOOKUP(A216, Master, 24, FALSE)</f>
        <v>0.54996490062510706</v>
      </c>
      <c r="S216" s="22">
        <f>AVERAGE(F216,I216,L216,O216,R216)</f>
        <v>0.27248574963175493</v>
      </c>
      <c r="T216" s="32">
        <v>5</v>
      </c>
    </row>
    <row r="217" spans="1:20" ht="12.75" customHeight="1" x14ac:dyDescent="0.3">
      <c r="A217" s="25" t="s">
        <v>510</v>
      </c>
      <c r="B217" s="25" t="s">
        <v>511</v>
      </c>
      <c r="C217" s="25" t="s">
        <v>433</v>
      </c>
      <c r="D217" s="31">
        <f>VLOOKUP(A217, Master, 10, FALSE)</f>
        <v>15863800</v>
      </c>
      <c r="E217" s="31">
        <f>VLOOKUP(A217, Master, 11, FALSE)</f>
        <v>2744198</v>
      </c>
      <c r="F217" s="40">
        <f>VLOOKUP(A217, Master, 12, FALSE)</f>
        <v>0.17298490903818758</v>
      </c>
      <c r="G217" s="31">
        <f>VLOOKUP(A217, Master, 13, FALSE)</f>
        <v>15951770</v>
      </c>
      <c r="H217" s="31">
        <f>VLOOKUP(A217, Master, 14, FALSE)</f>
        <v>2692896</v>
      </c>
      <c r="I217" s="40">
        <f>VLOOKUP(A217, Master, 15, FALSE)</f>
        <v>0.1688148713277586</v>
      </c>
      <c r="J217" s="24">
        <f>VLOOKUP(A217, Master, 16, FALSE)</f>
        <v>16234515</v>
      </c>
      <c r="K217" s="24">
        <f>VLOOKUP(A217, Master, 17, FALSE)</f>
        <v>2910811</v>
      </c>
      <c r="L217" s="22">
        <f>VLOOKUP(A217, Master, 18, FALSE)</f>
        <v>0.17929768767345375</v>
      </c>
      <c r="M217" s="24">
        <f>VLOOKUP(A217, Master, 19, FALSE)</f>
        <v>16843369</v>
      </c>
      <c r="N217" s="24">
        <f>VLOOKUP(A217, Master, 20, FALSE)</f>
        <v>3614157</v>
      </c>
      <c r="O217" s="22">
        <f>VLOOKUP(A217, Master, 21, FALSE)</f>
        <v>0.21457447141364652</v>
      </c>
      <c r="P217" s="24">
        <f>VLOOKUP(A217, Master, 22, FALSE)</f>
        <v>17061279</v>
      </c>
      <c r="Q217" s="24">
        <f>VLOOKUP(A217, Master, 23, FALSE)</f>
        <v>4580006</v>
      </c>
      <c r="R217" s="22">
        <f>VLOOKUP(A217, Master, 24, FALSE)</f>
        <v>0.26844447007753641</v>
      </c>
      <c r="S217" s="22">
        <f>AVERAGE(F217,I217,L217,O217,R217)</f>
        <v>0.20082328190611656</v>
      </c>
      <c r="T217" s="32">
        <v>3</v>
      </c>
    </row>
    <row r="218" spans="1:20" ht="12.75" customHeight="1" x14ac:dyDescent="0.3">
      <c r="A218" s="25" t="s">
        <v>512</v>
      </c>
      <c r="B218" s="25" t="s">
        <v>513</v>
      </c>
      <c r="C218" s="25" t="s">
        <v>165</v>
      </c>
      <c r="D218" s="31">
        <f>VLOOKUP(A218, Master, 10, FALSE)</f>
        <v>10198373</v>
      </c>
      <c r="E218" s="31">
        <f>VLOOKUP(A218, Master, 11, FALSE)</f>
        <v>3582529</v>
      </c>
      <c r="F218" s="40">
        <f>VLOOKUP(A218, Master, 12, FALSE)</f>
        <v>0.35128436663377582</v>
      </c>
      <c r="G218" s="31">
        <f>VLOOKUP(A218, Master, 13, FALSE)</f>
        <v>10610729</v>
      </c>
      <c r="H218" s="31">
        <f>VLOOKUP(A218, Master, 14, FALSE)</f>
        <v>4547232</v>
      </c>
      <c r="I218" s="40">
        <f>VLOOKUP(A218, Master, 15, FALSE)</f>
        <v>0.42855038518088623</v>
      </c>
      <c r="J218" s="24">
        <f>VLOOKUP(A218, Master, 16, FALSE)</f>
        <v>11139591</v>
      </c>
      <c r="K218" s="24">
        <f>VLOOKUP(A218, Master, 17, FALSE)</f>
        <v>6145048</v>
      </c>
      <c r="L218" s="22">
        <f>VLOOKUP(A218, Master, 18, FALSE)</f>
        <v>0.55164036094323388</v>
      </c>
      <c r="M218" s="24">
        <f>VLOOKUP(A218, Master, 19, FALSE)</f>
        <v>11139591</v>
      </c>
      <c r="N218" s="24">
        <f>VLOOKUP(A218, Master, 20, FALSE)</f>
        <v>6145048</v>
      </c>
      <c r="O218" s="22">
        <f>VLOOKUP(A218, Master, 21, FALSE)</f>
        <v>0.55164036094323388</v>
      </c>
      <c r="P218" s="24">
        <f>VLOOKUP(A218, Master, 22, FALSE)</f>
        <v>13231979</v>
      </c>
      <c r="Q218" s="24">
        <f>VLOOKUP(A218, Master, 23, FALSE)</f>
        <v>9131234</v>
      </c>
      <c r="R218" s="22">
        <f>VLOOKUP(A218, Master, 24, FALSE)</f>
        <v>0.69008830803011401</v>
      </c>
      <c r="S218" s="22">
        <f>AVERAGE(F218,I218,L218,O218,R218)</f>
        <v>0.51464075634624873</v>
      </c>
      <c r="T218" s="32">
        <v>2</v>
      </c>
    </row>
    <row r="219" spans="1:20" ht="12.75" customHeight="1" x14ac:dyDescent="0.3">
      <c r="A219" s="25" t="s">
        <v>514</v>
      </c>
      <c r="B219" s="25" t="s">
        <v>515</v>
      </c>
      <c r="C219" s="25" t="s">
        <v>516</v>
      </c>
      <c r="D219" s="31">
        <f>VLOOKUP(A219, Master, 10, FALSE)</f>
        <v>15711000</v>
      </c>
      <c r="E219" s="31">
        <f>VLOOKUP(A219, Master, 11, FALSE)</f>
        <v>1964053</v>
      </c>
      <c r="F219" s="40">
        <f>VLOOKUP(A219, Master, 12, FALSE)</f>
        <v>0.12501132964165235</v>
      </c>
      <c r="G219" s="31">
        <f>VLOOKUP(A219, Master, 13, FALSE)</f>
        <v>15471067</v>
      </c>
      <c r="H219" s="31">
        <f>VLOOKUP(A219, Master, 14, FALSE)</f>
        <v>2216488</v>
      </c>
      <c r="I219" s="40">
        <f>VLOOKUP(A219, Master, 15, FALSE)</f>
        <v>0.14326665381256509</v>
      </c>
      <c r="J219" s="24">
        <f>VLOOKUP(A219, Master, 16, FALSE)</f>
        <v>15926844</v>
      </c>
      <c r="K219" s="24">
        <f>VLOOKUP(A219, Master, 17, FALSE)</f>
        <v>3227343</v>
      </c>
      <c r="L219" s="22">
        <f>VLOOKUP(A219, Master, 18, FALSE)</f>
        <v>0.20263543737855411</v>
      </c>
      <c r="M219" s="24">
        <f>VLOOKUP(A219, Master, 19, FALSE)</f>
        <v>16170149</v>
      </c>
      <c r="N219" s="24">
        <f>VLOOKUP(A219, Master, 20, FALSE)</f>
        <v>4981220</v>
      </c>
      <c r="O219" s="22">
        <f>VLOOKUP(A219, Master, 21, FALSE)</f>
        <v>0.30805034635116846</v>
      </c>
      <c r="P219" s="24">
        <f>VLOOKUP(A219, Master, 22, FALSE)</f>
        <v>18008865</v>
      </c>
      <c r="Q219" s="24">
        <f>VLOOKUP(A219, Master, 23, FALSE)</f>
        <v>5606031</v>
      </c>
      <c r="R219" s="22">
        <f>VLOOKUP(A219, Master, 24, FALSE)</f>
        <v>0.31129285493561087</v>
      </c>
      <c r="S219" s="22">
        <f>AVERAGE(F219,I219,L219,O219,R219)</f>
        <v>0.21805132442391018</v>
      </c>
      <c r="T219" s="32">
        <v>4</v>
      </c>
    </row>
    <row r="220" spans="1:20" ht="12.75" customHeight="1" x14ac:dyDescent="0.3">
      <c r="A220" s="25" t="s">
        <v>517</v>
      </c>
      <c r="B220" s="25" t="s">
        <v>518</v>
      </c>
      <c r="C220" s="25" t="s">
        <v>127</v>
      </c>
      <c r="D220" s="31">
        <f>VLOOKUP(A220, Master, 10, FALSE)</f>
        <v>13317066</v>
      </c>
      <c r="E220" s="31">
        <f>VLOOKUP(A220, Master, 11, FALSE)</f>
        <v>3537899</v>
      </c>
      <c r="F220" s="40">
        <f>VLOOKUP(A220, Master, 12, FALSE)</f>
        <v>0.26566655147612844</v>
      </c>
      <c r="G220" s="31">
        <f>VLOOKUP(A220, Master, 13, FALSE)</f>
        <v>13646638</v>
      </c>
      <c r="H220" s="31">
        <f>VLOOKUP(A220, Master, 14, FALSE)</f>
        <v>2747812</v>
      </c>
      <c r="I220" s="40">
        <f>VLOOKUP(A220, Master, 15, FALSE)</f>
        <v>0.20135450211253497</v>
      </c>
      <c r="J220" s="24">
        <f>VLOOKUP(A220, Master, 16, FALSE)</f>
        <v>13544989</v>
      </c>
      <c r="K220" s="24">
        <f>VLOOKUP(A220, Master, 17, FALSE)</f>
        <v>2435350</v>
      </c>
      <c r="L220" s="22">
        <f>VLOOKUP(A220, Master, 18, FALSE)</f>
        <v>0.17979711906742782</v>
      </c>
      <c r="M220" s="24">
        <f>VLOOKUP(A220, Master, 19, FALSE)</f>
        <v>11900077</v>
      </c>
      <c r="N220" s="24">
        <f>VLOOKUP(A220, Master, 20, FALSE)</f>
        <v>3785950</v>
      </c>
      <c r="O220" s="22">
        <f>VLOOKUP(A220, Master, 21, FALSE)</f>
        <v>0.31814500023823378</v>
      </c>
      <c r="P220" s="24">
        <f>VLOOKUP(A220, Master, 22, FALSE)</f>
        <v>12968236</v>
      </c>
      <c r="Q220" s="24">
        <f>VLOOKUP(A220, Master, 23, FALSE)</f>
        <v>4234854</v>
      </c>
      <c r="R220" s="22">
        <f>VLOOKUP(A220, Master, 24, FALSE)</f>
        <v>0.32655590166619425</v>
      </c>
      <c r="S220" s="22">
        <f>AVERAGE(F220,I220,L220,O220,R220)</f>
        <v>0.25830381491210386</v>
      </c>
      <c r="T220" s="32">
        <v>3</v>
      </c>
    </row>
    <row r="221" spans="1:20" ht="12.75" customHeight="1" x14ac:dyDescent="0.3">
      <c r="A221" s="25" t="s">
        <v>519</v>
      </c>
      <c r="B221" s="25" t="s">
        <v>520</v>
      </c>
      <c r="C221" s="25" t="s">
        <v>186</v>
      </c>
      <c r="D221" s="31">
        <f>VLOOKUP(A221, Master, 10, FALSE)</f>
        <v>7189989</v>
      </c>
      <c r="E221" s="31">
        <f>VLOOKUP(A221, Master, 11, FALSE)</f>
        <v>2869784</v>
      </c>
      <c r="F221" s="40">
        <f>VLOOKUP(A221, Master, 12, FALSE)</f>
        <v>0.39913607656423394</v>
      </c>
      <c r="G221" s="31">
        <f>VLOOKUP(A221, Master, 13, FALSE)</f>
        <v>7578033</v>
      </c>
      <c r="H221" s="31">
        <f>VLOOKUP(A221, Master, 14, FALSE)</f>
        <v>3172355</v>
      </c>
      <c r="I221" s="40">
        <f>VLOOKUP(A221, Master, 15, FALSE)</f>
        <v>0.4186251234324263</v>
      </c>
      <c r="J221" s="24">
        <f>VLOOKUP(A221, Master, 16, FALSE)</f>
        <v>7510891</v>
      </c>
      <c r="K221" s="24">
        <f>VLOOKUP(A221, Master, 17, FALSE)</f>
        <v>3554239</v>
      </c>
      <c r="L221" s="22">
        <f>VLOOKUP(A221, Master, 18, FALSE)</f>
        <v>0.47321136733311669</v>
      </c>
      <c r="M221" s="24">
        <f>VLOOKUP(A221, Master, 19, FALSE)</f>
        <v>7974336</v>
      </c>
      <c r="N221" s="24">
        <f>VLOOKUP(A221, Master, 20, FALSE)</f>
        <v>3821586</v>
      </c>
      <c r="O221" s="22">
        <f>VLOOKUP(A221, Master, 21, FALSE)</f>
        <v>0.47923563792646812</v>
      </c>
      <c r="P221" s="24">
        <f>VLOOKUP(A221, Master, 22, FALSE)</f>
        <v>8352895</v>
      </c>
      <c r="Q221" s="24">
        <f>VLOOKUP(A221, Master, 23, FALSE)</f>
        <v>3766890</v>
      </c>
      <c r="R221" s="22">
        <f>VLOOKUP(A221, Master, 24, FALSE)</f>
        <v>0.45096819725376652</v>
      </c>
      <c r="S221" s="22">
        <f>AVERAGE(F221,I221,L221,O221,R221)</f>
        <v>0.44423528050200234</v>
      </c>
      <c r="T221" s="32">
        <v>1</v>
      </c>
    </row>
    <row r="222" spans="1:20" ht="12.75" customHeight="1" x14ac:dyDescent="0.3">
      <c r="A222" s="25" t="s">
        <v>521</v>
      </c>
      <c r="B222" s="25" t="s">
        <v>522</v>
      </c>
      <c r="C222" s="25" t="s">
        <v>132</v>
      </c>
      <c r="D222" s="31">
        <f>VLOOKUP(A222, Master, 10, FALSE)</f>
        <v>7233356</v>
      </c>
      <c r="E222" s="31">
        <f>VLOOKUP(A222, Master, 11, FALSE)</f>
        <v>1994156</v>
      </c>
      <c r="F222" s="40">
        <f>VLOOKUP(A222, Master, 12, FALSE)</f>
        <v>0.27568890567531862</v>
      </c>
      <c r="G222" s="31">
        <f>VLOOKUP(A222, Master, 13, FALSE)</f>
        <v>7396161</v>
      </c>
      <c r="H222" s="31">
        <f>VLOOKUP(A222, Master, 14, FALSE)</f>
        <v>2753084</v>
      </c>
      <c r="I222" s="40">
        <f>VLOOKUP(A222, Master, 15, FALSE)</f>
        <v>0.37223148603714817</v>
      </c>
      <c r="J222" s="24">
        <f>VLOOKUP(A222, Master, 16, FALSE)</f>
        <v>7726836</v>
      </c>
      <c r="K222" s="24">
        <f>VLOOKUP(A222, Master, 17, FALSE)</f>
        <v>3460432</v>
      </c>
      <c r="L222" s="22">
        <f>VLOOKUP(A222, Master, 18, FALSE)</f>
        <v>0.44784592296251663</v>
      </c>
      <c r="M222" s="24">
        <f>VLOOKUP(A222, Master, 19, FALSE)</f>
        <v>8014641</v>
      </c>
      <c r="N222" s="24">
        <f>VLOOKUP(A222, Master, 20, FALSE)</f>
        <v>4108375</v>
      </c>
      <c r="O222" s="22">
        <f>VLOOKUP(A222, Master, 21, FALSE)</f>
        <v>0.51260873693531628</v>
      </c>
      <c r="P222" s="24">
        <f>VLOOKUP(A222, Master, 22, FALSE)</f>
        <v>8438957</v>
      </c>
      <c r="Q222" s="24">
        <f>VLOOKUP(A222, Master, 23, FALSE)</f>
        <v>4844366</v>
      </c>
      <c r="R222" s="22">
        <f>VLOOKUP(A222, Master, 24, FALSE)</f>
        <v>0.57404795403033815</v>
      </c>
      <c r="S222" s="22">
        <f>AVERAGE(F222,I222,L222,O222,R222)</f>
        <v>0.43648460112812754</v>
      </c>
      <c r="T222" s="32">
        <v>6</v>
      </c>
    </row>
    <row r="223" spans="1:20" ht="12.75" customHeight="1" x14ac:dyDescent="0.3">
      <c r="A223" s="25" t="s">
        <v>523</v>
      </c>
      <c r="B223" s="25" t="s">
        <v>524</v>
      </c>
      <c r="C223" s="25" t="s">
        <v>114</v>
      </c>
      <c r="D223" s="31">
        <f>VLOOKUP(A223, Master, 10, FALSE)</f>
        <v>8312556</v>
      </c>
      <c r="E223" s="31">
        <f>VLOOKUP(A223, Master, 11, FALSE)</f>
        <v>3852043</v>
      </c>
      <c r="F223" s="40">
        <f>VLOOKUP(A223, Master, 12, FALSE)</f>
        <v>0.46340054731661356</v>
      </c>
      <c r="G223" s="31">
        <f>VLOOKUP(A223, Master, 13, FALSE)</f>
        <v>8378200</v>
      </c>
      <c r="H223" s="31">
        <f>VLOOKUP(A223, Master, 14, FALSE)</f>
        <v>4276692</v>
      </c>
      <c r="I223" s="40">
        <f>VLOOKUP(A223, Master, 15, FALSE)</f>
        <v>0.51045475161729248</v>
      </c>
      <c r="J223" s="24">
        <f>VLOOKUP(A223, Master, 16, FALSE)</f>
        <v>8516101</v>
      </c>
      <c r="K223" s="24">
        <f>VLOOKUP(A223, Master, 17, FALSE)</f>
        <v>5025641</v>
      </c>
      <c r="L223" s="22">
        <f>VLOOKUP(A223, Master, 18, FALSE)</f>
        <v>0.59013402964572637</v>
      </c>
      <c r="M223" s="24">
        <f>VLOOKUP(A223, Master, 19, FALSE)</f>
        <v>9859353</v>
      </c>
      <c r="N223" s="24">
        <f>VLOOKUP(A223, Master, 20, FALSE)</f>
        <v>6301859</v>
      </c>
      <c r="O223" s="22">
        <f>VLOOKUP(A223, Master, 21, FALSE)</f>
        <v>0.63917571467417789</v>
      </c>
      <c r="P223" s="24">
        <f>VLOOKUP(A223, Master, 22, FALSE)</f>
        <v>10573381</v>
      </c>
      <c r="Q223" s="24">
        <f>VLOOKUP(A223, Master, 23, FALSE)</f>
        <v>6603930</v>
      </c>
      <c r="R223" s="22">
        <f>VLOOKUP(A223, Master, 24, FALSE)</f>
        <v>0.62458072777288554</v>
      </c>
      <c r="S223" s="22">
        <f>AVERAGE(F223,I223,L223,O223,R223)</f>
        <v>0.56554915420533913</v>
      </c>
      <c r="T223" s="32">
        <v>2</v>
      </c>
    </row>
    <row r="224" spans="1:20" ht="12.75" customHeight="1" x14ac:dyDescent="0.3">
      <c r="A224" s="25" t="s">
        <v>525</v>
      </c>
      <c r="B224" s="25" t="s">
        <v>526</v>
      </c>
      <c r="C224" s="25" t="s">
        <v>114</v>
      </c>
      <c r="D224" s="31">
        <f>VLOOKUP(A224, Master, 10, FALSE)</f>
        <v>15243951</v>
      </c>
      <c r="E224" s="31">
        <f>VLOOKUP(A224, Master, 11, FALSE)</f>
        <v>10144323</v>
      </c>
      <c r="F224" s="40">
        <f>VLOOKUP(A224, Master, 12, FALSE)</f>
        <v>0.66546546889320224</v>
      </c>
      <c r="G224" s="31">
        <f>VLOOKUP(A224, Master, 13, FALSE)</f>
        <v>14952618</v>
      </c>
      <c r="H224" s="31">
        <f>VLOOKUP(A224, Master, 14, FALSE)</f>
        <v>10222439</v>
      </c>
      <c r="I224" s="40">
        <f>VLOOKUP(A224, Master, 15, FALSE)</f>
        <v>0.6836554642136915</v>
      </c>
      <c r="J224" s="24">
        <f>VLOOKUP(A224, Master, 16, FALSE)</f>
        <v>15135245</v>
      </c>
      <c r="K224" s="24">
        <f>VLOOKUP(A224, Master, 17, FALSE)</f>
        <v>10672915</v>
      </c>
      <c r="L224" s="22">
        <f>VLOOKUP(A224, Master, 18, FALSE)</f>
        <v>0.70516962229550961</v>
      </c>
      <c r="M224" s="24">
        <f>VLOOKUP(A224, Master, 19, FALSE)</f>
        <v>15204272</v>
      </c>
      <c r="N224" s="24">
        <f>VLOOKUP(A224, Master, 20, FALSE)</f>
        <v>11322193</v>
      </c>
      <c r="O224" s="22">
        <f>VLOOKUP(A224, Master, 21, FALSE)</f>
        <v>0.74467182644456764</v>
      </c>
      <c r="P224" s="24">
        <f>VLOOKUP(A224, Master, 22, FALSE)</f>
        <v>15710302</v>
      </c>
      <c r="Q224" s="24">
        <f>VLOOKUP(A224, Master, 23, FALSE)</f>
        <v>12073561</v>
      </c>
      <c r="R224" s="22">
        <f>VLOOKUP(A224, Master, 24, FALSE)</f>
        <v>0.76851234304725646</v>
      </c>
      <c r="S224" s="22">
        <f>AVERAGE(F224,I224,L224,O224,R224)</f>
        <v>0.71349494497884547</v>
      </c>
      <c r="T224" s="32">
        <v>4</v>
      </c>
    </row>
    <row r="225" spans="1:20" ht="12.75" customHeight="1" x14ac:dyDescent="0.3">
      <c r="A225" s="25" t="s">
        <v>527</v>
      </c>
      <c r="B225" s="25" t="s">
        <v>528</v>
      </c>
      <c r="C225" s="25" t="s">
        <v>114</v>
      </c>
      <c r="D225" s="31">
        <f>VLOOKUP(A225, Master, 10, FALSE)</f>
        <v>20054566</v>
      </c>
      <c r="E225" s="31">
        <f>VLOOKUP(A225, Master, 11, FALSE)</f>
        <v>1957737</v>
      </c>
      <c r="F225" s="40">
        <f>VLOOKUP(A225, Master, 12, FALSE)</f>
        <v>9.7620511957227096E-2</v>
      </c>
      <c r="G225" s="31">
        <f>VLOOKUP(A225, Master, 13, FALSE)</f>
        <v>20230010</v>
      </c>
      <c r="H225" s="31">
        <f>VLOOKUP(A225, Master, 14, FALSE)</f>
        <v>2131206</v>
      </c>
      <c r="I225" s="40">
        <f>VLOOKUP(A225, Master, 15, FALSE)</f>
        <v>0.10534873685183546</v>
      </c>
      <c r="J225" s="24">
        <f>VLOOKUP(A225, Master, 16, FALSE)</f>
        <v>20457476</v>
      </c>
      <c r="K225" s="24">
        <f>VLOOKUP(A225, Master, 17, FALSE)</f>
        <v>3217360</v>
      </c>
      <c r="L225" s="22">
        <f>VLOOKUP(A225, Master, 18, FALSE)</f>
        <v>0.1572706232186219</v>
      </c>
      <c r="M225" s="24">
        <f>VLOOKUP(A225, Master, 19, FALSE)</f>
        <v>21231132</v>
      </c>
      <c r="N225" s="24">
        <f>VLOOKUP(A225, Master, 20, FALSE)</f>
        <v>4325121</v>
      </c>
      <c r="O225" s="22">
        <f>VLOOKUP(A225, Master, 21, FALSE)</f>
        <v>0.20371598650510014</v>
      </c>
      <c r="P225" s="24">
        <f>VLOOKUP(A225, Master, 22, FALSE)</f>
        <v>22723070</v>
      </c>
      <c r="Q225" s="24">
        <f>VLOOKUP(A225, Master, 23, FALSE)</f>
        <v>4869161</v>
      </c>
      <c r="R225" s="22">
        <f>VLOOKUP(A225, Master, 24, FALSE)</f>
        <v>0.21428270915857761</v>
      </c>
      <c r="S225" s="22">
        <f>AVERAGE(F225,I225,L225,O225,R225)</f>
        <v>0.15564771353827245</v>
      </c>
      <c r="T225" s="32">
        <v>4</v>
      </c>
    </row>
    <row r="226" spans="1:20" ht="12.75" customHeight="1" x14ac:dyDescent="0.3">
      <c r="A226" s="25" t="s">
        <v>529</v>
      </c>
      <c r="B226" s="25" t="s">
        <v>530</v>
      </c>
      <c r="C226" s="25" t="s">
        <v>114</v>
      </c>
      <c r="D226" s="31">
        <f>VLOOKUP(A226, Master, 10, FALSE)</f>
        <v>7314604</v>
      </c>
      <c r="E226" s="31">
        <f>VLOOKUP(A226, Master, 11, FALSE)</f>
        <v>2548554</v>
      </c>
      <c r="F226" s="40">
        <f>VLOOKUP(A226, Master, 12, FALSE)</f>
        <v>0.34841995547537502</v>
      </c>
      <c r="G226" s="31">
        <f>VLOOKUP(A226, Master, 13, FALSE)</f>
        <v>7387820</v>
      </c>
      <c r="H226" s="31">
        <f>VLOOKUP(A226, Master, 14, FALSE)</f>
        <v>2780543</v>
      </c>
      <c r="I226" s="40">
        <f>VLOOKUP(A226, Master, 15, FALSE)</f>
        <v>0.37636853632059253</v>
      </c>
      <c r="J226" s="24">
        <f>VLOOKUP(A226, Master, 16, FALSE)</f>
        <v>7680858</v>
      </c>
      <c r="K226" s="24">
        <f>VLOOKUP(A226, Master, 17, FALSE)</f>
        <v>2908572</v>
      </c>
      <c r="L226" s="22">
        <f>VLOOKUP(A226, Master, 18, FALSE)</f>
        <v>0.37867800706639804</v>
      </c>
      <c r="M226" s="24">
        <f>VLOOKUP(A226, Master, 19, FALSE)</f>
        <v>8219547</v>
      </c>
      <c r="N226" s="24">
        <f>VLOOKUP(A226, Master, 20, FALSE)</f>
        <v>3358687</v>
      </c>
      <c r="O226" s="22">
        <f>VLOOKUP(A226, Master, 21, FALSE)</f>
        <v>0.40862191067220616</v>
      </c>
      <c r="P226" s="24">
        <f>VLOOKUP(A226, Master, 22, FALSE)</f>
        <v>8808960</v>
      </c>
      <c r="Q226" s="24">
        <f>VLOOKUP(A226, Master, 23, FALSE)</f>
        <v>3561770</v>
      </c>
      <c r="R226" s="22">
        <f>VLOOKUP(A226, Master, 24, FALSE)</f>
        <v>0.40433490446091253</v>
      </c>
      <c r="S226" s="22">
        <f>AVERAGE(F226,I226,L226,O226,R226)</f>
        <v>0.38328466279909684</v>
      </c>
      <c r="T226" s="32">
        <v>4</v>
      </c>
    </row>
    <row r="227" spans="1:20" ht="12.75" customHeight="1" x14ac:dyDescent="0.3">
      <c r="A227" s="25" t="s">
        <v>531</v>
      </c>
      <c r="B227" s="25" t="s">
        <v>532</v>
      </c>
      <c r="C227" s="25" t="s">
        <v>114</v>
      </c>
      <c r="D227" s="31">
        <f>VLOOKUP(A227, Master, 10, FALSE)</f>
        <v>21845258</v>
      </c>
      <c r="E227" s="31">
        <f>VLOOKUP(A227, Master, 11, FALSE)</f>
        <v>16352663</v>
      </c>
      <c r="F227" s="40">
        <f>VLOOKUP(A227, Master, 12, FALSE)</f>
        <v>0.74856808740826042</v>
      </c>
      <c r="G227" s="31">
        <f>VLOOKUP(A227, Master, 13, FALSE)</f>
        <v>21510265</v>
      </c>
      <c r="H227" s="31">
        <f>VLOOKUP(A227, Master, 14, FALSE)</f>
        <v>15951550</v>
      </c>
      <c r="I227" s="40">
        <f>VLOOKUP(A227, Master, 15, FALSE)</f>
        <v>0.741578497521997</v>
      </c>
      <c r="J227" s="24">
        <f>VLOOKUP(A227, Master, 16, FALSE)</f>
        <v>24531256</v>
      </c>
      <c r="K227" s="24">
        <f>VLOOKUP(A227, Master, 17, FALSE)</f>
        <v>14555771</v>
      </c>
      <c r="L227" s="22">
        <f>VLOOKUP(A227, Master, 18, FALSE)</f>
        <v>0.59335612493710066</v>
      </c>
      <c r="M227" s="24">
        <f>VLOOKUP(A227, Master, 19, FALSE)</f>
        <v>22680321</v>
      </c>
      <c r="N227" s="24">
        <f>VLOOKUP(A227, Master, 20, FALSE)</f>
        <v>13925542</v>
      </c>
      <c r="O227" s="22">
        <f>VLOOKUP(A227, Master, 21, FALSE)</f>
        <v>0.61399227991526217</v>
      </c>
      <c r="P227" s="24">
        <f>VLOOKUP(A227, Master, 22, FALSE)</f>
        <v>23907325</v>
      </c>
      <c r="Q227" s="24">
        <f>VLOOKUP(A227, Master, 23, FALSE)</f>
        <v>12418231</v>
      </c>
      <c r="R227" s="22">
        <f>VLOOKUP(A227, Master, 24, FALSE)</f>
        <v>0.5194320569114278</v>
      </c>
      <c r="S227" s="22">
        <f>AVERAGE(F227,I227,L227,O227,R227)</f>
        <v>0.64338540933880961</v>
      </c>
      <c r="T227" s="32">
        <v>5</v>
      </c>
    </row>
    <row r="228" spans="1:20" ht="12.75" customHeight="1" x14ac:dyDescent="0.3">
      <c r="A228" s="25" t="s">
        <v>533</v>
      </c>
      <c r="B228" s="25" t="s">
        <v>534</v>
      </c>
      <c r="C228" s="25" t="s">
        <v>114</v>
      </c>
      <c r="D228" s="31">
        <f>VLOOKUP(A228, Master, 10, FALSE)</f>
        <v>8120501</v>
      </c>
      <c r="E228" s="31">
        <f>VLOOKUP(A228, Master, 11, FALSE)</f>
        <v>3767718</v>
      </c>
      <c r="F228" s="40">
        <f>VLOOKUP(A228, Master, 12, FALSE)</f>
        <v>0.46397605270906317</v>
      </c>
      <c r="G228" s="31">
        <f>VLOOKUP(A228, Master, 13, FALSE)</f>
        <v>8199729</v>
      </c>
      <c r="H228" s="31">
        <f>VLOOKUP(A228, Master, 14, FALSE)</f>
        <v>4463298</v>
      </c>
      <c r="I228" s="40">
        <f>VLOOKUP(A228, Master, 15, FALSE)</f>
        <v>0.54432262334523496</v>
      </c>
      <c r="J228" s="24">
        <f>VLOOKUP(A228, Master, 16, FALSE)</f>
        <v>9205704</v>
      </c>
      <c r="K228" s="24">
        <f>VLOOKUP(A228, Master, 17, FALSE)</f>
        <v>4549325</v>
      </c>
      <c r="L228" s="22">
        <f>VLOOKUP(A228, Master, 18, FALSE)</f>
        <v>0.49418545284532284</v>
      </c>
      <c r="M228" s="24">
        <f>VLOOKUP(A228, Master, 19, FALSE)</f>
        <v>8689887</v>
      </c>
      <c r="N228" s="24">
        <f>VLOOKUP(A228, Master, 20, FALSE)</f>
        <v>6202537</v>
      </c>
      <c r="O228" s="22">
        <f>VLOOKUP(A228, Master, 21, FALSE)</f>
        <v>0.7137649776113314</v>
      </c>
      <c r="P228" s="24">
        <f>VLOOKUP(A228, Master, 22, FALSE)</f>
        <v>9881991</v>
      </c>
      <c r="Q228" s="24">
        <f>VLOOKUP(A228, Master, 23, FALSE)</f>
        <v>7194192</v>
      </c>
      <c r="R228" s="22">
        <f>VLOOKUP(A228, Master, 24, FALSE)</f>
        <v>0.72801037766579635</v>
      </c>
      <c r="S228" s="22">
        <f>AVERAGE(F228,I228,L228,O228,R228)</f>
        <v>0.58885189683534978</v>
      </c>
      <c r="T228" s="32">
        <v>2</v>
      </c>
    </row>
    <row r="229" spans="1:20" ht="12.75" customHeight="1" x14ac:dyDescent="0.3">
      <c r="A229" s="25" t="s">
        <v>535</v>
      </c>
      <c r="B229" s="25" t="s">
        <v>536</v>
      </c>
      <c r="C229" s="25" t="s">
        <v>14</v>
      </c>
      <c r="D229" s="31">
        <f>VLOOKUP(A229, Master, 10, FALSE)</f>
        <v>10439953</v>
      </c>
      <c r="E229" s="31">
        <f>VLOOKUP(A229, Master, 11, FALSE)</f>
        <v>325623</v>
      </c>
      <c r="F229" s="40">
        <f>VLOOKUP(A229, Master, 12, FALSE)</f>
        <v>3.1190082943859998E-2</v>
      </c>
      <c r="G229" s="31">
        <f>VLOOKUP(A229, Master, 13, FALSE)</f>
        <v>8928571</v>
      </c>
      <c r="H229" s="31">
        <f>VLOOKUP(A229, Master, 14, FALSE)</f>
        <v>990323</v>
      </c>
      <c r="I229" s="40">
        <f>VLOOKUP(A229, Master, 15, FALSE)</f>
        <v>0.11091618132397671</v>
      </c>
      <c r="J229" s="24">
        <f>VLOOKUP(A229, Master, 16, FALSE)</f>
        <v>9273239</v>
      </c>
      <c r="K229" s="24">
        <f>VLOOKUP(A229, Master, 17, FALSE)</f>
        <v>1873287</v>
      </c>
      <c r="L229" s="22">
        <f>VLOOKUP(A229, Master, 18, FALSE)</f>
        <v>0.20200999887957163</v>
      </c>
      <c r="M229" s="24">
        <f>VLOOKUP(A229, Master, 19, FALSE)</f>
        <v>10189243</v>
      </c>
      <c r="N229" s="24">
        <f>VLOOKUP(A229, Master, 20, FALSE)</f>
        <v>2814559</v>
      </c>
      <c r="O229" s="22">
        <f>VLOOKUP(A229, Master, 21, FALSE)</f>
        <v>0.27622846957325486</v>
      </c>
      <c r="P229" s="24">
        <f>VLOOKUP(A229, Master, 22, FALSE)</f>
        <v>10159602</v>
      </c>
      <c r="Q229" s="24">
        <f>VLOOKUP(A229, Master, 23, FALSE)</f>
        <v>3930598</v>
      </c>
      <c r="R229" s="22">
        <f>VLOOKUP(A229, Master, 24, FALSE)</f>
        <v>0.3868850374256787</v>
      </c>
      <c r="S229" s="22">
        <f>AVERAGE(F229,I229,L229,O229,R229)</f>
        <v>0.2014459540292684</v>
      </c>
      <c r="T229" s="32">
        <v>2</v>
      </c>
    </row>
    <row r="230" spans="1:20" ht="12.75" customHeight="1" x14ac:dyDescent="0.3">
      <c r="A230" s="25" t="s">
        <v>537</v>
      </c>
      <c r="B230" s="25" t="s">
        <v>538</v>
      </c>
      <c r="C230" s="25" t="s">
        <v>14</v>
      </c>
      <c r="D230" s="31">
        <f>VLOOKUP(A230, Master, 10, FALSE)</f>
        <v>7749408</v>
      </c>
      <c r="E230" s="31">
        <f>VLOOKUP(A230, Master, 11, FALSE)</f>
        <v>1710887</v>
      </c>
      <c r="F230" s="40">
        <f>VLOOKUP(A230, Master, 12, FALSE)</f>
        <v>0.22077647737736869</v>
      </c>
      <c r="G230" s="31">
        <f>VLOOKUP(A230, Master, 13, FALSE)</f>
        <v>8233592</v>
      </c>
      <c r="H230" s="31">
        <f>VLOOKUP(A230, Master, 14, FALSE)</f>
        <v>1429864</v>
      </c>
      <c r="I230" s="40">
        <f>VLOOKUP(A230, Master, 15, FALSE)</f>
        <v>0.17366223636050948</v>
      </c>
      <c r="J230" s="24">
        <f>VLOOKUP(A230, Master, 16, FALSE)</f>
        <v>8484153</v>
      </c>
      <c r="K230" s="24">
        <f>VLOOKUP(A230, Master, 17, FALSE)</f>
        <v>1314777</v>
      </c>
      <c r="L230" s="22">
        <f>VLOOKUP(A230, Master, 18, FALSE)</f>
        <v>0.15496856315533206</v>
      </c>
      <c r="M230" s="24">
        <f>VLOOKUP(A230, Master, 19, FALSE)</f>
        <v>8330998</v>
      </c>
      <c r="N230" s="24">
        <f>VLOOKUP(A230, Master, 20, FALSE)</f>
        <v>1994599</v>
      </c>
      <c r="O230" s="22">
        <f>VLOOKUP(A230, Master, 21, FALSE)</f>
        <v>0.23941897477349053</v>
      </c>
      <c r="P230" s="24">
        <f>VLOOKUP(A230, Master, 22, FALSE)</f>
        <v>8518261</v>
      </c>
      <c r="Q230" s="24">
        <f>VLOOKUP(A230, Master, 23, FALSE)</f>
        <v>2721034</v>
      </c>
      <c r="R230" s="22">
        <f>VLOOKUP(A230, Master, 24, FALSE)</f>
        <v>0.31943538710541974</v>
      </c>
      <c r="S230" s="22">
        <f>AVERAGE(F230,I230,L230,O230,R230)</f>
        <v>0.22165232775442409</v>
      </c>
      <c r="T230" s="32">
        <v>2</v>
      </c>
    </row>
    <row r="231" spans="1:20" ht="12.75" customHeight="1" x14ac:dyDescent="0.3">
      <c r="A231" s="25" t="s">
        <v>539</v>
      </c>
      <c r="B231" s="25" t="s">
        <v>540</v>
      </c>
      <c r="C231" s="25" t="s">
        <v>17</v>
      </c>
      <c r="D231" s="31">
        <f>VLOOKUP(A231, Master, 10, FALSE)</f>
        <v>17363513</v>
      </c>
      <c r="E231" s="31">
        <f>VLOOKUP(A231, Master, 11, FALSE)</f>
        <v>4643287</v>
      </c>
      <c r="F231" s="40">
        <f>VLOOKUP(A231, Master, 12, FALSE)</f>
        <v>0.26741633447102553</v>
      </c>
      <c r="G231" s="31">
        <f>VLOOKUP(A231, Master, 13, FALSE)</f>
        <v>17316387</v>
      </c>
      <c r="H231" s="31">
        <f>VLOOKUP(A231, Master, 14, FALSE)</f>
        <v>4688729</v>
      </c>
      <c r="I231" s="40">
        <f>VLOOKUP(A231, Master, 15, FALSE)</f>
        <v>0.27076831904946452</v>
      </c>
      <c r="J231" s="24">
        <f>VLOOKUP(A231, Master, 16, FALSE)</f>
        <v>17064539</v>
      </c>
      <c r="K231" s="24">
        <f>VLOOKUP(A231, Master, 17, FALSE)</f>
        <v>5026300</v>
      </c>
      <c r="L231" s="22">
        <f>VLOOKUP(A231, Master, 18, FALSE)</f>
        <v>0.29454648613712919</v>
      </c>
      <c r="M231" s="24">
        <f>VLOOKUP(A231, Master, 19, FALSE)</f>
        <v>16964082</v>
      </c>
      <c r="N231" s="24">
        <f>VLOOKUP(A231, Master, 20, FALSE)</f>
        <v>6257015</v>
      </c>
      <c r="O231" s="22">
        <f>VLOOKUP(A231, Master, 21, FALSE)</f>
        <v>0.36883899759503641</v>
      </c>
      <c r="P231" s="24">
        <f>VLOOKUP(A231, Master, 22, FALSE)</f>
        <v>16535737</v>
      </c>
      <c r="Q231" s="24">
        <f>VLOOKUP(A231, Master, 23, FALSE)</f>
        <v>7792634</v>
      </c>
      <c r="R231" s="22">
        <f>VLOOKUP(A231, Master, 24, FALSE)</f>
        <v>0.47126015610915922</v>
      </c>
      <c r="S231" s="22">
        <f>AVERAGE(F231,I231,L231,O231,R231)</f>
        <v>0.334566058672363</v>
      </c>
      <c r="T231" s="32">
        <v>4</v>
      </c>
    </row>
    <row r="232" spans="1:20" ht="12.75" customHeight="1" x14ac:dyDescent="0.3">
      <c r="A232" s="25" t="s">
        <v>541</v>
      </c>
      <c r="B232" s="25" t="s">
        <v>542</v>
      </c>
      <c r="C232" s="25" t="s">
        <v>17</v>
      </c>
      <c r="D232" s="31">
        <f>VLOOKUP(A232, Master, 10, FALSE)</f>
        <v>10280342</v>
      </c>
      <c r="E232" s="31">
        <f>VLOOKUP(A232, Master, 11, FALSE)</f>
        <v>1592353</v>
      </c>
      <c r="F232" s="40">
        <f>VLOOKUP(A232, Master, 12, FALSE)</f>
        <v>0.15489299869595777</v>
      </c>
      <c r="G232" s="31">
        <f>VLOOKUP(A232, Master, 13, FALSE)</f>
        <v>10742254</v>
      </c>
      <c r="H232" s="31">
        <f>VLOOKUP(A232, Master, 14, FALSE)</f>
        <v>1948805</v>
      </c>
      <c r="I232" s="40">
        <f>VLOOKUP(A232, Master, 15, FALSE)</f>
        <v>0.18141490603368715</v>
      </c>
      <c r="J232" s="24">
        <f>VLOOKUP(A232, Master, 16, FALSE)</f>
        <v>11146298</v>
      </c>
      <c r="K232" s="24">
        <f>VLOOKUP(A232, Master, 17, FALSE)</f>
        <v>1738448</v>
      </c>
      <c r="L232" s="22">
        <f>VLOOKUP(A232, Master, 18, FALSE)</f>
        <v>0.15596640247730681</v>
      </c>
      <c r="M232" s="24">
        <f>VLOOKUP(A232, Master, 19, FALSE)</f>
        <v>11511914</v>
      </c>
      <c r="N232" s="24">
        <f>VLOOKUP(A232, Master, 20, FALSE)</f>
        <v>1837127</v>
      </c>
      <c r="O232" s="22">
        <f>VLOOKUP(A232, Master, 21, FALSE)</f>
        <v>0.15958484401464432</v>
      </c>
      <c r="P232" s="24">
        <f>VLOOKUP(A232, Master, 22, FALSE)</f>
        <v>11870843</v>
      </c>
      <c r="Q232" s="24">
        <f>VLOOKUP(A232, Master, 23, FALSE)</f>
        <v>1400811</v>
      </c>
      <c r="R232" s="22">
        <f>VLOOKUP(A232, Master, 24, FALSE)</f>
        <v>0.11800434055104596</v>
      </c>
      <c r="S232" s="22">
        <f>AVERAGE(F232,I232,L232,O232,R232)</f>
        <v>0.15397269835452837</v>
      </c>
      <c r="T232" s="32">
        <v>1</v>
      </c>
    </row>
    <row r="233" spans="1:20" ht="12.75" customHeight="1" x14ac:dyDescent="0.3">
      <c r="A233" s="25" t="s">
        <v>543</v>
      </c>
      <c r="B233" s="25" t="s">
        <v>544</v>
      </c>
      <c r="C233" s="25" t="s">
        <v>17</v>
      </c>
      <c r="D233" s="31">
        <f>VLOOKUP(A233, Master, 10, FALSE)</f>
        <v>14763278</v>
      </c>
      <c r="E233" s="31">
        <f>VLOOKUP(A233, Master, 11, FALSE)</f>
        <v>2729839</v>
      </c>
      <c r="F233" s="40">
        <f>VLOOKUP(A233, Master, 12, FALSE)</f>
        <v>0.18490737626155926</v>
      </c>
      <c r="G233" s="31">
        <f>VLOOKUP(A233, Master, 13, FALSE)</f>
        <v>14619987</v>
      </c>
      <c r="H233" s="31">
        <f>VLOOKUP(A233, Master, 14, FALSE)</f>
        <v>3053178</v>
      </c>
      <c r="I233" s="40">
        <f>VLOOKUP(A233, Master, 15, FALSE)</f>
        <v>0.20883589020975191</v>
      </c>
      <c r="J233" s="24">
        <f>VLOOKUP(A233, Master, 16, FALSE)</f>
        <v>14943013</v>
      </c>
      <c r="K233" s="24">
        <f>VLOOKUP(A233, Master, 17, FALSE)</f>
        <v>3392694</v>
      </c>
      <c r="L233" s="22">
        <f>VLOOKUP(A233, Master, 18, FALSE)</f>
        <v>0.22704216345123973</v>
      </c>
      <c r="M233" s="24">
        <f>VLOOKUP(A233, Master, 19, FALSE)</f>
        <v>14661853</v>
      </c>
      <c r="N233" s="24">
        <f>VLOOKUP(A233, Master, 20, FALSE)</f>
        <v>3856223</v>
      </c>
      <c r="O233" s="22">
        <f>VLOOKUP(A233, Master, 21, FALSE)</f>
        <v>0.26301061673446052</v>
      </c>
      <c r="P233" s="24">
        <f>VLOOKUP(A233, Master, 22, FALSE)</f>
        <v>14764128</v>
      </c>
      <c r="Q233" s="24">
        <f>VLOOKUP(A233, Master, 23, FALSE)</f>
        <v>4658708</v>
      </c>
      <c r="R233" s="22">
        <f>VLOOKUP(A233, Master, 24, FALSE)</f>
        <v>0.31554237405690333</v>
      </c>
      <c r="S233" s="22">
        <f>AVERAGE(F233,I233,L233,O233,R233)</f>
        <v>0.23986768414278298</v>
      </c>
      <c r="T233" s="32">
        <v>3</v>
      </c>
    </row>
    <row r="234" spans="1:20" ht="12.75" customHeight="1" x14ac:dyDescent="0.3">
      <c r="A234" s="25" t="s">
        <v>545</v>
      </c>
      <c r="B234" s="25" t="s">
        <v>546</v>
      </c>
      <c r="C234" s="25" t="s">
        <v>17</v>
      </c>
      <c r="D234" s="31">
        <f>VLOOKUP(A234, Master, 10, FALSE)</f>
        <v>11904361</v>
      </c>
      <c r="E234" s="31">
        <f>VLOOKUP(A234, Master, 11, FALSE)</f>
        <v>1122140</v>
      </c>
      <c r="F234" s="40">
        <f>VLOOKUP(A234, Master, 12, FALSE)</f>
        <v>9.4262934398578802E-2</v>
      </c>
      <c r="G234" s="31">
        <f>VLOOKUP(A234, Master, 13, FALSE)</f>
        <v>11732542</v>
      </c>
      <c r="H234" s="31">
        <f>VLOOKUP(A234, Master, 14, FALSE)</f>
        <v>1591879</v>
      </c>
      <c r="I234" s="40">
        <f>VLOOKUP(A234, Master, 15, FALSE)</f>
        <v>0.13568065641699811</v>
      </c>
      <c r="J234" s="24">
        <f>VLOOKUP(A234, Master, 16, FALSE)</f>
        <v>11907027</v>
      </c>
      <c r="K234" s="24">
        <f>VLOOKUP(A234, Master, 17, FALSE)</f>
        <v>2709127</v>
      </c>
      <c r="L234" s="22">
        <f>VLOOKUP(A234, Master, 18, FALSE)</f>
        <v>0.22752337758199423</v>
      </c>
      <c r="M234" s="24">
        <f>VLOOKUP(A234, Master, 19, FALSE)</f>
        <v>12556154</v>
      </c>
      <c r="N234" s="24">
        <f>VLOOKUP(A234, Master, 20, FALSE)</f>
        <v>4117912</v>
      </c>
      <c r="O234" s="22">
        <f>VLOOKUP(A234, Master, 21, FALSE)</f>
        <v>0.32795966025902518</v>
      </c>
      <c r="P234" s="24">
        <f>VLOOKUP(A234, Master, 22, FALSE)</f>
        <v>13908975</v>
      </c>
      <c r="Q234" s="24">
        <f>VLOOKUP(A234, Master, 23, FALSE)</f>
        <v>4263600</v>
      </c>
      <c r="R234" s="22">
        <f>VLOOKUP(A234, Master, 24, FALSE)</f>
        <v>0.30653588779906499</v>
      </c>
      <c r="S234" s="22">
        <f>AVERAGE(F234,I234,L234,O234,R234)</f>
        <v>0.21839250329113225</v>
      </c>
      <c r="T234" s="32">
        <v>1</v>
      </c>
    </row>
    <row r="235" spans="1:20" ht="12.75" customHeight="1" x14ac:dyDescent="0.3">
      <c r="A235" s="25" t="s">
        <v>547</v>
      </c>
      <c r="B235" s="25" t="s">
        <v>548</v>
      </c>
      <c r="C235" s="25" t="s">
        <v>20</v>
      </c>
      <c r="D235" s="31">
        <f>VLOOKUP(A235, Master, 10, FALSE)</f>
        <v>15528337</v>
      </c>
      <c r="E235" s="31">
        <f>VLOOKUP(A235, Master, 11, FALSE)</f>
        <v>4433547</v>
      </c>
      <c r="F235" s="40">
        <f>VLOOKUP(A235, Master, 12, FALSE)</f>
        <v>0.2855133167189764</v>
      </c>
      <c r="G235" s="31">
        <f>VLOOKUP(A235, Master, 13, FALSE)</f>
        <v>15615499</v>
      </c>
      <c r="H235" s="31">
        <f>VLOOKUP(A235, Master, 14, FALSE)</f>
        <v>4619442</v>
      </c>
      <c r="I235" s="40">
        <f>VLOOKUP(A235, Master, 15, FALSE)</f>
        <v>0.29582416802690709</v>
      </c>
      <c r="J235" s="24">
        <f>VLOOKUP(A235, Master, 16, FALSE)</f>
        <v>16288985</v>
      </c>
      <c r="K235" s="24">
        <f>VLOOKUP(A235, Master, 17, FALSE)</f>
        <v>4236465</v>
      </c>
      <c r="L235" s="22">
        <f>VLOOKUP(A235, Master, 18, FALSE)</f>
        <v>0.26008158273827375</v>
      </c>
      <c r="M235" s="24">
        <f>VLOOKUP(A235, Master, 19, FALSE)</f>
        <v>17371338</v>
      </c>
      <c r="N235" s="24">
        <f>VLOOKUP(A235, Master, 20, FALSE)</f>
        <v>3270497</v>
      </c>
      <c r="O235" s="22">
        <f>VLOOKUP(A235, Master, 21, FALSE)</f>
        <v>0.18826972337997222</v>
      </c>
      <c r="P235" s="24">
        <f>VLOOKUP(A235, Master, 22, FALSE)</f>
        <v>17008832</v>
      </c>
      <c r="Q235" s="24">
        <f>VLOOKUP(A235, Master, 23, FALSE)</f>
        <v>3311065</v>
      </c>
      <c r="R235" s="22">
        <f>VLOOKUP(A235, Master, 24, FALSE)</f>
        <v>0.19466739397508306</v>
      </c>
      <c r="S235" s="22">
        <f>AVERAGE(F235,I235,L235,O235,R235)</f>
        <v>0.24487123696784252</v>
      </c>
      <c r="T235" s="32">
        <v>2</v>
      </c>
    </row>
    <row r="236" spans="1:20" ht="12.75" customHeight="1" x14ac:dyDescent="0.3">
      <c r="A236" s="25" t="s">
        <v>549</v>
      </c>
      <c r="B236" s="25" t="s">
        <v>550</v>
      </c>
      <c r="C236" s="25" t="s">
        <v>20</v>
      </c>
      <c r="D236" s="31">
        <f>VLOOKUP(A236, Master, 10, FALSE)</f>
        <v>10583040</v>
      </c>
      <c r="E236" s="31">
        <f>VLOOKUP(A236, Master, 11, FALSE)</f>
        <v>3779877</v>
      </c>
      <c r="F236" s="40">
        <f>VLOOKUP(A236, Master, 12, FALSE)</f>
        <v>0.35716363162191583</v>
      </c>
      <c r="G236" s="31">
        <f>VLOOKUP(A236, Master, 13, FALSE)</f>
        <v>11217960</v>
      </c>
      <c r="H236" s="31">
        <f>VLOOKUP(A236, Master, 14, FALSE)</f>
        <v>4411449</v>
      </c>
      <c r="I236" s="40">
        <f>VLOOKUP(A236, Master, 15, FALSE)</f>
        <v>0.39324877250409163</v>
      </c>
      <c r="J236" s="24">
        <f>VLOOKUP(A236, Master, 16, FALSE)</f>
        <v>11598950</v>
      </c>
      <c r="K236" s="24">
        <f>VLOOKUP(A236, Master, 17, FALSE)</f>
        <v>4656713</v>
      </c>
      <c r="L236" s="22">
        <f>VLOOKUP(A236, Master, 18, FALSE)</f>
        <v>0.40147711646312811</v>
      </c>
      <c r="M236" s="24">
        <f>VLOOKUP(A236, Master, 19, FALSE)</f>
        <v>12601473</v>
      </c>
      <c r="N236" s="24">
        <f>VLOOKUP(A236, Master, 20, FALSE)</f>
        <v>6202627</v>
      </c>
      <c r="O236" s="22">
        <f>VLOOKUP(A236, Master, 21, FALSE)</f>
        <v>0.49221444191484598</v>
      </c>
      <c r="P236" s="24">
        <f>VLOOKUP(A236, Master, 22, FALSE)</f>
        <v>13161443</v>
      </c>
      <c r="Q236" s="24">
        <f>VLOOKUP(A236, Master, 23, FALSE)</f>
        <v>7150216</v>
      </c>
      <c r="R236" s="22">
        <f>VLOOKUP(A236, Master, 24, FALSE)</f>
        <v>0.54326991348896925</v>
      </c>
      <c r="S236" s="22">
        <f>AVERAGE(F236,I236,L236,O236,R236)</f>
        <v>0.43747477519859013</v>
      </c>
      <c r="T236" s="32">
        <v>1</v>
      </c>
    </row>
    <row r="237" spans="1:20" ht="12.75" customHeight="1" x14ac:dyDescent="0.3">
      <c r="A237" s="25" t="s">
        <v>551</v>
      </c>
      <c r="B237" s="25" t="s">
        <v>552</v>
      </c>
      <c r="C237" s="25" t="s">
        <v>20</v>
      </c>
      <c r="D237" s="31">
        <f>VLOOKUP(A237, Master, 10, FALSE)</f>
        <v>7967852</v>
      </c>
      <c r="E237" s="31">
        <f>VLOOKUP(A237, Master, 11, FALSE)</f>
        <v>2635169</v>
      </c>
      <c r="F237" s="40">
        <f>VLOOKUP(A237, Master, 12, FALSE)</f>
        <v>0.33072514399112835</v>
      </c>
      <c r="G237" s="31">
        <f>VLOOKUP(A237, Master, 13, FALSE)</f>
        <v>8321676</v>
      </c>
      <c r="H237" s="31">
        <f>VLOOKUP(A237, Master, 14, FALSE)</f>
        <v>3228671</v>
      </c>
      <c r="I237" s="40">
        <f>VLOOKUP(A237, Master, 15, FALSE)</f>
        <v>0.38798326202558236</v>
      </c>
      <c r="J237" s="24">
        <f>VLOOKUP(A237, Master, 16, FALSE)</f>
        <v>8842971</v>
      </c>
      <c r="K237" s="24">
        <f>VLOOKUP(A237, Master, 17, FALSE)</f>
        <v>4082761</v>
      </c>
      <c r="L237" s="22">
        <f>VLOOKUP(A237, Master, 18, FALSE)</f>
        <v>0.4616956224327774</v>
      </c>
      <c r="M237" s="24">
        <f>VLOOKUP(A237, Master, 19, FALSE)</f>
        <v>9472152</v>
      </c>
      <c r="N237" s="24">
        <f>VLOOKUP(A237, Master, 20, FALSE)</f>
        <v>5892148</v>
      </c>
      <c r="O237" s="22">
        <f>VLOOKUP(A237, Master, 21, FALSE)</f>
        <v>0.62204956170466863</v>
      </c>
      <c r="P237" s="24">
        <f>VLOOKUP(A237, Master, 22, FALSE)</f>
        <v>10489571</v>
      </c>
      <c r="Q237" s="24">
        <f>VLOOKUP(A237, Master, 23, FALSE)</f>
        <v>7092049</v>
      </c>
      <c r="R237" s="22">
        <f>VLOOKUP(A237, Master, 24, FALSE)</f>
        <v>0.676104771110277</v>
      </c>
      <c r="S237" s="22">
        <f>AVERAGE(F237,I237,L237,O237,R237)</f>
        <v>0.49571167225288681</v>
      </c>
      <c r="T237" s="32">
        <v>1</v>
      </c>
    </row>
    <row r="238" spans="1:20" ht="12.75" customHeight="1" x14ac:dyDescent="0.3">
      <c r="A238" s="25" t="s">
        <v>553</v>
      </c>
      <c r="B238" s="25" t="s">
        <v>554</v>
      </c>
      <c r="C238" s="25" t="s">
        <v>314</v>
      </c>
      <c r="D238" s="31">
        <f>VLOOKUP(A238, Master, 10, FALSE)</f>
        <v>7416616</v>
      </c>
      <c r="E238" s="31">
        <f>VLOOKUP(A238, Master, 11, FALSE)</f>
        <v>847575</v>
      </c>
      <c r="F238" s="40">
        <f>VLOOKUP(A238, Master, 12, FALSE)</f>
        <v>0.1142805559840229</v>
      </c>
      <c r="G238" s="31">
        <f>VLOOKUP(A238, Master, 13, FALSE)</f>
        <v>8251493</v>
      </c>
      <c r="H238" s="31">
        <f>VLOOKUP(A238, Master, 14, FALSE)</f>
        <v>1890300</v>
      </c>
      <c r="I238" s="40">
        <f>VLOOKUP(A238, Master, 15, FALSE)</f>
        <v>0.22908581513672738</v>
      </c>
      <c r="J238" s="24">
        <f>VLOOKUP(A238, Master, 16, FALSE)</f>
        <v>9075301</v>
      </c>
      <c r="K238" s="24">
        <f>VLOOKUP(A238, Master, 17, FALSE)</f>
        <v>2155801</v>
      </c>
      <c r="L238" s="22">
        <f>VLOOKUP(A238, Master, 18, FALSE)</f>
        <v>0.23754595026655315</v>
      </c>
      <c r="M238" s="24">
        <f>VLOOKUP(A238, Master, 19, FALSE)</f>
        <v>8445837</v>
      </c>
      <c r="N238" s="24">
        <f>VLOOKUP(A238, Master, 20, FALSE)</f>
        <v>3741345</v>
      </c>
      <c r="O238" s="22">
        <f>VLOOKUP(A238, Master, 21, FALSE)</f>
        <v>0.4429809621000263</v>
      </c>
      <c r="P238" s="24">
        <f>VLOOKUP(A238, Master, 22, FALSE)</f>
        <v>8788432</v>
      </c>
      <c r="Q238" s="24">
        <f>VLOOKUP(A238, Master, 23, FALSE)</f>
        <v>5019772</v>
      </c>
      <c r="R238" s="22">
        <f>VLOOKUP(A238, Master, 24, FALSE)</f>
        <v>0.57117947774984201</v>
      </c>
      <c r="S238" s="22">
        <f>AVERAGE(F238,I238,L238,O238,R238)</f>
        <v>0.31901455224743436</v>
      </c>
      <c r="T238" s="32">
        <v>3</v>
      </c>
    </row>
    <row r="239" spans="1:20" ht="12.75" customHeight="1" x14ac:dyDescent="0.3">
      <c r="A239" s="25" t="s">
        <v>555</v>
      </c>
      <c r="B239" s="25" t="s">
        <v>556</v>
      </c>
      <c r="C239" s="25" t="s">
        <v>314</v>
      </c>
      <c r="D239" s="31">
        <f>VLOOKUP(A239, Master, 10, FALSE)</f>
        <v>8449154</v>
      </c>
      <c r="E239" s="31">
        <f>VLOOKUP(A239, Master, 11, FALSE)</f>
        <v>5855673</v>
      </c>
      <c r="F239" s="40">
        <f>VLOOKUP(A239, Master, 12, FALSE)</f>
        <v>0.6930484401160163</v>
      </c>
      <c r="G239" s="31">
        <f>VLOOKUP(A239, Master, 13, FALSE)</f>
        <v>8336751</v>
      </c>
      <c r="H239" s="31">
        <f>VLOOKUP(A239, Master, 14, FALSE)</f>
        <v>5560464</v>
      </c>
      <c r="I239" s="40">
        <f>VLOOKUP(A239, Master, 15, FALSE)</f>
        <v>0.66698213728585631</v>
      </c>
      <c r="J239" s="24">
        <f>VLOOKUP(A239, Master, 16, FALSE)</f>
        <v>8450782</v>
      </c>
      <c r="K239" s="24">
        <f>VLOOKUP(A239, Master, 17, FALSE)</f>
        <v>5228786</v>
      </c>
      <c r="L239" s="22">
        <f>VLOOKUP(A239, Master, 18, FALSE)</f>
        <v>0.61873398225158338</v>
      </c>
      <c r="M239" s="24">
        <f>VLOOKUP(A239, Master, 19, FALSE)</f>
        <v>8323053</v>
      </c>
      <c r="N239" s="24">
        <f>VLOOKUP(A239, Master, 20, FALSE)</f>
        <v>5339844</v>
      </c>
      <c r="O239" s="22">
        <f>VLOOKUP(A239, Master, 21, FALSE)</f>
        <v>0.64157274980707202</v>
      </c>
      <c r="P239" s="24">
        <f>VLOOKUP(A239, Master, 22, FALSE)</f>
        <v>8541673</v>
      </c>
      <c r="Q239" s="24">
        <f>VLOOKUP(A239, Master, 23, FALSE)</f>
        <v>5236245</v>
      </c>
      <c r="R239" s="22">
        <f>VLOOKUP(A239, Master, 24, FALSE)</f>
        <v>0.61302335034366218</v>
      </c>
      <c r="S239" s="22">
        <f>AVERAGE(F239,I239,L239,O239,R239)</f>
        <v>0.64667213196083806</v>
      </c>
      <c r="T239" s="32">
        <v>3</v>
      </c>
    </row>
    <row r="240" spans="1:20" ht="12.75" customHeight="1" x14ac:dyDescent="0.3">
      <c r="A240" s="25" t="s">
        <v>557</v>
      </c>
      <c r="B240" s="25" t="s">
        <v>558</v>
      </c>
      <c r="C240" s="25" t="s">
        <v>314</v>
      </c>
      <c r="D240" s="31">
        <f>VLOOKUP(A240, Master, 10, FALSE)</f>
        <v>4407614</v>
      </c>
      <c r="E240" s="31">
        <f>VLOOKUP(A240, Master, 11, FALSE)</f>
        <v>2781998</v>
      </c>
      <c r="F240" s="40">
        <f>VLOOKUP(A240, Master, 12, FALSE)</f>
        <v>0.6311800443505261</v>
      </c>
      <c r="G240" s="31">
        <f>VLOOKUP(A240, Master, 13, FALSE)</f>
        <v>4310218</v>
      </c>
      <c r="H240" s="31">
        <f>VLOOKUP(A240, Master, 14, FALSE)</f>
        <v>2661611</v>
      </c>
      <c r="I240" s="40">
        <f>VLOOKUP(A240, Master, 15, FALSE)</f>
        <v>0.61751192167078328</v>
      </c>
      <c r="J240" s="24">
        <f>VLOOKUP(A240, Master, 16, FALSE)</f>
        <v>4324072</v>
      </c>
      <c r="K240" s="24">
        <f>VLOOKUP(A240, Master, 17, FALSE)</f>
        <v>2665253</v>
      </c>
      <c r="L240" s="22">
        <f>VLOOKUP(A240, Master, 18, FALSE)</f>
        <v>0.61637572177336553</v>
      </c>
      <c r="M240" s="24">
        <f>VLOOKUP(A240, Master, 19, FALSE)</f>
        <v>4470046</v>
      </c>
      <c r="N240" s="24">
        <f>VLOOKUP(A240, Master, 20, FALSE)</f>
        <v>2938295</v>
      </c>
      <c r="O240" s="22">
        <f>VLOOKUP(A240, Master, 21, FALSE)</f>
        <v>0.65732992456900896</v>
      </c>
      <c r="P240" s="24">
        <f>VLOOKUP(A240, Master, 22, FALSE)</f>
        <v>4674171</v>
      </c>
      <c r="Q240" s="24">
        <f>VLOOKUP(A240, Master, 23, FALSE)</f>
        <v>3350097</v>
      </c>
      <c r="R240" s="22">
        <f>VLOOKUP(A240, Master, 24, FALSE)</f>
        <v>0.71672538296095711</v>
      </c>
      <c r="S240" s="22">
        <f>AVERAGE(F240,I240,L240,O240,R240)</f>
        <v>0.64782459906492817</v>
      </c>
      <c r="T240" s="32">
        <v>2</v>
      </c>
    </row>
    <row r="241" spans="1:20" ht="12.75" customHeight="1" x14ac:dyDescent="0.3">
      <c r="A241" s="25" t="s">
        <v>559</v>
      </c>
      <c r="B241" s="25" t="s">
        <v>560</v>
      </c>
      <c r="C241" s="25" t="s">
        <v>314</v>
      </c>
      <c r="D241" s="31">
        <f>VLOOKUP(A241, Master, 10, FALSE)</f>
        <v>5373698</v>
      </c>
      <c r="E241" s="31">
        <f>VLOOKUP(A241, Master, 11, FALSE)</f>
        <v>2405682</v>
      </c>
      <c r="F241" s="40">
        <f>VLOOKUP(A241, Master, 12, FALSE)</f>
        <v>0.44767718617607466</v>
      </c>
      <c r="G241" s="31">
        <f>VLOOKUP(A241, Master, 13, FALSE)</f>
        <v>5533743</v>
      </c>
      <c r="H241" s="31">
        <f>VLOOKUP(A241, Master, 14, FALSE)</f>
        <v>2569203</v>
      </c>
      <c r="I241" s="40">
        <f>VLOOKUP(A241, Master, 15, FALSE)</f>
        <v>0.4642794217223315</v>
      </c>
      <c r="J241" s="24">
        <f>VLOOKUP(A241, Master, 16, FALSE)</f>
        <v>5613994</v>
      </c>
      <c r="K241" s="24">
        <f>VLOOKUP(A241, Master, 17, FALSE)</f>
        <v>2858833</v>
      </c>
      <c r="L241" s="22">
        <f>VLOOKUP(A241, Master, 18, FALSE)</f>
        <v>0.50923335507661749</v>
      </c>
      <c r="M241" s="24">
        <f>VLOOKUP(A241, Master, 19, FALSE)</f>
        <v>5913686</v>
      </c>
      <c r="N241" s="24">
        <f>VLOOKUP(A241, Master, 20, FALSE)</f>
        <v>3543188</v>
      </c>
      <c r="O241" s="22">
        <f>VLOOKUP(A241, Master, 21, FALSE)</f>
        <v>0.59915051289500321</v>
      </c>
      <c r="P241" s="24">
        <f>VLOOKUP(A241, Master, 22, FALSE)</f>
        <v>6041656</v>
      </c>
      <c r="Q241" s="24">
        <f>VLOOKUP(A241, Master, 23, FALSE)</f>
        <v>4120095</v>
      </c>
      <c r="R241" s="22">
        <f>VLOOKUP(A241, Master, 24, FALSE)</f>
        <v>0.68194796261157542</v>
      </c>
      <c r="S241" s="22">
        <f>AVERAGE(F241,I241,L241,O241,R241)</f>
        <v>0.54045768769632052</v>
      </c>
      <c r="T241" s="32">
        <v>2</v>
      </c>
    </row>
    <row r="242" spans="1:20" ht="12.75" customHeight="1" x14ac:dyDescent="0.3">
      <c r="A242" s="25" t="s">
        <v>561</v>
      </c>
      <c r="B242" s="25" t="s">
        <v>562</v>
      </c>
      <c r="C242" s="25" t="s">
        <v>32</v>
      </c>
      <c r="D242" s="31">
        <f>VLOOKUP(A242, Master, 10, FALSE)</f>
        <v>14681038</v>
      </c>
      <c r="E242" s="31">
        <f>VLOOKUP(A242, Master, 11, FALSE)</f>
        <v>256235</v>
      </c>
      <c r="F242" s="40">
        <f>VLOOKUP(A242, Master, 12, FALSE)</f>
        <v>1.7453466164994602E-2</v>
      </c>
      <c r="G242" s="31">
        <f>VLOOKUP(A242, Master, 13, FALSE)</f>
        <v>15569764</v>
      </c>
      <c r="H242" s="31">
        <f>VLOOKUP(A242, Master, 14, FALSE)</f>
        <v>1066624</v>
      </c>
      <c r="I242" s="40">
        <f>VLOOKUP(A242, Master, 15, FALSE)</f>
        <v>6.8506112231373581E-2</v>
      </c>
      <c r="J242" s="24">
        <f>VLOOKUP(A242, Master, 16, FALSE)</f>
        <v>15944404</v>
      </c>
      <c r="K242" s="24">
        <f>VLOOKUP(A242, Master, 17, FALSE)</f>
        <v>1406726</v>
      </c>
      <c r="L242" s="22">
        <f>VLOOKUP(A242, Master, 18, FALSE)</f>
        <v>8.8226941565203693E-2</v>
      </c>
      <c r="M242" s="24">
        <f>VLOOKUP(A242, Master, 19, FALSE)</f>
        <v>15858951</v>
      </c>
      <c r="N242" s="24">
        <f>VLOOKUP(A242, Master, 20, FALSE)</f>
        <v>2026460</v>
      </c>
      <c r="O242" s="22">
        <f>VLOOKUP(A242, Master, 21, FALSE)</f>
        <v>0.12778020437795665</v>
      </c>
      <c r="P242" s="24">
        <f>VLOOKUP(A242, Master, 22, FALSE)</f>
        <v>15960170</v>
      </c>
      <c r="Q242" s="24">
        <f>VLOOKUP(A242, Master, 23, FALSE)</f>
        <v>2440128</v>
      </c>
      <c r="R242" s="22">
        <f>VLOOKUP(A242, Master, 24, FALSE)</f>
        <v>0.15288859705128455</v>
      </c>
      <c r="S242" s="22">
        <f>AVERAGE(F242,I242,L242,O242,R242)</f>
        <v>9.0971064278162622E-2</v>
      </c>
      <c r="T242" s="32">
        <v>3</v>
      </c>
    </row>
    <row r="243" spans="1:20" ht="12.75" customHeight="1" x14ac:dyDescent="0.3">
      <c r="A243" s="25" t="s">
        <v>563</v>
      </c>
      <c r="B243" s="25" t="s">
        <v>564</v>
      </c>
      <c r="C243" s="25" t="s">
        <v>32</v>
      </c>
      <c r="D243" s="31">
        <f>VLOOKUP(A243, Master, 10, FALSE)</f>
        <v>6165114</v>
      </c>
      <c r="E243" s="31">
        <f>VLOOKUP(A243, Master, 11, FALSE)</f>
        <v>1401405</v>
      </c>
      <c r="F243" s="40">
        <f>VLOOKUP(A243, Master, 12, FALSE)</f>
        <v>0.22731209836509106</v>
      </c>
      <c r="G243" s="31">
        <f>VLOOKUP(A243, Master, 13, FALSE)</f>
        <v>5835028</v>
      </c>
      <c r="H243" s="31">
        <f>VLOOKUP(A243, Master, 14, FALSE)</f>
        <v>2218408</v>
      </c>
      <c r="I243" s="40">
        <f>VLOOKUP(A243, Master, 15, FALSE)</f>
        <v>0.38018806422179979</v>
      </c>
      <c r="J243" s="24">
        <f>VLOOKUP(A243, Master, 16, FALSE)</f>
        <v>6187322</v>
      </c>
      <c r="K243" s="24">
        <f>VLOOKUP(A243, Master, 17, FALSE)</f>
        <v>2791486</v>
      </c>
      <c r="L243" s="22">
        <f>VLOOKUP(A243, Master, 18, FALSE)</f>
        <v>0.45116223141449563</v>
      </c>
      <c r="M243" s="24">
        <f>VLOOKUP(A243, Master, 19, FALSE)</f>
        <v>6062572</v>
      </c>
      <c r="N243" s="24">
        <f>VLOOKUP(A243, Master, 20, FALSE)</f>
        <v>4020134</v>
      </c>
      <c r="O243" s="22">
        <f>VLOOKUP(A243, Master, 21, FALSE)</f>
        <v>0.66310701134765904</v>
      </c>
      <c r="P243" s="24">
        <f>VLOOKUP(A243, Master, 22, FALSE)</f>
        <v>6393998</v>
      </c>
      <c r="Q243" s="24">
        <f>VLOOKUP(A243, Master, 23, FALSE)</f>
        <v>6180233</v>
      </c>
      <c r="R243" s="22">
        <f>VLOOKUP(A243, Master, 24, FALSE)</f>
        <v>0.96656786567652975</v>
      </c>
      <c r="S243" s="22">
        <f>AVERAGE(F243,I243,L243,O243,R243)</f>
        <v>0.53766745420511497</v>
      </c>
      <c r="T243" s="32">
        <v>3</v>
      </c>
    </row>
    <row r="244" spans="1:20" ht="12.75" customHeight="1" x14ac:dyDescent="0.3">
      <c r="A244" s="25" t="s">
        <v>565</v>
      </c>
      <c r="B244" s="25" t="s">
        <v>566</v>
      </c>
      <c r="C244" s="25" t="s">
        <v>32</v>
      </c>
      <c r="D244" s="31">
        <f>VLOOKUP(A244, Master, 10, FALSE)</f>
        <v>11953901</v>
      </c>
      <c r="E244" s="31">
        <f>VLOOKUP(A244, Master, 11, FALSE)</f>
        <v>577347</v>
      </c>
      <c r="F244" s="40">
        <f>VLOOKUP(A244, Master, 12, FALSE)</f>
        <v>4.8297789985043374E-2</v>
      </c>
      <c r="G244" s="31">
        <f>VLOOKUP(A244, Master, 13, FALSE)</f>
        <v>12637833</v>
      </c>
      <c r="H244" s="31">
        <f>VLOOKUP(A244, Master, 14, FALSE)</f>
        <v>1365709</v>
      </c>
      <c r="I244" s="40">
        <f>VLOOKUP(A244, Master, 15, FALSE)</f>
        <v>0.10806512477257771</v>
      </c>
      <c r="J244" s="24">
        <f>VLOOKUP(A244, Master, 16, FALSE)</f>
        <v>13162465</v>
      </c>
      <c r="K244" s="24">
        <f>VLOOKUP(A244, Master, 17, FALSE)</f>
        <v>1712376</v>
      </c>
      <c r="L244" s="22">
        <f>VLOOKUP(A244, Master, 18, FALSE)</f>
        <v>0.13009538866770015</v>
      </c>
      <c r="M244" s="24">
        <f>VLOOKUP(A244, Master, 19, FALSE)</f>
        <v>13703679</v>
      </c>
      <c r="N244" s="24">
        <f>VLOOKUP(A244, Master, 20, FALSE)</f>
        <v>2092249</v>
      </c>
      <c r="O244" s="22">
        <f>VLOOKUP(A244, Master, 21, FALSE)</f>
        <v>0.15267790496260164</v>
      </c>
      <c r="P244" s="24">
        <f>VLOOKUP(A244, Master, 22, FALSE)</f>
        <v>15158288</v>
      </c>
      <c r="Q244" s="24">
        <f>VLOOKUP(A244, Master, 23, FALSE)</f>
        <v>2318107</v>
      </c>
      <c r="R244" s="22">
        <f>VLOOKUP(A244, Master, 24, FALSE)</f>
        <v>0.15292670254055074</v>
      </c>
      <c r="S244" s="22">
        <f>AVERAGE(F244,I244,L244,O244,R244)</f>
        <v>0.11841258218569473</v>
      </c>
      <c r="T244" s="32">
        <v>1</v>
      </c>
    </row>
    <row r="245" spans="1:20" ht="12.75" customHeight="1" x14ac:dyDescent="0.3">
      <c r="A245" s="25" t="s">
        <v>567</v>
      </c>
      <c r="B245" s="25" t="s">
        <v>568</v>
      </c>
      <c r="C245" s="25" t="s">
        <v>457</v>
      </c>
      <c r="D245" s="31">
        <f>VLOOKUP(A245, Master, 10, FALSE)</f>
        <v>11594054</v>
      </c>
      <c r="E245" s="31">
        <f>VLOOKUP(A245, Master, 11, FALSE)</f>
        <v>2170840</v>
      </c>
      <c r="F245" s="40">
        <f>VLOOKUP(A245, Master, 12, FALSE)</f>
        <v>0.18723735459572641</v>
      </c>
      <c r="G245" s="31">
        <f>VLOOKUP(A245, Master, 13, FALSE)</f>
        <v>11815836</v>
      </c>
      <c r="H245" s="31">
        <f>VLOOKUP(A245, Master, 14, FALSE)</f>
        <v>2773544</v>
      </c>
      <c r="I245" s="40">
        <f>VLOOKUP(A245, Master, 15, FALSE)</f>
        <v>0.23473108462236611</v>
      </c>
      <c r="J245" s="24">
        <f>VLOOKUP(A245, Master, 16, FALSE)</f>
        <v>12681806</v>
      </c>
      <c r="K245" s="24">
        <f>VLOOKUP(A245, Master, 17, FALSE)</f>
        <v>2611121</v>
      </c>
      <c r="L245" s="22">
        <f>VLOOKUP(A245, Master, 18, FALSE)</f>
        <v>0.20589504365545411</v>
      </c>
      <c r="M245" s="24">
        <f>VLOOKUP(A245, Master, 19, FALSE)</f>
        <v>12638856</v>
      </c>
      <c r="N245" s="24">
        <f>VLOOKUP(A245, Master, 20, FALSE)</f>
        <v>2866519</v>
      </c>
      <c r="O245" s="22">
        <f>VLOOKUP(A245, Master, 21, FALSE)</f>
        <v>0.22680209348061248</v>
      </c>
      <c r="P245" s="24">
        <f>VLOOKUP(A245, Master, 22, FALSE)</f>
        <v>13367194</v>
      </c>
      <c r="Q245" s="24">
        <f>VLOOKUP(A245, Master, 23, FALSE)</f>
        <v>2875248</v>
      </c>
      <c r="R245" s="22">
        <f>VLOOKUP(A245, Master, 24, FALSE)</f>
        <v>0.21509734952601123</v>
      </c>
      <c r="S245" s="22">
        <f>AVERAGE(F245,I245,L245,O245,R245)</f>
        <v>0.21395258517603405</v>
      </c>
      <c r="T245" s="32">
        <v>2</v>
      </c>
    </row>
    <row r="246" spans="1:20" ht="12.75" customHeight="1" x14ac:dyDescent="0.3">
      <c r="A246" s="25" t="s">
        <v>569</v>
      </c>
      <c r="B246" s="25" t="s">
        <v>570</v>
      </c>
      <c r="C246" s="25" t="s">
        <v>457</v>
      </c>
      <c r="D246" s="31">
        <f>VLOOKUP(A246, Master, 10, FALSE)</f>
        <v>7638526</v>
      </c>
      <c r="E246" s="31">
        <f>VLOOKUP(A246, Master, 11, FALSE)</f>
        <v>1270134</v>
      </c>
      <c r="F246" s="40">
        <f>VLOOKUP(A246, Master, 12, FALSE)</f>
        <v>0.16627998647906678</v>
      </c>
      <c r="G246" s="31">
        <f>VLOOKUP(A246, Master, 13, FALSE)</f>
        <v>7724501</v>
      </c>
      <c r="H246" s="31">
        <f>VLOOKUP(A246, Master, 14, FALSE)</f>
        <v>1323356</v>
      </c>
      <c r="I246" s="40">
        <f>VLOOKUP(A246, Master, 15, FALSE)</f>
        <v>0.17131928651442987</v>
      </c>
      <c r="J246" s="24">
        <f>VLOOKUP(A246, Master, 16, FALSE)</f>
        <v>7844722</v>
      </c>
      <c r="K246" s="24">
        <f>VLOOKUP(A246, Master, 17, FALSE)</f>
        <v>1259747</v>
      </c>
      <c r="L246" s="22">
        <f>VLOOKUP(A246, Master, 18, FALSE)</f>
        <v>0.16058529543813024</v>
      </c>
      <c r="M246" s="24">
        <f>VLOOKUP(A246, Master, 19, FALSE)</f>
        <v>7513766</v>
      </c>
      <c r="N246" s="24">
        <f>VLOOKUP(A246, Master, 20, FALSE)</f>
        <v>1740400</v>
      </c>
      <c r="O246" s="22">
        <f>VLOOKUP(A246, Master, 21, FALSE)</f>
        <v>0.23162818751608713</v>
      </c>
      <c r="P246" s="24">
        <f>VLOOKUP(A246, Master, 22, FALSE)</f>
        <v>7954642</v>
      </c>
      <c r="Q246" s="24">
        <f>VLOOKUP(A246, Master, 23, FALSE)</f>
        <v>2181622</v>
      </c>
      <c r="R246" s="22">
        <f>VLOOKUP(A246, Master, 24, FALSE)</f>
        <v>0.27425772272341103</v>
      </c>
      <c r="S246" s="22">
        <f>AVERAGE(F246,I246,L246,O246,R246)</f>
        <v>0.20081409573422504</v>
      </c>
      <c r="T246" s="32">
        <v>2</v>
      </c>
    </row>
    <row r="247" spans="1:20" ht="12.75" customHeight="1" x14ac:dyDescent="0.3">
      <c r="A247" s="25" t="s">
        <v>571</v>
      </c>
      <c r="B247" s="25" t="s">
        <v>572</v>
      </c>
      <c r="C247" s="25" t="s">
        <v>457</v>
      </c>
      <c r="D247" s="31">
        <f>VLOOKUP(A247, Master, 10, FALSE)</f>
        <v>25817044</v>
      </c>
      <c r="E247" s="31">
        <f>VLOOKUP(A247, Master, 11, FALSE)</f>
        <v>2349015</v>
      </c>
      <c r="F247" s="40">
        <f>VLOOKUP(A247, Master, 12, FALSE)</f>
        <v>9.0986985186995079E-2</v>
      </c>
      <c r="G247" s="31">
        <f>VLOOKUP(A247, Master, 13, FALSE)</f>
        <v>26794473</v>
      </c>
      <c r="H247" s="31">
        <f>VLOOKUP(A247, Master, 14, FALSE)</f>
        <v>3365753</v>
      </c>
      <c r="I247" s="40">
        <f>VLOOKUP(A247, Master, 15, FALSE)</f>
        <v>0.12561370399037144</v>
      </c>
      <c r="J247" s="24">
        <f>VLOOKUP(A247, Master, 16, FALSE)</f>
        <v>26797410</v>
      </c>
      <c r="K247" s="24">
        <f>VLOOKUP(A247, Master, 17, FALSE)</f>
        <v>6522570</v>
      </c>
      <c r="L247" s="22">
        <f>VLOOKUP(A247, Master, 18, FALSE)</f>
        <v>0.24340300051385563</v>
      </c>
      <c r="M247" s="24">
        <f>VLOOKUP(A247, Master, 19, FALSE)</f>
        <v>28146820</v>
      </c>
      <c r="N247" s="24">
        <f>VLOOKUP(A247, Master, 20, FALSE)</f>
        <v>10605005</v>
      </c>
      <c r="O247" s="22">
        <f>VLOOKUP(A247, Master, 21, FALSE)</f>
        <v>0.37677453438789887</v>
      </c>
      <c r="P247" s="24">
        <f>VLOOKUP(A247, Master, 22, FALSE)</f>
        <v>29813377</v>
      </c>
      <c r="Q247" s="24">
        <f>VLOOKUP(A247, Master, 23, FALSE)</f>
        <v>14331401</v>
      </c>
      <c r="R247" s="22">
        <f>VLOOKUP(A247, Master, 24, FALSE)</f>
        <v>0.4807037122966647</v>
      </c>
      <c r="S247" s="22">
        <f>AVERAGE(F247,I247,L247,O247,R247)</f>
        <v>0.26349638727515712</v>
      </c>
      <c r="T247" s="32">
        <v>1</v>
      </c>
    </row>
    <row r="248" spans="1:20" ht="12.75" customHeight="1" x14ac:dyDescent="0.3">
      <c r="A248" s="25" t="s">
        <v>573</v>
      </c>
      <c r="B248" s="25" t="s">
        <v>574</v>
      </c>
      <c r="C248" s="25" t="s">
        <v>457</v>
      </c>
      <c r="D248" s="31">
        <f>VLOOKUP(A248, Master, 10, FALSE)</f>
        <v>9590773</v>
      </c>
      <c r="E248" s="31">
        <f>VLOOKUP(A248, Master, 11, FALSE)</f>
        <v>1872033</v>
      </c>
      <c r="F248" s="40">
        <f>VLOOKUP(A248, Master, 12, FALSE)</f>
        <v>0.19519104455918204</v>
      </c>
      <c r="G248" s="31">
        <f>VLOOKUP(A248, Master, 13, FALSE)</f>
        <v>9305568</v>
      </c>
      <c r="H248" s="31">
        <f>VLOOKUP(A248, Master, 14, FALSE)</f>
        <v>2794282</v>
      </c>
      <c r="I248" s="40">
        <f>VLOOKUP(A248, Master, 15, FALSE)</f>
        <v>0.30028064917692288</v>
      </c>
      <c r="J248" s="24">
        <f>VLOOKUP(A248, Master, 16, FALSE)</f>
        <v>9376989</v>
      </c>
      <c r="K248" s="24">
        <f>VLOOKUP(A248, Master, 17, FALSE)</f>
        <v>3709736</v>
      </c>
      <c r="L248" s="22">
        <f>VLOOKUP(A248, Master, 18, FALSE)</f>
        <v>0.39562123833140894</v>
      </c>
      <c r="M248" s="24">
        <f>VLOOKUP(A248, Master, 19, FALSE)</f>
        <v>9697791</v>
      </c>
      <c r="N248" s="24">
        <f>VLOOKUP(A248, Master, 20, FALSE)</f>
        <v>4692492</v>
      </c>
      <c r="O248" s="22">
        <f>VLOOKUP(A248, Master, 21, FALSE)</f>
        <v>0.48387225503209957</v>
      </c>
      <c r="P248" s="24">
        <f>VLOOKUP(A248, Master, 22, FALSE)</f>
        <v>10090663</v>
      </c>
      <c r="Q248" s="24">
        <f>VLOOKUP(A248, Master, 23, FALSE)</f>
        <v>5469123</v>
      </c>
      <c r="R248" s="22">
        <f>VLOOKUP(A248, Master, 24, FALSE)</f>
        <v>0.54199838008662071</v>
      </c>
      <c r="S248" s="22">
        <f>AVERAGE(F248,I248,L248,O248,R248)</f>
        <v>0.38339271343724679</v>
      </c>
      <c r="T248" s="32">
        <v>1</v>
      </c>
    </row>
    <row r="249" spans="1:20" ht="12.75" customHeight="1" x14ac:dyDescent="0.3">
      <c r="A249" s="25" t="s">
        <v>575</v>
      </c>
      <c r="B249" s="25" t="s">
        <v>576</v>
      </c>
      <c r="C249" s="25" t="s">
        <v>168</v>
      </c>
      <c r="D249" s="31">
        <f>VLOOKUP(A249, Master, 10, FALSE)</f>
        <v>33016400</v>
      </c>
      <c r="E249" s="31">
        <f>VLOOKUP(A249, Master, 11, FALSE)</f>
        <v>6384543</v>
      </c>
      <c r="F249" s="40">
        <f>VLOOKUP(A249, Master, 12, FALSE)</f>
        <v>0.19337489853527337</v>
      </c>
      <c r="G249" s="31">
        <f>VLOOKUP(A249, Master, 13, FALSE)</f>
        <v>30287241</v>
      </c>
      <c r="H249" s="31">
        <f>VLOOKUP(A249, Master, 14, FALSE)</f>
        <v>7451066</v>
      </c>
      <c r="I249" s="40">
        <f>VLOOKUP(A249, Master, 15, FALSE)</f>
        <v>0.24601336252450332</v>
      </c>
      <c r="J249" s="24">
        <f>VLOOKUP(A249, Master, 16, FALSE)</f>
        <v>29953013</v>
      </c>
      <c r="K249" s="24">
        <f>VLOOKUP(A249, Master, 17, FALSE)</f>
        <v>11782938</v>
      </c>
      <c r="L249" s="22">
        <f>VLOOKUP(A249, Master, 18, FALSE)</f>
        <v>0.39338072600576107</v>
      </c>
      <c r="M249" s="24">
        <f>VLOOKUP(A249, Master, 19, FALSE)</f>
        <v>31974180</v>
      </c>
      <c r="N249" s="24">
        <f>VLOOKUP(A249, Master, 20, FALSE)</f>
        <v>13168473</v>
      </c>
      <c r="O249" s="22">
        <f>VLOOKUP(A249, Master, 21, FALSE)</f>
        <v>0.41184709037104311</v>
      </c>
      <c r="P249" s="24">
        <f>VLOOKUP(A249, Master, 22, FALSE)</f>
        <v>34092445</v>
      </c>
      <c r="Q249" s="24">
        <f>VLOOKUP(A249, Master, 23, FALSE)</f>
        <v>13571532</v>
      </c>
      <c r="R249" s="22">
        <f>VLOOKUP(A249, Master, 24, FALSE)</f>
        <v>0.39808033715387675</v>
      </c>
      <c r="S249" s="22">
        <f>AVERAGE(F249,I249,L249,O249,R249)</f>
        <v>0.32853928291809154</v>
      </c>
      <c r="T249" s="32">
        <v>3</v>
      </c>
    </row>
    <row r="250" spans="1:20" ht="12.75" customHeight="1" x14ac:dyDescent="0.3">
      <c r="A250" s="25" t="s">
        <v>577</v>
      </c>
      <c r="B250" s="25" t="s">
        <v>578</v>
      </c>
      <c r="C250" s="25" t="s">
        <v>168</v>
      </c>
      <c r="D250" s="31">
        <f>VLOOKUP(A250, Master, 10, FALSE)</f>
        <v>71875066</v>
      </c>
      <c r="E250" s="31">
        <f>VLOOKUP(A250, Master, 11, FALSE)</f>
        <v>23479127</v>
      </c>
      <c r="F250" s="40">
        <f>VLOOKUP(A250, Master, 12, FALSE)</f>
        <v>0.32666581481817353</v>
      </c>
      <c r="G250" s="31">
        <f>VLOOKUP(A250, Master, 13, FALSE)</f>
        <v>76091386</v>
      </c>
      <c r="H250" s="31">
        <f>VLOOKUP(A250, Master, 14, FALSE)</f>
        <v>30424884</v>
      </c>
      <c r="I250" s="40">
        <f>VLOOKUP(A250, Master, 15, FALSE)</f>
        <v>0.39984662652878999</v>
      </c>
      <c r="J250" s="24">
        <f>VLOOKUP(A250, Master, 16, FALSE)</f>
        <v>79430494</v>
      </c>
      <c r="K250" s="24">
        <f>VLOOKUP(A250, Master, 17, FALSE)</f>
        <v>37754687</v>
      </c>
      <c r="L250" s="22">
        <f>VLOOKUP(A250, Master, 18, FALSE)</f>
        <v>0.47531728809341156</v>
      </c>
      <c r="M250" s="24">
        <f>VLOOKUP(A250, Master, 19, FALSE)</f>
        <v>88037775</v>
      </c>
      <c r="N250" s="24">
        <f>VLOOKUP(A250, Master, 20, FALSE)</f>
        <v>37225476</v>
      </c>
      <c r="O250" s="22">
        <f>VLOOKUP(A250, Master, 21, FALSE)</f>
        <v>0.42283526588444564</v>
      </c>
      <c r="P250" s="24">
        <f>VLOOKUP(A250, Master, 22, FALSE)</f>
        <v>87369162</v>
      </c>
      <c r="Q250" s="24">
        <f>VLOOKUP(A250, Master, 23, FALSE)</f>
        <v>49263568</v>
      </c>
      <c r="R250" s="22">
        <f>VLOOKUP(A250, Master, 24, FALSE)</f>
        <v>0.56385533376181407</v>
      </c>
      <c r="S250" s="22">
        <f>AVERAGE(F250,I250,L250,O250,R250)</f>
        <v>0.43770406581732696</v>
      </c>
      <c r="T250" s="32">
        <v>5</v>
      </c>
    </row>
    <row r="251" spans="1:20" ht="12.75" customHeight="1" x14ac:dyDescent="0.3">
      <c r="A251" s="25" t="s">
        <v>579</v>
      </c>
      <c r="B251" s="25" t="s">
        <v>580</v>
      </c>
      <c r="C251" s="25" t="s">
        <v>168</v>
      </c>
      <c r="D251" s="31">
        <f>VLOOKUP(A251, Master, 10, FALSE)</f>
        <v>144807099</v>
      </c>
      <c r="E251" s="31">
        <f>VLOOKUP(A251, Master, 11, FALSE)</f>
        <v>24681354</v>
      </c>
      <c r="F251" s="40">
        <f>VLOOKUP(A251, Master, 12, FALSE)</f>
        <v>0.17044298359985791</v>
      </c>
      <c r="G251" s="31">
        <f>VLOOKUP(A251, Master, 13, FALSE)</f>
        <v>145845222</v>
      </c>
      <c r="H251" s="31">
        <f>VLOOKUP(A251, Master, 14, FALSE)</f>
        <v>34828994</v>
      </c>
      <c r="I251" s="40">
        <f>VLOOKUP(A251, Master, 15, FALSE)</f>
        <v>0.23880791926114658</v>
      </c>
      <c r="J251" s="24">
        <f>VLOOKUP(A251, Master, 16, FALSE)</f>
        <v>150509804</v>
      </c>
      <c r="K251" s="24">
        <f>VLOOKUP(A251, Master, 17, FALSE)</f>
        <v>51274402</v>
      </c>
      <c r="L251" s="22">
        <f>VLOOKUP(A251, Master, 18, FALSE)</f>
        <v>0.34067150868125506</v>
      </c>
      <c r="M251" s="24">
        <f>VLOOKUP(A251, Master, 19, FALSE)</f>
        <v>151863146</v>
      </c>
      <c r="N251" s="24">
        <f>VLOOKUP(A251, Master, 20, FALSE)</f>
        <v>68877687</v>
      </c>
      <c r="O251" s="22">
        <f>VLOOKUP(A251, Master, 21, FALSE)</f>
        <v>0.4535510346927753</v>
      </c>
      <c r="P251" s="24">
        <f>VLOOKUP(A251, Master, 22, FALSE)</f>
        <v>157859161</v>
      </c>
      <c r="Q251" s="24">
        <f>VLOOKUP(A251, Master, 23, FALSE)</f>
        <v>84991478</v>
      </c>
      <c r="R251" s="22">
        <f>VLOOKUP(A251, Master, 24, FALSE)</f>
        <v>0.53840066969569156</v>
      </c>
      <c r="S251" s="22">
        <f>AVERAGE(F251,I251,L251,O251,R251)</f>
        <v>0.34837482318614532</v>
      </c>
      <c r="T251" s="32">
        <v>6</v>
      </c>
    </row>
    <row r="252" spans="1:20" ht="12.75" customHeight="1" x14ac:dyDescent="0.3">
      <c r="A252" s="25" t="s">
        <v>581</v>
      </c>
      <c r="B252" s="25" t="s">
        <v>582</v>
      </c>
      <c r="C252" s="25" t="s">
        <v>168</v>
      </c>
      <c r="D252" s="31">
        <f>VLOOKUP(A252, Master, 10, FALSE)</f>
        <v>12450058</v>
      </c>
      <c r="E252" s="31">
        <f>VLOOKUP(A252, Master, 11, FALSE)</f>
        <v>1953177</v>
      </c>
      <c r="F252" s="40">
        <f>VLOOKUP(A252, Master, 12, FALSE)</f>
        <v>0.15688095589594844</v>
      </c>
      <c r="G252" s="31">
        <f>VLOOKUP(A252, Master, 13, FALSE)</f>
        <v>12980497</v>
      </c>
      <c r="H252" s="31">
        <f>VLOOKUP(A252, Master, 14, FALSE)</f>
        <v>1867697</v>
      </c>
      <c r="I252" s="40">
        <f>VLOOKUP(A252, Master, 15, FALSE)</f>
        <v>0.14388486049494098</v>
      </c>
      <c r="J252" s="24">
        <f>VLOOKUP(A252, Master, 16, FALSE)</f>
        <v>13061968</v>
      </c>
      <c r="K252" s="24">
        <f>VLOOKUP(A252, Master, 17, FALSE)</f>
        <v>2056599</v>
      </c>
      <c r="L252" s="22">
        <f>VLOOKUP(A252, Master, 18, FALSE)</f>
        <v>0.15744939813051143</v>
      </c>
      <c r="M252" s="24">
        <f>VLOOKUP(A252, Master, 19, FALSE)</f>
        <v>13407238</v>
      </c>
      <c r="N252" s="24">
        <f>VLOOKUP(A252, Master, 20, FALSE)</f>
        <v>3127910</v>
      </c>
      <c r="O252" s="22">
        <f>VLOOKUP(A252, Master, 21, FALSE)</f>
        <v>0.23330010252670982</v>
      </c>
      <c r="P252" s="24">
        <f>VLOOKUP(A252, Master, 22, FALSE)</f>
        <v>13985061</v>
      </c>
      <c r="Q252" s="24">
        <f>VLOOKUP(A252, Master, 23, FALSE)</f>
        <v>4269310</v>
      </c>
      <c r="R252" s="22">
        <f>VLOOKUP(A252, Master, 24, FALSE)</f>
        <v>0.30527646608048403</v>
      </c>
      <c r="S252" s="22">
        <f>AVERAGE(F252,I252,L252,O252,R252)</f>
        <v>0.19935835662571894</v>
      </c>
      <c r="T252" s="32">
        <v>1</v>
      </c>
    </row>
    <row r="253" spans="1:20" ht="12.75" customHeight="1" x14ac:dyDescent="0.3">
      <c r="A253" s="25" t="s">
        <v>583</v>
      </c>
      <c r="B253" s="25" t="s">
        <v>584</v>
      </c>
      <c r="C253" s="25" t="s">
        <v>168</v>
      </c>
      <c r="D253" s="31">
        <f>VLOOKUP(A253, Master, 10, FALSE)</f>
        <v>6060464</v>
      </c>
      <c r="E253" s="31">
        <f>VLOOKUP(A253, Master, 11, FALSE)</f>
        <v>3581974</v>
      </c>
      <c r="F253" s="40">
        <f>VLOOKUP(A253, Master, 12, FALSE)</f>
        <v>0.59103956396737944</v>
      </c>
      <c r="G253" s="31">
        <f>VLOOKUP(A253, Master, 13, FALSE)</f>
        <v>6337006</v>
      </c>
      <c r="H253" s="31">
        <f>VLOOKUP(A253, Master, 14, FALSE)</f>
        <v>3768355</v>
      </c>
      <c r="I253" s="40">
        <f>VLOOKUP(A253, Master, 15, FALSE)</f>
        <v>0.59465858167090269</v>
      </c>
      <c r="J253" s="24">
        <f>VLOOKUP(A253, Master, 16, FALSE)</f>
        <v>7238528</v>
      </c>
      <c r="K253" s="24">
        <f>VLOOKUP(A253, Master, 17, FALSE)</f>
        <v>3578731</v>
      </c>
      <c r="L253" s="22">
        <f>VLOOKUP(A253, Master, 18, FALSE)</f>
        <v>0.49440038085091331</v>
      </c>
      <c r="M253" s="24">
        <f>VLOOKUP(A253, Master, 19, FALSE)</f>
        <v>7775633</v>
      </c>
      <c r="N253" s="24">
        <f>VLOOKUP(A253, Master, 20, FALSE)</f>
        <v>3932381</v>
      </c>
      <c r="O253" s="22">
        <f>VLOOKUP(A253, Master, 21, FALSE)</f>
        <v>0.50573130187600157</v>
      </c>
      <c r="P253" s="24">
        <f>VLOOKUP(A253, Master, 22, FALSE)</f>
        <v>8234878</v>
      </c>
      <c r="Q253" s="24">
        <f>VLOOKUP(A253, Master, 23, FALSE)</f>
        <v>3810448</v>
      </c>
      <c r="R253" s="22">
        <f>VLOOKUP(A253, Master, 24, FALSE)</f>
        <v>0.46272063775565347</v>
      </c>
      <c r="S253" s="22">
        <f>AVERAGE(F253,I253,L253,O253,R253)</f>
        <v>0.52971009322417006</v>
      </c>
      <c r="T253" s="32">
        <v>1</v>
      </c>
    </row>
    <row r="254" spans="1:20" ht="12.75" customHeight="1" x14ac:dyDescent="0.3">
      <c r="A254" s="25" t="s">
        <v>585</v>
      </c>
      <c r="B254" s="25" t="s">
        <v>586</v>
      </c>
      <c r="C254" s="25" t="s">
        <v>168</v>
      </c>
      <c r="D254" s="31">
        <f>VLOOKUP(A254, Master, 10, FALSE)</f>
        <v>21932464</v>
      </c>
      <c r="E254" s="31">
        <f>VLOOKUP(A254, Master, 11, FALSE)</f>
        <v>6905068</v>
      </c>
      <c r="F254" s="40">
        <f>VLOOKUP(A254, Master, 12, FALSE)</f>
        <v>0.31483320797882081</v>
      </c>
      <c r="G254" s="31">
        <f>VLOOKUP(A254, Master, 13, FALSE)</f>
        <v>22277542</v>
      </c>
      <c r="H254" s="31">
        <f>VLOOKUP(A254, Master, 14, FALSE)</f>
        <v>7800238</v>
      </c>
      <c r="I254" s="40">
        <f>VLOOKUP(A254, Master, 15, FALSE)</f>
        <v>0.35013907728240395</v>
      </c>
      <c r="J254" s="24">
        <f>VLOOKUP(A254, Master, 16, FALSE)</f>
        <v>22475919</v>
      </c>
      <c r="K254" s="24">
        <f>VLOOKUP(A254, Master, 17, FALSE)</f>
        <v>8572840</v>
      </c>
      <c r="L254" s="22">
        <f>VLOOKUP(A254, Master, 18, FALSE)</f>
        <v>0.38142333579329951</v>
      </c>
      <c r="M254" s="24">
        <f>VLOOKUP(A254, Master, 19, FALSE)</f>
        <v>22173800</v>
      </c>
      <c r="N254" s="24">
        <f>VLOOKUP(A254, Master, 20, FALSE)</f>
        <v>9603237</v>
      </c>
      <c r="O254" s="22">
        <f>VLOOKUP(A254, Master, 21, FALSE)</f>
        <v>0.4330893667301049</v>
      </c>
      <c r="P254" s="24">
        <f>VLOOKUP(A254, Master, 22, FALSE)</f>
        <v>22975183</v>
      </c>
      <c r="Q254" s="24">
        <f>VLOOKUP(A254, Master, 23, FALSE)</f>
        <v>10312180</v>
      </c>
      <c r="R254" s="22">
        <f>VLOOKUP(A254, Master, 24, FALSE)</f>
        <v>0.44883995048048148</v>
      </c>
      <c r="S254" s="22">
        <f>AVERAGE(F254,I254,L254,O254,R254)</f>
        <v>0.3856649876530221</v>
      </c>
      <c r="T254" s="32">
        <v>3</v>
      </c>
    </row>
    <row r="255" spans="1:20" ht="12.75" customHeight="1" x14ac:dyDescent="0.3">
      <c r="A255" s="25" t="s">
        <v>587</v>
      </c>
      <c r="B255" s="25" t="s">
        <v>588</v>
      </c>
      <c r="C255" s="25" t="s">
        <v>168</v>
      </c>
      <c r="D255" s="31">
        <f>VLOOKUP(A255, Master, 10, FALSE)</f>
        <v>30385656</v>
      </c>
      <c r="E255" s="31">
        <f>VLOOKUP(A255, Master, 11, FALSE)</f>
        <v>21222516</v>
      </c>
      <c r="F255" s="40">
        <f>VLOOKUP(A255, Master, 12, FALSE)</f>
        <v>0.69843863170174769</v>
      </c>
      <c r="G255" s="31">
        <f>VLOOKUP(A255, Master, 13, FALSE)</f>
        <v>31335100</v>
      </c>
      <c r="H255" s="31">
        <f>VLOOKUP(A255, Master, 14, FALSE)</f>
        <v>22591673</v>
      </c>
      <c r="I255" s="40">
        <f>VLOOKUP(A255, Master, 15, FALSE)</f>
        <v>0.72097018997865014</v>
      </c>
      <c r="J255" s="24">
        <f>VLOOKUP(A255, Master, 16, FALSE)</f>
        <v>32148188</v>
      </c>
      <c r="K255" s="24">
        <f>VLOOKUP(A255, Master, 17, FALSE)</f>
        <v>23362499</v>
      </c>
      <c r="L255" s="22">
        <f>VLOOKUP(A255, Master, 18, FALSE)</f>
        <v>0.72671277771549669</v>
      </c>
      <c r="M255" s="24">
        <f>VLOOKUP(A255, Master, 19, FALSE)</f>
        <v>32217284</v>
      </c>
      <c r="N255" s="24">
        <f>VLOOKUP(A255, Master, 20, FALSE)</f>
        <v>24378713</v>
      </c>
      <c r="O255" s="22">
        <f>VLOOKUP(A255, Master, 21, FALSE)</f>
        <v>0.75669671596153165</v>
      </c>
      <c r="P255" s="24">
        <f>VLOOKUP(A255, Master, 22, FALSE)</f>
        <v>33254201</v>
      </c>
      <c r="Q255" s="24">
        <f>VLOOKUP(A255, Master, 23, FALSE)</f>
        <v>25471979</v>
      </c>
      <c r="R255" s="22">
        <f>VLOOKUP(A255, Master, 24, FALSE)</f>
        <v>0.76597777826627078</v>
      </c>
      <c r="S255" s="22">
        <f>AVERAGE(F255,I255,L255,O255,R255)</f>
        <v>0.73375921872473948</v>
      </c>
      <c r="T255" s="32">
        <v>5</v>
      </c>
    </row>
    <row r="256" spans="1:20" ht="12.75" customHeight="1" x14ac:dyDescent="0.3">
      <c r="A256" s="25" t="s">
        <v>589</v>
      </c>
      <c r="B256" s="25" t="s">
        <v>590</v>
      </c>
      <c r="C256" s="25" t="s">
        <v>436</v>
      </c>
      <c r="D256" s="31">
        <f>VLOOKUP(A256, Master, 10, FALSE)</f>
        <v>6688057</v>
      </c>
      <c r="E256" s="31">
        <f>VLOOKUP(A256, Master, 11, FALSE)</f>
        <v>2841742</v>
      </c>
      <c r="F256" s="40">
        <f>VLOOKUP(A256, Master, 12, FALSE)</f>
        <v>0.42489799354281821</v>
      </c>
      <c r="G256" s="31">
        <f>VLOOKUP(A256, Master, 13, FALSE)</f>
        <v>7435547</v>
      </c>
      <c r="H256" s="31">
        <f>VLOOKUP(A256, Master, 14, FALSE)</f>
        <v>3628600</v>
      </c>
      <c r="I256" s="40">
        <f>VLOOKUP(A256, Master, 15, FALSE)</f>
        <v>0.48800713652943084</v>
      </c>
      <c r="J256" s="24">
        <f>VLOOKUP(A256, Master, 16, FALSE)</f>
        <v>7341337</v>
      </c>
      <c r="K256" s="24">
        <f>VLOOKUP(A256, Master, 17, FALSE)</f>
        <v>3423004</v>
      </c>
      <c r="L256" s="22">
        <f>VLOOKUP(A256, Master, 18, FALSE)</f>
        <v>0.46626438753594884</v>
      </c>
      <c r="M256" s="24">
        <f>VLOOKUP(A256, Master, 19, FALSE)</f>
        <v>6446726</v>
      </c>
      <c r="N256" s="24">
        <f>VLOOKUP(A256, Master, 20, FALSE)</f>
        <v>4331304</v>
      </c>
      <c r="O256" s="22">
        <f>VLOOKUP(A256, Master, 21, FALSE)</f>
        <v>0.67186103457786173</v>
      </c>
      <c r="P256" s="24">
        <f>VLOOKUP(A256, Master, 22, FALSE)</f>
        <v>7346725</v>
      </c>
      <c r="Q256" s="24">
        <f>VLOOKUP(A256, Master, 23, FALSE)</f>
        <v>4898285</v>
      </c>
      <c r="R256" s="22">
        <f>VLOOKUP(A256, Master, 24, FALSE)</f>
        <v>0.66673041389190424</v>
      </c>
      <c r="S256" s="22">
        <f>AVERAGE(F256,I256,L256,O256,R256)</f>
        <v>0.54355219321559267</v>
      </c>
      <c r="T256" s="32">
        <v>1</v>
      </c>
    </row>
    <row r="257" spans="1:20" ht="12.75" customHeight="1" x14ac:dyDescent="0.3">
      <c r="A257" s="25" t="s">
        <v>591</v>
      </c>
      <c r="B257" s="25" t="s">
        <v>592</v>
      </c>
      <c r="C257" s="25" t="s">
        <v>362</v>
      </c>
      <c r="D257" s="31">
        <f>VLOOKUP(A257, Master, 10, FALSE)</f>
        <v>15106373</v>
      </c>
      <c r="E257" s="31">
        <f>VLOOKUP(A257, Master, 11, FALSE)</f>
        <v>2263182</v>
      </c>
      <c r="F257" s="40">
        <f>VLOOKUP(A257, Master, 12, FALSE)</f>
        <v>0.14981637220264588</v>
      </c>
      <c r="G257" s="31">
        <f>VLOOKUP(A257, Master, 13, FALSE)</f>
        <v>14366021</v>
      </c>
      <c r="H257" s="31">
        <f>VLOOKUP(A257, Master, 14, FALSE)</f>
        <v>5114905</v>
      </c>
      <c r="I257" s="40">
        <f>VLOOKUP(A257, Master, 15, FALSE)</f>
        <v>0.35604187130173343</v>
      </c>
      <c r="J257" s="24">
        <f>VLOOKUP(A257, Master, 16, FALSE)</f>
        <v>16587298</v>
      </c>
      <c r="K257" s="24">
        <f>VLOOKUP(A257, Master, 17, FALSE)</f>
        <v>5465378</v>
      </c>
      <c r="L257" s="22">
        <f>VLOOKUP(A257, Master, 18, FALSE)</f>
        <v>0.32949175929678237</v>
      </c>
      <c r="M257" s="24">
        <f>VLOOKUP(A257, Master, 19, FALSE)</f>
        <v>17292767</v>
      </c>
      <c r="N257" s="24">
        <f>VLOOKUP(A257, Master, 20, FALSE)</f>
        <v>5883597</v>
      </c>
      <c r="O257" s="22">
        <f>VLOOKUP(A257, Master, 21, FALSE)</f>
        <v>0.34023456165227922</v>
      </c>
      <c r="P257" s="24">
        <f>VLOOKUP(A257, Master, 22, FALSE)</f>
        <v>17876407</v>
      </c>
      <c r="Q257" s="24">
        <f>VLOOKUP(A257, Master, 23, FALSE)</f>
        <v>6014560</v>
      </c>
      <c r="R257" s="22">
        <f>VLOOKUP(A257, Master, 24, FALSE)</f>
        <v>0.33645239784482417</v>
      </c>
      <c r="S257" s="22">
        <f>AVERAGE(F257,I257,L257,O257,R257)</f>
        <v>0.30240739245965298</v>
      </c>
      <c r="T257" s="32">
        <v>1</v>
      </c>
    </row>
    <row r="258" spans="1:20" ht="12.75" customHeight="1" x14ac:dyDescent="0.3">
      <c r="A258" s="25" t="s">
        <v>593</v>
      </c>
      <c r="B258" s="25" t="s">
        <v>594</v>
      </c>
      <c r="C258" s="25" t="s">
        <v>362</v>
      </c>
      <c r="D258" s="31">
        <f>VLOOKUP(A258, Master, 10, FALSE)</f>
        <v>9802146</v>
      </c>
      <c r="E258" s="31">
        <f>VLOOKUP(A258, Master, 11, FALSE)</f>
        <v>477251</v>
      </c>
      <c r="F258" s="40">
        <f>VLOOKUP(A258, Master, 12, FALSE)</f>
        <v>4.8688419862344429E-2</v>
      </c>
      <c r="G258" s="31">
        <f>VLOOKUP(A258, Master, 13, FALSE)</f>
        <v>10037451</v>
      </c>
      <c r="H258" s="31">
        <f>VLOOKUP(A258, Master, 14, FALSE)</f>
        <v>616443</v>
      </c>
      <c r="I258" s="40">
        <f>VLOOKUP(A258, Master, 15, FALSE)</f>
        <v>6.1414297315125127E-2</v>
      </c>
      <c r="J258" s="24">
        <f>VLOOKUP(A258, Master, 16, FALSE)</f>
        <v>9878179</v>
      </c>
      <c r="K258" s="24">
        <f>VLOOKUP(A258, Master, 17, FALSE)</f>
        <v>1042306</v>
      </c>
      <c r="L258" s="22">
        <f>VLOOKUP(A258, Master, 18, FALSE)</f>
        <v>0.10551600654331127</v>
      </c>
      <c r="M258" s="24">
        <f>VLOOKUP(A258, Master, 19, FALSE)</f>
        <v>9162970</v>
      </c>
      <c r="N258" s="24">
        <f>VLOOKUP(A258, Master, 20, FALSE)</f>
        <v>2427755</v>
      </c>
      <c r="O258" s="22">
        <f>VLOOKUP(A258, Master, 21, FALSE)</f>
        <v>0.26495284825771559</v>
      </c>
      <c r="P258" s="24">
        <f>VLOOKUP(A258, Master, 22, FALSE)</f>
        <v>9988665</v>
      </c>
      <c r="Q258" s="24">
        <f>VLOOKUP(A258, Master, 23, FALSE)</f>
        <v>3456943</v>
      </c>
      <c r="R258" s="22">
        <f>VLOOKUP(A258, Master, 24, FALSE)</f>
        <v>0.34608658914880014</v>
      </c>
      <c r="S258" s="22">
        <f>AVERAGE(F258,I258,L258,O258,R258)</f>
        <v>0.1653316322254593</v>
      </c>
      <c r="T258" s="32">
        <v>2</v>
      </c>
    </row>
    <row r="259" spans="1:20" ht="12.75" customHeight="1" x14ac:dyDescent="0.3">
      <c r="A259" s="25" t="s">
        <v>595</v>
      </c>
      <c r="B259" s="25" t="s">
        <v>596</v>
      </c>
      <c r="C259" s="25" t="s">
        <v>362</v>
      </c>
      <c r="D259" s="31">
        <f>VLOOKUP(A259, Master, 10, FALSE)</f>
        <v>11797466</v>
      </c>
      <c r="E259" s="31">
        <f>VLOOKUP(A259, Master, 11, FALSE)</f>
        <v>1151551</v>
      </c>
      <c r="F259" s="40">
        <f>VLOOKUP(A259, Master, 12, FALSE)</f>
        <v>9.7610029136765475E-2</v>
      </c>
      <c r="G259" s="31">
        <f>VLOOKUP(A259, Master, 13, FALSE)</f>
        <v>11586547</v>
      </c>
      <c r="H259" s="31">
        <f>VLOOKUP(A259, Master, 14, FALSE)</f>
        <v>2899540</v>
      </c>
      <c r="I259" s="40">
        <f>VLOOKUP(A259, Master, 15, FALSE)</f>
        <v>0.25025057076970386</v>
      </c>
      <c r="J259" s="24">
        <f>VLOOKUP(A259, Master, 16, FALSE)</f>
        <v>12373263</v>
      </c>
      <c r="K259" s="24">
        <f>VLOOKUP(A259, Master, 17, FALSE)</f>
        <v>3574603</v>
      </c>
      <c r="L259" s="22">
        <f>VLOOKUP(A259, Master, 18, FALSE)</f>
        <v>0.28889735876462014</v>
      </c>
      <c r="M259" s="24">
        <f>VLOOKUP(A259, Master, 19, FALSE)</f>
        <v>12352132</v>
      </c>
      <c r="N259" s="24">
        <f>VLOOKUP(A259, Master, 20, FALSE)</f>
        <v>4984277</v>
      </c>
      <c r="O259" s="22">
        <f>VLOOKUP(A259, Master, 21, FALSE)</f>
        <v>0.40351552266442747</v>
      </c>
      <c r="P259" s="24">
        <f>VLOOKUP(A259, Master, 22, FALSE)</f>
        <v>13450213</v>
      </c>
      <c r="Q259" s="24">
        <f>VLOOKUP(A259, Master, 23, FALSE)</f>
        <v>6290584</v>
      </c>
      <c r="R259" s="22">
        <f>VLOOKUP(A259, Master, 24, FALSE)</f>
        <v>0.46769400603544348</v>
      </c>
      <c r="S259" s="22">
        <f>AVERAGE(F259,I259,L259,O259,R259)</f>
        <v>0.30159349747419206</v>
      </c>
      <c r="T259" s="32">
        <v>3</v>
      </c>
    </row>
    <row r="260" spans="1:20" ht="12.75" customHeight="1" x14ac:dyDescent="0.3">
      <c r="A260" s="25" t="s">
        <v>597</v>
      </c>
      <c r="B260" s="25" t="s">
        <v>598</v>
      </c>
      <c r="C260" s="25" t="s">
        <v>334</v>
      </c>
      <c r="D260" s="31">
        <f>VLOOKUP(A260, Master, 10, FALSE)</f>
        <v>15237074</v>
      </c>
      <c r="E260" s="31">
        <f>VLOOKUP(A260, Master, 11, FALSE)</f>
        <v>1351934</v>
      </c>
      <c r="F260" s="40">
        <f>VLOOKUP(A260, Master, 12, FALSE)</f>
        <v>8.8726615096835521E-2</v>
      </c>
      <c r="G260" s="31">
        <f>VLOOKUP(A260, Master, 13, FALSE)</f>
        <v>15229965</v>
      </c>
      <c r="H260" s="31">
        <f>VLOOKUP(A260, Master, 14, FALSE)</f>
        <v>1098432</v>
      </c>
      <c r="I260" s="40">
        <f>VLOOKUP(A260, Master, 15, FALSE)</f>
        <v>7.2123081044506668E-2</v>
      </c>
      <c r="J260" s="24">
        <f>VLOOKUP(A260, Master, 16, FALSE)</f>
        <v>14051383</v>
      </c>
      <c r="K260" s="24">
        <f>VLOOKUP(A260, Master, 17, FALSE)</f>
        <v>2681649</v>
      </c>
      <c r="L260" s="22">
        <f>VLOOKUP(A260, Master, 18, FALSE)</f>
        <v>0.19084591175117779</v>
      </c>
      <c r="M260" s="24">
        <f>VLOOKUP(A260, Master, 19, FALSE)</f>
        <v>14567434</v>
      </c>
      <c r="N260" s="24">
        <f>VLOOKUP(A260, Master, 20, FALSE)</f>
        <v>4502755</v>
      </c>
      <c r="O260" s="22">
        <f>VLOOKUP(A260, Master, 21, FALSE)</f>
        <v>0.30909733313361848</v>
      </c>
      <c r="P260" s="24">
        <f>VLOOKUP(A260, Master, 22, FALSE)</f>
        <v>15385150</v>
      </c>
      <c r="Q260" s="24">
        <f>VLOOKUP(A260, Master, 23, FALSE)</f>
        <v>5689907</v>
      </c>
      <c r="R260" s="22">
        <f>VLOOKUP(A260, Master, 24, FALSE)</f>
        <v>0.36983110336915792</v>
      </c>
      <c r="S260" s="22">
        <f>AVERAGE(F260,I260,L260,O260,R260)</f>
        <v>0.20612480887905926</v>
      </c>
      <c r="T260" s="32">
        <v>3</v>
      </c>
    </row>
    <row r="261" spans="1:20" ht="12.75" customHeight="1" x14ac:dyDescent="0.3">
      <c r="A261" s="25" t="s">
        <v>599</v>
      </c>
      <c r="B261" s="25" t="s">
        <v>600</v>
      </c>
      <c r="C261" s="25" t="s">
        <v>334</v>
      </c>
      <c r="D261" s="31">
        <f>VLOOKUP(A261, Master, 10, FALSE)</f>
        <v>27565477</v>
      </c>
      <c r="E261" s="31">
        <f>VLOOKUP(A261, Master, 11, FALSE)</f>
        <v>1457461</v>
      </c>
      <c r="F261" s="40">
        <f>VLOOKUP(A261, Master, 12, FALSE)</f>
        <v>5.2872692897714048E-2</v>
      </c>
      <c r="G261" s="31">
        <f>VLOOKUP(A261, Master, 13, FALSE)</f>
        <v>27836730</v>
      </c>
      <c r="H261" s="31">
        <f>VLOOKUP(A261, Master, 14, FALSE)</f>
        <v>2123417</v>
      </c>
      <c r="I261" s="40">
        <f>VLOOKUP(A261, Master, 15, FALSE)</f>
        <v>7.6281122100189211E-2</v>
      </c>
      <c r="J261" s="24">
        <f>VLOOKUP(A261, Master, 16, FALSE)</f>
        <v>28025626</v>
      </c>
      <c r="K261" s="24">
        <f>VLOOKUP(A261, Master, 17, FALSE)</f>
        <v>3595358</v>
      </c>
      <c r="L261" s="22">
        <f>VLOOKUP(A261, Master, 18, FALSE)</f>
        <v>0.12828823163486161</v>
      </c>
      <c r="M261" s="24">
        <f>VLOOKUP(A261, Master, 19, FALSE)</f>
        <v>27248387</v>
      </c>
      <c r="N261" s="24">
        <f>VLOOKUP(A261, Master, 20, FALSE)</f>
        <v>6335274</v>
      </c>
      <c r="O261" s="22">
        <f>VLOOKUP(A261, Master, 21, FALSE)</f>
        <v>0.23250088161181798</v>
      </c>
      <c r="P261" s="24">
        <f>VLOOKUP(A261, Master, 22, FALSE)</f>
        <v>28294545</v>
      </c>
      <c r="Q261" s="24">
        <f>VLOOKUP(A261, Master, 23, FALSE)</f>
        <v>8603101</v>
      </c>
      <c r="R261" s="22">
        <f>VLOOKUP(A261, Master, 24, FALSE)</f>
        <v>0.30405511026948834</v>
      </c>
      <c r="S261" s="22">
        <f>AVERAGE(F261,I261,L261,O261,R261)</f>
        <v>0.15879960770281426</v>
      </c>
      <c r="T261" s="32">
        <v>4</v>
      </c>
    </row>
    <row r="262" spans="1:20" ht="12.75" customHeight="1" x14ac:dyDescent="0.3">
      <c r="A262" s="25" t="s">
        <v>601</v>
      </c>
      <c r="B262" s="25" t="s">
        <v>602</v>
      </c>
      <c r="C262" s="25" t="s">
        <v>334</v>
      </c>
      <c r="D262" s="31">
        <f>VLOOKUP(A262, Master, 10, FALSE)</f>
        <v>28257323</v>
      </c>
      <c r="E262" s="31">
        <f>VLOOKUP(A262, Master, 11, FALSE)</f>
        <v>3742188</v>
      </c>
      <c r="F262" s="40">
        <f>VLOOKUP(A262, Master, 12, FALSE)</f>
        <v>0.13243250254102273</v>
      </c>
      <c r="G262" s="31">
        <f>VLOOKUP(A262, Master, 13, FALSE)</f>
        <v>28009285</v>
      </c>
      <c r="H262" s="31">
        <f>VLOOKUP(A262, Master, 14, FALSE)</f>
        <v>4963902</v>
      </c>
      <c r="I262" s="40">
        <f>VLOOKUP(A262, Master, 15, FALSE)</f>
        <v>0.17722344572523005</v>
      </c>
      <c r="J262" s="24">
        <f>VLOOKUP(A262, Master, 16, FALSE)</f>
        <v>28196915</v>
      </c>
      <c r="K262" s="24">
        <f>VLOOKUP(A262, Master, 17, FALSE)</f>
        <v>6583175</v>
      </c>
      <c r="L262" s="22">
        <f>VLOOKUP(A262, Master, 18, FALSE)</f>
        <v>0.23347146310154851</v>
      </c>
      <c r="M262" s="24">
        <f>VLOOKUP(A262, Master, 19, FALSE)</f>
        <v>29001342</v>
      </c>
      <c r="N262" s="24">
        <f>VLOOKUP(A262, Master, 20, FALSE)</f>
        <v>6833056</v>
      </c>
      <c r="O262" s="22">
        <f>VLOOKUP(A262, Master, 21, FALSE)</f>
        <v>0.23561171755431179</v>
      </c>
      <c r="P262" s="24">
        <f>VLOOKUP(A262, Master, 22, FALSE)</f>
        <v>31091106</v>
      </c>
      <c r="Q262" s="24">
        <f>VLOOKUP(A262, Master, 23, FALSE)</f>
        <v>8107762</v>
      </c>
      <c r="R262" s="22">
        <f>VLOOKUP(A262, Master, 24, FALSE)</f>
        <v>0.26077431918954574</v>
      </c>
      <c r="S262" s="22">
        <f>AVERAGE(F262,I262,L262,O262,R262)</f>
        <v>0.20790268962233177</v>
      </c>
      <c r="T262" s="32">
        <v>3</v>
      </c>
    </row>
    <row r="263" spans="1:20" ht="12.75" customHeight="1" x14ac:dyDescent="0.3">
      <c r="A263" s="25" t="s">
        <v>603</v>
      </c>
      <c r="B263" s="25" t="s">
        <v>604</v>
      </c>
      <c r="C263" s="25" t="s">
        <v>334</v>
      </c>
      <c r="D263" s="31">
        <f>VLOOKUP(A263, Master, 10, FALSE)</f>
        <v>14958841</v>
      </c>
      <c r="E263" s="31">
        <f>VLOOKUP(A263, Master, 11, FALSE)</f>
        <v>3623958</v>
      </c>
      <c r="F263" s="40">
        <f>VLOOKUP(A263, Master, 12, FALSE)</f>
        <v>0.24226195064176428</v>
      </c>
      <c r="G263" s="31">
        <f>VLOOKUP(A263, Master, 13, FALSE)</f>
        <v>15869564</v>
      </c>
      <c r="H263" s="31">
        <f>VLOOKUP(A263, Master, 14, FALSE)</f>
        <v>4544051</v>
      </c>
      <c r="I263" s="40">
        <f>VLOOKUP(A263, Master, 15, FALSE)</f>
        <v>0.28633748223958766</v>
      </c>
      <c r="J263" s="24">
        <f>VLOOKUP(A263, Master, 16, FALSE)</f>
        <v>16436301</v>
      </c>
      <c r="K263" s="24">
        <f>VLOOKUP(A263, Master, 17, FALSE)</f>
        <v>5328915</v>
      </c>
      <c r="L263" s="22">
        <f>VLOOKUP(A263, Master, 18, FALSE)</f>
        <v>0.32421619681946684</v>
      </c>
      <c r="M263" s="24">
        <f>VLOOKUP(A263, Master, 19, FALSE)</f>
        <v>16739474</v>
      </c>
      <c r="N263" s="24">
        <f>VLOOKUP(A263, Master, 20, FALSE)</f>
        <v>6172509</v>
      </c>
      <c r="O263" s="22">
        <f>VLOOKUP(A263, Master, 21, FALSE)</f>
        <v>0.3687397226460043</v>
      </c>
      <c r="P263" s="24">
        <f>VLOOKUP(A263, Master, 22, FALSE)</f>
        <v>16918640</v>
      </c>
      <c r="Q263" s="24">
        <f>VLOOKUP(A263, Master, 23, FALSE)</f>
        <v>6781664</v>
      </c>
      <c r="R263" s="22">
        <f>VLOOKUP(A263, Master, 24, FALSE)</f>
        <v>0.40083978381241048</v>
      </c>
      <c r="S263" s="22">
        <f>AVERAGE(F263,I263,L263,O263,R263)</f>
        <v>0.32447902723184668</v>
      </c>
      <c r="T263" s="32">
        <v>3</v>
      </c>
    </row>
    <row r="264" spans="1:20" ht="12.75" customHeight="1" x14ac:dyDescent="0.3">
      <c r="A264" s="25" t="s">
        <v>605</v>
      </c>
      <c r="B264" s="25" t="s">
        <v>606</v>
      </c>
      <c r="C264" s="25" t="s">
        <v>334</v>
      </c>
      <c r="D264" s="31">
        <f>VLOOKUP(A264, Master, 10, FALSE)</f>
        <v>7615295</v>
      </c>
      <c r="E264" s="31">
        <f>VLOOKUP(A264, Master, 11, FALSE)</f>
        <v>5366323</v>
      </c>
      <c r="F264" s="40">
        <f>VLOOKUP(A264, Master, 12, FALSE)</f>
        <v>0.70467696917847567</v>
      </c>
      <c r="G264" s="31">
        <f>VLOOKUP(A264, Master, 13, FALSE)</f>
        <v>7689034</v>
      </c>
      <c r="H264" s="31">
        <f>VLOOKUP(A264, Master, 14, FALSE)</f>
        <v>5516282</v>
      </c>
      <c r="I264" s="40">
        <f>VLOOKUP(A264, Master, 15, FALSE)</f>
        <v>0.71742198044643835</v>
      </c>
      <c r="J264" s="24">
        <f>VLOOKUP(A264, Master, 16, FALSE)</f>
        <v>7629814</v>
      </c>
      <c r="K264" s="24">
        <f>VLOOKUP(A264, Master, 17, FALSE)</f>
        <v>5988696</v>
      </c>
      <c r="L264" s="22">
        <f>VLOOKUP(A264, Master, 18, FALSE)</f>
        <v>0.78490720743651154</v>
      </c>
      <c r="M264" s="24">
        <f>VLOOKUP(A264, Master, 19, FALSE)</f>
        <v>8215550</v>
      </c>
      <c r="N264" s="24">
        <f>VLOOKUP(A264, Master, 20, FALSE)</f>
        <v>6590286</v>
      </c>
      <c r="O264" s="22">
        <f>VLOOKUP(A264, Master, 21, FALSE)</f>
        <v>0.802172222188411</v>
      </c>
      <c r="P264" s="24">
        <f>VLOOKUP(A264, Master, 22, FALSE)</f>
        <v>9215381</v>
      </c>
      <c r="Q264" s="24">
        <f>VLOOKUP(A264, Master, 23, FALSE)</f>
        <v>6701477</v>
      </c>
      <c r="R264" s="22">
        <f>VLOOKUP(A264, Master, 24, FALSE)</f>
        <v>0.7272056358820107</v>
      </c>
      <c r="S264" s="22">
        <f>AVERAGE(F264,I264,L264,O264,R264)</f>
        <v>0.74727680302636945</v>
      </c>
      <c r="T264" s="32">
        <v>3</v>
      </c>
    </row>
    <row r="265" spans="1:20" ht="12.75" customHeight="1" x14ac:dyDescent="0.3">
      <c r="A265" s="25" t="s">
        <v>607</v>
      </c>
      <c r="B265" s="25" t="s">
        <v>608</v>
      </c>
      <c r="C265" s="25" t="s">
        <v>334</v>
      </c>
      <c r="D265" s="31">
        <f>VLOOKUP(A265, Master, 10, FALSE)</f>
        <v>17595497</v>
      </c>
      <c r="E265" s="31">
        <f>VLOOKUP(A265, Master, 11, FALSE)</f>
        <v>1163932</v>
      </c>
      <c r="F265" s="40">
        <f>VLOOKUP(A265, Master, 12, FALSE)</f>
        <v>6.6149424480592967E-2</v>
      </c>
      <c r="G265" s="31">
        <f>VLOOKUP(A265, Master, 13, FALSE)</f>
        <v>17499849</v>
      </c>
      <c r="H265" s="31">
        <f>VLOOKUP(A265, Master, 14, FALSE)</f>
        <v>2136096</v>
      </c>
      <c r="I265" s="40">
        <f>VLOOKUP(A265, Master, 15, FALSE)</f>
        <v>0.12206368180662587</v>
      </c>
      <c r="J265" s="24">
        <f>VLOOKUP(A265, Master, 16, FALSE)</f>
        <v>18739526</v>
      </c>
      <c r="K265" s="24">
        <f>VLOOKUP(A265, Master, 17, FALSE)</f>
        <v>3959782</v>
      </c>
      <c r="L265" s="22">
        <f>VLOOKUP(A265, Master, 18, FALSE)</f>
        <v>0.21130641191244645</v>
      </c>
      <c r="M265" s="24">
        <f>VLOOKUP(A265, Master, 19, FALSE)</f>
        <v>19700817</v>
      </c>
      <c r="N265" s="24">
        <f>VLOOKUP(A265, Master, 20, FALSE)</f>
        <v>5943280</v>
      </c>
      <c r="O265" s="22">
        <f>VLOOKUP(A265, Master, 21, FALSE)</f>
        <v>0.30167682893557157</v>
      </c>
      <c r="P265" s="24">
        <f>VLOOKUP(A265, Master, 22, FALSE)</f>
        <v>21138576</v>
      </c>
      <c r="Q265" s="24">
        <f>VLOOKUP(A265, Master, 23, FALSE)</f>
        <v>7248112</v>
      </c>
      <c r="R265" s="22">
        <f>VLOOKUP(A265, Master, 24, FALSE)</f>
        <v>0.34288553779592346</v>
      </c>
      <c r="S265" s="22">
        <f>AVERAGE(F265,I265,L265,O265,R265)</f>
        <v>0.20881637698623204</v>
      </c>
      <c r="T265" s="32">
        <v>3</v>
      </c>
    </row>
    <row r="266" spans="1:20" ht="12.75" customHeight="1" x14ac:dyDescent="0.3">
      <c r="A266" s="25" t="s">
        <v>609</v>
      </c>
      <c r="B266" s="25" t="s">
        <v>610</v>
      </c>
      <c r="C266" s="25" t="s">
        <v>485</v>
      </c>
      <c r="D266" s="31">
        <f>VLOOKUP(A266, Master, 10, FALSE)</f>
        <v>18550199</v>
      </c>
      <c r="E266" s="31">
        <f>VLOOKUP(A266, Master, 11, FALSE)</f>
        <v>-249477</v>
      </c>
      <c r="F266" s="40">
        <f>VLOOKUP(A266, Master, 12, FALSE)</f>
        <v>-1.3448750603699723E-2</v>
      </c>
      <c r="G266" s="31">
        <f>VLOOKUP(A266, Master, 13, FALSE)</f>
        <v>18448061</v>
      </c>
      <c r="H266" s="31">
        <f>VLOOKUP(A266, Master, 14, FALSE)</f>
        <v>139494</v>
      </c>
      <c r="I266" s="40">
        <f>VLOOKUP(A266, Master, 15, FALSE)</f>
        <v>7.5614450754472248E-3</v>
      </c>
      <c r="J266" s="24">
        <f>VLOOKUP(A266, Master, 16, FALSE)</f>
        <v>19588770</v>
      </c>
      <c r="K266" s="24">
        <f>VLOOKUP(A266, Master, 17, FALSE)</f>
        <v>719125</v>
      </c>
      <c r="L266" s="22">
        <f>VLOOKUP(A266, Master, 18, FALSE)</f>
        <v>3.6711084973686456E-2</v>
      </c>
      <c r="M266" s="24">
        <f>VLOOKUP(A266, Master, 19, FALSE)</f>
        <v>20594878</v>
      </c>
      <c r="N266" s="24">
        <f>VLOOKUP(A266, Master, 20, FALSE)</f>
        <v>130709</v>
      </c>
      <c r="O266" s="22">
        <f>VLOOKUP(A266, Master, 21, FALSE)</f>
        <v>6.3466751296123239E-3</v>
      </c>
      <c r="P266" s="24">
        <f>VLOOKUP(A266, Master, 22, FALSE)</f>
        <v>21986980</v>
      </c>
      <c r="Q266" s="24">
        <f>VLOOKUP(A266, Master, 23, FALSE)</f>
        <v>758527</v>
      </c>
      <c r="R266" s="22">
        <f>VLOOKUP(A266, Master, 24, FALSE)</f>
        <v>3.4498917086384757E-2</v>
      </c>
      <c r="S266" s="22">
        <f>AVERAGE(F266,I266,L266,O266,R266)</f>
        <v>1.4333874332286205E-2</v>
      </c>
      <c r="T266" s="32">
        <v>3</v>
      </c>
    </row>
    <row r="267" spans="1:20" ht="12.75" customHeight="1" x14ac:dyDescent="0.3">
      <c r="A267" s="25" t="s">
        <v>611</v>
      </c>
      <c r="B267" s="25" t="s">
        <v>612</v>
      </c>
      <c r="C267" s="25" t="s">
        <v>485</v>
      </c>
      <c r="D267" s="31">
        <f>VLOOKUP(A267, Master, 10, FALSE)</f>
        <v>14456951</v>
      </c>
      <c r="E267" s="31">
        <f>VLOOKUP(A267, Master, 11, FALSE)</f>
        <v>2145472</v>
      </c>
      <c r="F267" s="40">
        <f>VLOOKUP(A267, Master, 12, FALSE)</f>
        <v>0.1484041828736917</v>
      </c>
      <c r="G267" s="31">
        <f>VLOOKUP(A267, Master, 13, FALSE)</f>
        <v>14753797</v>
      </c>
      <c r="H267" s="31">
        <f>VLOOKUP(A267, Master, 14, FALSE)</f>
        <v>1878415</v>
      </c>
      <c r="I267" s="40">
        <f>VLOOKUP(A267, Master, 15, FALSE)</f>
        <v>0.12731739497296865</v>
      </c>
      <c r="J267" s="24">
        <f>VLOOKUP(A267, Master, 16, FALSE)</f>
        <v>15272429</v>
      </c>
      <c r="K267" s="24">
        <f>VLOOKUP(A267, Master, 17, FALSE)</f>
        <v>1564808</v>
      </c>
      <c r="L267" s="22">
        <f>VLOOKUP(A267, Master, 18, FALSE)</f>
        <v>0.10245966767958128</v>
      </c>
      <c r="M267" s="24">
        <f>VLOOKUP(A267, Master, 19, FALSE)</f>
        <v>14579494</v>
      </c>
      <c r="N267" s="24">
        <f>VLOOKUP(A267, Master, 20, FALSE)</f>
        <v>1823731</v>
      </c>
      <c r="O267" s="22">
        <f>VLOOKUP(A267, Master, 21, FALSE)</f>
        <v>0.12508877194229101</v>
      </c>
      <c r="P267" s="24">
        <f>VLOOKUP(A267, Master, 22, FALSE)</f>
        <v>15295063</v>
      </c>
      <c r="Q267" s="24">
        <f>VLOOKUP(A267, Master, 23, FALSE)</f>
        <v>2241384</v>
      </c>
      <c r="R267" s="22">
        <f>VLOOKUP(A267, Master, 24, FALSE)</f>
        <v>0.14654297272263606</v>
      </c>
      <c r="S267" s="22">
        <f>AVERAGE(F267,I267,L267,O267,R267)</f>
        <v>0.12996259803823376</v>
      </c>
      <c r="T267" s="32">
        <v>1</v>
      </c>
    </row>
    <row r="268" spans="1:20" ht="12.75" customHeight="1" x14ac:dyDescent="0.3">
      <c r="A268" s="25" t="s">
        <v>613</v>
      </c>
      <c r="B268" s="25" t="s">
        <v>614</v>
      </c>
      <c r="C268" s="25" t="s">
        <v>485</v>
      </c>
      <c r="D268" s="31">
        <f>VLOOKUP(A268, Master, 10, FALSE)</f>
        <v>15225058</v>
      </c>
      <c r="E268" s="31">
        <f>VLOOKUP(A268, Master, 11, FALSE)</f>
        <v>103546</v>
      </c>
      <c r="F268" s="40">
        <f>VLOOKUP(A268, Master, 12, FALSE)</f>
        <v>6.801024994453223E-3</v>
      </c>
      <c r="G268" s="31">
        <f>VLOOKUP(A268, Master, 13, FALSE)</f>
        <v>15552072</v>
      </c>
      <c r="H268" s="31">
        <f>VLOOKUP(A268, Master, 14, FALSE)</f>
        <v>897572</v>
      </c>
      <c r="I268" s="40">
        <f>VLOOKUP(A268, Master, 15, FALSE)</f>
        <v>5.7713981776833338E-2</v>
      </c>
      <c r="J268" s="24">
        <f>VLOOKUP(A268, Master, 16, FALSE)</f>
        <v>15807968</v>
      </c>
      <c r="K268" s="24">
        <f>VLOOKUP(A268, Master, 17, FALSE)</f>
        <v>1533221</v>
      </c>
      <c r="L268" s="22">
        <f>VLOOKUP(A268, Master, 18, FALSE)</f>
        <v>9.6990391174880924E-2</v>
      </c>
      <c r="M268" s="24">
        <f>VLOOKUP(A268, Master, 19, FALSE)</f>
        <v>15550783</v>
      </c>
      <c r="N268" s="24">
        <f>VLOOKUP(A268, Master, 20, FALSE)</f>
        <v>2892044</v>
      </c>
      <c r="O268" s="22">
        <f>VLOOKUP(A268, Master, 21, FALSE)</f>
        <v>0.18597417249022125</v>
      </c>
      <c r="P268" s="24">
        <f>VLOOKUP(A268, Master, 22, FALSE)</f>
        <v>16703707</v>
      </c>
      <c r="Q268" s="24">
        <f>VLOOKUP(A268, Master, 23, FALSE)</f>
        <v>3197171</v>
      </c>
      <c r="R268" s="22">
        <f>VLOOKUP(A268, Master, 24, FALSE)</f>
        <v>0.19140487797109948</v>
      </c>
      <c r="S268" s="22">
        <f>AVERAGE(F268,I268,L268,O268,R268)</f>
        <v>0.10777688968149764</v>
      </c>
      <c r="T268" s="32">
        <v>3</v>
      </c>
    </row>
    <row r="269" spans="1:20" ht="12.75" customHeight="1" x14ac:dyDescent="0.3">
      <c r="A269" s="25" t="s">
        <v>615</v>
      </c>
      <c r="B269" s="25" t="s">
        <v>616</v>
      </c>
      <c r="C269" s="25" t="s">
        <v>485</v>
      </c>
      <c r="D269" s="31">
        <f>VLOOKUP(A269, Master, 10, FALSE)</f>
        <v>9066121</v>
      </c>
      <c r="E269" s="31">
        <f>VLOOKUP(A269, Master, 11, FALSE)</f>
        <v>1957124</v>
      </c>
      <c r="F269" s="40">
        <f>VLOOKUP(A269, Master, 12, FALSE)</f>
        <v>0.2158722567236859</v>
      </c>
      <c r="G269" s="31">
        <f>VLOOKUP(A269, Master, 13, FALSE)</f>
        <v>9547215</v>
      </c>
      <c r="H269" s="31">
        <f>VLOOKUP(A269, Master, 14, FALSE)</f>
        <v>2251827</v>
      </c>
      <c r="I269" s="40">
        <f>VLOOKUP(A269, Master, 15, FALSE)</f>
        <v>0.23586218598826988</v>
      </c>
      <c r="J269" s="24">
        <f>VLOOKUP(A269, Master, 16, FALSE)</f>
        <v>9670219</v>
      </c>
      <c r="K269" s="24">
        <f>VLOOKUP(A269, Master, 17, FALSE)</f>
        <v>2747822</v>
      </c>
      <c r="L269" s="22">
        <f>VLOOKUP(A269, Master, 18, FALSE)</f>
        <v>0.2841530269376526</v>
      </c>
      <c r="M269" s="24">
        <f>VLOOKUP(A269, Master, 19, FALSE)</f>
        <v>9907491</v>
      </c>
      <c r="N269" s="24">
        <f>VLOOKUP(A269, Master, 20, FALSE)</f>
        <v>3126858</v>
      </c>
      <c r="O269" s="22">
        <f>VLOOKUP(A269, Master, 21, FALSE)</f>
        <v>0.31560543431227944</v>
      </c>
      <c r="P269" s="24">
        <f>VLOOKUP(A269, Master, 22, FALSE)</f>
        <v>10108546</v>
      </c>
      <c r="Q269" s="24">
        <f>VLOOKUP(A269, Master, 23, FALSE)</f>
        <v>3933310</v>
      </c>
      <c r="R269" s="22">
        <f>VLOOKUP(A269, Master, 24, FALSE)</f>
        <v>0.38910739487162643</v>
      </c>
      <c r="S269" s="22">
        <f>AVERAGE(F269,I269,L269,O269,R269)</f>
        <v>0.28812005976670285</v>
      </c>
      <c r="T269" s="32">
        <v>1</v>
      </c>
    </row>
    <row r="270" spans="1:20" ht="12.75" customHeight="1" x14ac:dyDescent="0.3">
      <c r="A270" s="25" t="s">
        <v>617</v>
      </c>
      <c r="B270" s="25" t="s">
        <v>618</v>
      </c>
      <c r="C270" s="25" t="s">
        <v>485</v>
      </c>
      <c r="D270" s="31">
        <f>VLOOKUP(A270, Master, 10, FALSE)</f>
        <v>23183709</v>
      </c>
      <c r="E270" s="31">
        <f>VLOOKUP(A270, Master, 11, FALSE)</f>
        <v>2782402</v>
      </c>
      <c r="F270" s="40">
        <f>VLOOKUP(A270, Master, 12, FALSE)</f>
        <v>0.12001539529330704</v>
      </c>
      <c r="G270" s="31">
        <f>VLOOKUP(A270, Master, 13, FALSE)</f>
        <v>23847297</v>
      </c>
      <c r="H270" s="31">
        <f>VLOOKUP(A270, Master, 14, FALSE)</f>
        <v>3811296</v>
      </c>
      <c r="I270" s="40">
        <f>VLOOKUP(A270, Master, 15, FALSE)</f>
        <v>0.1598208803287014</v>
      </c>
      <c r="J270" s="24">
        <f>VLOOKUP(A270, Master, 16, FALSE)</f>
        <v>24690319</v>
      </c>
      <c r="K270" s="24">
        <f>VLOOKUP(A270, Master, 17, FALSE)</f>
        <v>5721347</v>
      </c>
      <c r="L270" s="22">
        <f>VLOOKUP(A270, Master, 18, FALSE)</f>
        <v>0.23172430457459864</v>
      </c>
      <c r="M270" s="24">
        <f>VLOOKUP(A270, Master, 19, FALSE)</f>
        <v>26920143</v>
      </c>
      <c r="N270" s="24">
        <f>VLOOKUP(A270, Master, 20, FALSE)</f>
        <v>6134344</v>
      </c>
      <c r="O270" s="22">
        <f>VLOOKUP(A270, Master, 21, FALSE)</f>
        <v>0.22787189503413857</v>
      </c>
      <c r="P270" s="24">
        <f>VLOOKUP(A270, Master, 22, FALSE)</f>
        <v>26920143</v>
      </c>
      <c r="Q270" s="24">
        <f>VLOOKUP(A270, Master, 23, FALSE)</f>
        <v>6134344</v>
      </c>
      <c r="R270" s="22">
        <f>VLOOKUP(A270, Master, 24, FALSE)</f>
        <v>0.22787189503413857</v>
      </c>
      <c r="S270" s="22">
        <f>AVERAGE(F270,I270,L270,O270,R270)</f>
        <v>0.19346087405297679</v>
      </c>
      <c r="T270" s="32">
        <v>4</v>
      </c>
    </row>
    <row r="271" spans="1:20" ht="12.75" customHeight="1" x14ac:dyDescent="0.3">
      <c r="A271" s="25" t="s">
        <v>619</v>
      </c>
      <c r="B271" s="25" t="s">
        <v>620</v>
      </c>
      <c r="C271" s="25" t="s">
        <v>485</v>
      </c>
      <c r="D271" s="31">
        <f>VLOOKUP(A271, Master, 10, FALSE)</f>
        <v>64471638</v>
      </c>
      <c r="E271" s="31">
        <f>VLOOKUP(A271, Master, 11, FALSE)</f>
        <v>4607114</v>
      </c>
      <c r="F271" s="40">
        <f>VLOOKUP(A271, Master, 12, FALSE)</f>
        <v>7.1459546289176029E-2</v>
      </c>
      <c r="G271" s="31">
        <f>VLOOKUP(A271, Master, 13, FALSE)</f>
        <v>62368675</v>
      </c>
      <c r="H271" s="31">
        <f>VLOOKUP(A271, Master, 14, FALSE)</f>
        <v>7613526</v>
      </c>
      <c r="I271" s="40">
        <f>VLOOKUP(A271, Master, 15, FALSE)</f>
        <v>0.12207291561028032</v>
      </c>
      <c r="J271" s="24">
        <f>VLOOKUP(A271, Master, 16, FALSE)</f>
        <v>65717848</v>
      </c>
      <c r="K271" s="24">
        <f>VLOOKUP(A271, Master, 17, FALSE)</f>
        <v>12107381</v>
      </c>
      <c r="L271" s="22">
        <f>VLOOKUP(A271, Master, 18, FALSE)</f>
        <v>0.18423276732981275</v>
      </c>
      <c r="M271" s="24">
        <f>VLOOKUP(A271, Master, 19, FALSE)</f>
        <v>64703641</v>
      </c>
      <c r="N271" s="24">
        <f>VLOOKUP(A271, Master, 20, FALSE)</f>
        <v>20636264</v>
      </c>
      <c r="O271" s="22">
        <f>VLOOKUP(A271, Master, 21, FALSE)</f>
        <v>0.31893512762287984</v>
      </c>
      <c r="P271" s="24">
        <f>VLOOKUP(A271, Master, 22, FALSE)</f>
        <v>75262925</v>
      </c>
      <c r="Q271" s="24">
        <f>VLOOKUP(A271, Master, 23, FALSE)</f>
        <v>19032363</v>
      </c>
      <c r="R271" s="22">
        <f>VLOOKUP(A271, Master, 24, FALSE)</f>
        <v>0.25287833285777828</v>
      </c>
      <c r="S271" s="22">
        <f>AVERAGE(F271,I271,L271,O271,R271)</f>
        <v>0.18991573794198544</v>
      </c>
      <c r="T271" s="32">
        <v>5</v>
      </c>
    </row>
    <row r="272" spans="1:20" ht="12.75" customHeight="1" x14ac:dyDescent="0.3">
      <c r="A272" s="25" t="s">
        <v>621</v>
      </c>
      <c r="B272" s="25" t="s">
        <v>622</v>
      </c>
      <c r="C272" s="25" t="s">
        <v>485</v>
      </c>
      <c r="D272" s="31">
        <f>VLOOKUP(A272, Master, 10, FALSE)</f>
        <v>8626356</v>
      </c>
      <c r="E272" s="31">
        <f>VLOOKUP(A272, Master, 11, FALSE)</f>
        <v>1379172</v>
      </c>
      <c r="F272" s="40">
        <f>VLOOKUP(A272, Master, 12, FALSE)</f>
        <v>0.15987886426203601</v>
      </c>
      <c r="G272" s="31">
        <f>VLOOKUP(A272, Master, 13, FALSE)</f>
        <v>9045695</v>
      </c>
      <c r="H272" s="31">
        <f>VLOOKUP(A272, Master, 14, FALSE)</f>
        <v>1445136</v>
      </c>
      <c r="I272" s="40">
        <f>VLOOKUP(A272, Master, 15, FALSE)</f>
        <v>0.15975953202048046</v>
      </c>
      <c r="J272" s="24">
        <f>VLOOKUP(A272, Master, 16, FALSE)</f>
        <v>9574613</v>
      </c>
      <c r="K272" s="24">
        <f>VLOOKUP(A272, Master, 17, FALSE)</f>
        <v>1458315</v>
      </c>
      <c r="L272" s="22">
        <f>VLOOKUP(A272, Master, 18, FALSE)</f>
        <v>0.15231059469453231</v>
      </c>
      <c r="M272" s="24">
        <f>VLOOKUP(A272, Master, 19, FALSE)</f>
        <v>9834538</v>
      </c>
      <c r="N272" s="24">
        <f>VLOOKUP(A272, Master, 20, FALSE)</f>
        <v>1981631</v>
      </c>
      <c r="O272" s="22">
        <f>VLOOKUP(A272, Master, 21, FALSE)</f>
        <v>0.20149711150640731</v>
      </c>
      <c r="P272" s="24">
        <f>VLOOKUP(A272, Master, 22, FALSE)</f>
        <v>10634272</v>
      </c>
      <c r="Q272" s="24">
        <f>VLOOKUP(A272, Master, 23, FALSE)</f>
        <v>2022276</v>
      </c>
      <c r="R272" s="22">
        <f>VLOOKUP(A272, Master, 24, FALSE)</f>
        <v>0.19016590886522369</v>
      </c>
      <c r="S272" s="22">
        <f>AVERAGE(F272,I272,L272,O272,R272)</f>
        <v>0.17272240226973595</v>
      </c>
      <c r="T272" s="32">
        <v>1</v>
      </c>
    </row>
    <row r="273" spans="1:20" ht="12.75" customHeight="1" x14ac:dyDescent="0.3">
      <c r="A273" s="25" t="s">
        <v>623</v>
      </c>
      <c r="B273" s="25" t="s">
        <v>624</v>
      </c>
      <c r="C273" s="25" t="s">
        <v>399</v>
      </c>
      <c r="D273" s="31">
        <f>VLOOKUP(A273, Master, 10, FALSE)</f>
        <v>12982396</v>
      </c>
      <c r="E273" s="31">
        <f>VLOOKUP(A273, Master, 11, FALSE)</f>
        <v>4462478</v>
      </c>
      <c r="F273" s="40">
        <f>VLOOKUP(A273, Master, 12, FALSE)</f>
        <v>0.34373300583343785</v>
      </c>
      <c r="G273" s="31">
        <f>VLOOKUP(A273, Master, 13, FALSE)</f>
        <v>14035732</v>
      </c>
      <c r="H273" s="31">
        <f>VLOOKUP(A273, Master, 14, FALSE)</f>
        <v>4995016</v>
      </c>
      <c r="I273" s="40">
        <f>VLOOKUP(A273, Master, 15, FALSE)</f>
        <v>0.3558785533950064</v>
      </c>
      <c r="J273" s="24">
        <f>VLOOKUP(A273, Master, 16, FALSE)</f>
        <v>15727382</v>
      </c>
      <c r="K273" s="24">
        <f>VLOOKUP(A273, Master, 17, FALSE)</f>
        <v>4911973</v>
      </c>
      <c r="L273" s="22">
        <f>VLOOKUP(A273, Master, 18, FALSE)</f>
        <v>0.31231981266812237</v>
      </c>
      <c r="M273" s="24">
        <f>VLOOKUP(A273, Master, 19, FALSE)</f>
        <v>15637974</v>
      </c>
      <c r="N273" s="24">
        <f>VLOOKUP(A273, Master, 20, FALSE)</f>
        <v>4877747</v>
      </c>
      <c r="O273" s="22">
        <f>VLOOKUP(A273, Master, 21, FALSE)</f>
        <v>0.31191681224179041</v>
      </c>
      <c r="P273" s="24">
        <f>VLOOKUP(A273, Master, 22, FALSE)</f>
        <v>16213004</v>
      </c>
      <c r="Q273" s="24">
        <f>VLOOKUP(A273, Master, 23, FALSE)</f>
        <v>4876197</v>
      </c>
      <c r="R273" s="22">
        <f>VLOOKUP(A273, Master, 24, FALSE)</f>
        <v>0.30075839122719022</v>
      </c>
      <c r="S273" s="22">
        <f>AVERAGE(F273,I273,L273,O273,R273)</f>
        <v>0.32492131507310945</v>
      </c>
      <c r="T273" s="32">
        <v>1</v>
      </c>
    </row>
    <row r="274" spans="1:20" ht="12.75" customHeight="1" x14ac:dyDescent="0.3">
      <c r="A274" s="25" t="s">
        <v>625</v>
      </c>
      <c r="B274" s="25" t="s">
        <v>626</v>
      </c>
      <c r="C274" s="25" t="s">
        <v>399</v>
      </c>
      <c r="D274" s="31">
        <f>VLOOKUP(A274, Master, 10, FALSE)</f>
        <v>16387698</v>
      </c>
      <c r="E274" s="31">
        <f>VLOOKUP(A274, Master, 11, FALSE)</f>
        <v>3247536</v>
      </c>
      <c r="F274" s="40">
        <f>VLOOKUP(A274, Master, 12, FALSE)</f>
        <v>0.19816913882596568</v>
      </c>
      <c r="G274" s="31">
        <f>VLOOKUP(A274, Master, 13, FALSE)</f>
        <v>16041691</v>
      </c>
      <c r="H274" s="31">
        <f>VLOOKUP(A274, Master, 14, FALSE)</f>
        <v>2817543</v>
      </c>
      <c r="I274" s="40">
        <f>VLOOKUP(A274, Master, 15, FALSE)</f>
        <v>0.17563877773234754</v>
      </c>
      <c r="J274" s="24">
        <f>VLOOKUP(A274, Master, 16, FALSE)</f>
        <v>16417829</v>
      </c>
      <c r="K274" s="24">
        <f>VLOOKUP(A274, Master, 17, FALSE)</f>
        <v>2516955</v>
      </c>
      <c r="L274" s="22">
        <f>VLOOKUP(A274, Master, 18, FALSE)</f>
        <v>0.15330620144721935</v>
      </c>
      <c r="M274" s="24">
        <f>VLOOKUP(A274, Master, 19, FALSE)</f>
        <v>15258604</v>
      </c>
      <c r="N274" s="24">
        <f>VLOOKUP(A274, Master, 20, FALSE)</f>
        <v>3073058</v>
      </c>
      <c r="O274" s="22">
        <f>VLOOKUP(A274, Master, 21, FALSE)</f>
        <v>0.20139837169900995</v>
      </c>
      <c r="P274" s="24">
        <f>VLOOKUP(A274, Master, 22, FALSE)</f>
        <v>16132728</v>
      </c>
      <c r="Q274" s="24">
        <f>VLOOKUP(A274, Master, 23, FALSE)</f>
        <v>3026423</v>
      </c>
      <c r="R274" s="22">
        <f>VLOOKUP(A274, Master, 24, FALSE)</f>
        <v>0.1875952411768177</v>
      </c>
      <c r="S274" s="22">
        <f>AVERAGE(F274,I274,L274,O274,R274)</f>
        <v>0.18322154617627204</v>
      </c>
      <c r="T274" s="32">
        <v>2</v>
      </c>
    </row>
    <row r="275" spans="1:20" ht="12.75" customHeight="1" x14ac:dyDescent="0.3">
      <c r="A275" s="25" t="s">
        <v>627</v>
      </c>
      <c r="B275" s="25" t="s">
        <v>628</v>
      </c>
      <c r="C275" s="25" t="s">
        <v>399</v>
      </c>
      <c r="D275" s="31">
        <f>VLOOKUP(A275, Master, 10, FALSE)</f>
        <v>11275156</v>
      </c>
      <c r="E275" s="31">
        <f>VLOOKUP(A275, Master, 11, FALSE)</f>
        <v>3609145</v>
      </c>
      <c r="F275" s="40">
        <f>VLOOKUP(A275, Master, 12, FALSE)</f>
        <v>0.32009712326818363</v>
      </c>
      <c r="G275" s="31">
        <f>VLOOKUP(A275, Master, 13, FALSE)</f>
        <v>11728700</v>
      </c>
      <c r="H275" s="31">
        <f>VLOOKUP(A275, Master, 14, FALSE)</f>
        <v>4608025</v>
      </c>
      <c r="I275" s="40">
        <f>VLOOKUP(A275, Master, 15, FALSE)</f>
        <v>0.39288454815964258</v>
      </c>
      <c r="J275" s="24">
        <f>VLOOKUP(A275, Master, 16, FALSE)</f>
        <v>11826730</v>
      </c>
      <c r="K275" s="24">
        <f>VLOOKUP(A275, Master, 17, FALSE)</f>
        <v>5902546</v>
      </c>
      <c r="L275" s="22">
        <f>VLOOKUP(A275, Master, 18, FALSE)</f>
        <v>0.49908520783005955</v>
      </c>
      <c r="M275" s="24">
        <f>VLOOKUP(A275, Master, 19, FALSE)</f>
        <v>12163890</v>
      </c>
      <c r="N275" s="24">
        <f>VLOOKUP(A275, Master, 20, FALSE)</f>
        <v>7853217</v>
      </c>
      <c r="O275" s="22">
        <f>VLOOKUP(A275, Master, 21, FALSE)</f>
        <v>0.64561723264514892</v>
      </c>
      <c r="P275" s="24">
        <f>VLOOKUP(A275, Master, 22, FALSE)</f>
        <v>13795451</v>
      </c>
      <c r="Q275" s="24">
        <f>VLOOKUP(A275, Master, 23, FALSE)</f>
        <v>7904609</v>
      </c>
      <c r="R275" s="22">
        <f>VLOOKUP(A275, Master, 24, FALSE)</f>
        <v>0.57298663160776697</v>
      </c>
      <c r="S275" s="22">
        <f>AVERAGE(F275,I275,L275,O275,R275)</f>
        <v>0.48613414870216032</v>
      </c>
      <c r="T275" s="32">
        <v>2</v>
      </c>
    </row>
    <row r="276" spans="1:20" ht="12.75" customHeight="1" x14ac:dyDescent="0.3">
      <c r="A276" s="25" t="s">
        <v>629</v>
      </c>
      <c r="B276" s="25" t="s">
        <v>630</v>
      </c>
      <c r="C276" s="25" t="s">
        <v>119</v>
      </c>
      <c r="D276" s="31">
        <f>VLOOKUP(A276, Master, 10, FALSE)</f>
        <v>17798654</v>
      </c>
      <c r="E276" s="31">
        <f>VLOOKUP(A276, Master, 11, FALSE)</f>
        <v>610260</v>
      </c>
      <c r="F276" s="40">
        <f>VLOOKUP(A276, Master, 12, FALSE)</f>
        <v>3.4286862366109255E-2</v>
      </c>
      <c r="G276" s="31">
        <f>VLOOKUP(A276, Master, 13, FALSE)</f>
        <v>18444951</v>
      </c>
      <c r="H276" s="31">
        <f>VLOOKUP(A276, Master, 14, FALSE)</f>
        <v>20956</v>
      </c>
      <c r="I276" s="40">
        <f>VLOOKUP(A276, Master, 15, FALSE)</f>
        <v>1.1361374719835256E-3</v>
      </c>
      <c r="J276" s="24">
        <f>VLOOKUP(A276, Master, 16, FALSE)</f>
        <v>17913999</v>
      </c>
      <c r="K276" s="24">
        <f>VLOOKUP(A276, Master, 17, FALSE)</f>
        <v>240487</v>
      </c>
      <c r="L276" s="22">
        <f>VLOOKUP(A276, Master, 18, FALSE)</f>
        <v>1.3424529051274369E-2</v>
      </c>
      <c r="M276" s="24">
        <f>VLOOKUP(A276, Master, 19, FALSE)</f>
        <v>18811948</v>
      </c>
      <c r="N276" s="24">
        <f>VLOOKUP(A276, Master, 20, FALSE)</f>
        <v>451099</v>
      </c>
      <c r="O276" s="22">
        <f>VLOOKUP(A276, Master, 21, FALSE)</f>
        <v>2.3979387993205169E-2</v>
      </c>
      <c r="P276" s="24">
        <f>VLOOKUP(A276, Master, 22, FALSE)</f>
        <v>18658566</v>
      </c>
      <c r="Q276" s="24">
        <f>VLOOKUP(A276, Master, 23, FALSE)</f>
        <v>277933</v>
      </c>
      <c r="R276" s="22">
        <f>VLOOKUP(A276, Master, 24, FALSE)</f>
        <v>1.4895732072872052E-2</v>
      </c>
      <c r="S276" s="22">
        <f>AVERAGE(F276,I276,L276,O276,R276)</f>
        <v>1.7544529791088871E-2</v>
      </c>
      <c r="T276" s="32">
        <v>1</v>
      </c>
    </row>
    <row r="277" spans="1:20" ht="12.75" customHeight="1" x14ac:dyDescent="0.3">
      <c r="A277" s="25" t="s">
        <v>631</v>
      </c>
      <c r="B277" s="25" t="s">
        <v>632</v>
      </c>
      <c r="C277" s="25" t="s">
        <v>119</v>
      </c>
      <c r="D277" s="31">
        <f>VLOOKUP(A277, Master, 10, FALSE)</f>
        <v>10299377</v>
      </c>
      <c r="E277" s="31">
        <f>VLOOKUP(A277, Master, 11, FALSE)</f>
        <v>1539899</v>
      </c>
      <c r="F277" s="40">
        <f>VLOOKUP(A277, Master, 12, FALSE)</f>
        <v>0.14951380068910963</v>
      </c>
      <c r="G277" s="31">
        <f>VLOOKUP(A277, Master, 13, FALSE)</f>
        <v>10717401</v>
      </c>
      <c r="H277" s="31">
        <f>VLOOKUP(A277, Master, 14, FALSE)</f>
        <v>1618648</v>
      </c>
      <c r="I277" s="40">
        <f>VLOOKUP(A277, Master, 15, FALSE)</f>
        <v>0.15102989987964432</v>
      </c>
      <c r="J277" s="24">
        <f>VLOOKUP(A277, Master, 16, FALSE)</f>
        <v>11260977</v>
      </c>
      <c r="K277" s="24">
        <f>VLOOKUP(A277, Master, 17, FALSE)</f>
        <v>1505487</v>
      </c>
      <c r="L277" s="22">
        <f>VLOOKUP(A277, Master, 18, FALSE)</f>
        <v>0.13369062027211315</v>
      </c>
      <c r="M277" s="24">
        <f>VLOOKUP(A277, Master, 19, FALSE)</f>
        <v>11646994</v>
      </c>
      <c r="N277" s="24">
        <f>VLOOKUP(A277, Master, 20, FALSE)</f>
        <v>2161739</v>
      </c>
      <c r="O277" s="22">
        <f>VLOOKUP(A277, Master, 21, FALSE)</f>
        <v>0.18560488654840898</v>
      </c>
      <c r="P277" s="24">
        <f>VLOOKUP(A277, Master, 22, FALSE)</f>
        <v>13050690</v>
      </c>
      <c r="Q277" s="24">
        <f>VLOOKUP(A277, Master, 23, FALSE)</f>
        <v>2136612</v>
      </c>
      <c r="R277" s="22">
        <f>VLOOKUP(A277, Master, 24, FALSE)</f>
        <v>0.16371640120177555</v>
      </c>
      <c r="S277" s="22">
        <f>AVERAGE(F277,I277,L277,O277,R277)</f>
        <v>0.15671112171821033</v>
      </c>
      <c r="T277" s="32">
        <v>2</v>
      </c>
    </row>
    <row r="278" spans="1:20" ht="12.75" customHeight="1" x14ac:dyDescent="0.3">
      <c r="A278" s="25" t="s">
        <v>633</v>
      </c>
      <c r="B278" s="25" t="s">
        <v>634</v>
      </c>
      <c r="C278" s="25" t="s">
        <v>119</v>
      </c>
      <c r="D278" s="31">
        <f>VLOOKUP(A278, Master, 10, FALSE)</f>
        <v>9146783</v>
      </c>
      <c r="E278" s="31">
        <f>VLOOKUP(A278, Master, 11, FALSE)</f>
        <v>165396</v>
      </c>
      <c r="F278" s="40">
        <f>VLOOKUP(A278, Master, 12, FALSE)</f>
        <v>1.808242307705343E-2</v>
      </c>
      <c r="G278" s="31">
        <f>VLOOKUP(A278, Master, 13, FALSE)</f>
        <v>9351109</v>
      </c>
      <c r="H278" s="31">
        <f>VLOOKUP(A278, Master, 14, FALSE)</f>
        <v>141819</v>
      </c>
      <c r="I278" s="40">
        <f>VLOOKUP(A278, Master, 15, FALSE)</f>
        <v>1.5166008652021916E-2</v>
      </c>
      <c r="J278" s="24">
        <f>VLOOKUP(A278, Master, 16, FALSE)</f>
        <v>9567474</v>
      </c>
      <c r="K278" s="24">
        <f>VLOOKUP(A278, Master, 17, FALSE)</f>
        <v>188391</v>
      </c>
      <c r="L278" s="22">
        <f>VLOOKUP(A278, Master, 18, FALSE)</f>
        <v>1.9690777314890013E-2</v>
      </c>
      <c r="M278" s="85"/>
      <c r="N278" s="85"/>
      <c r="O278" s="86"/>
      <c r="P278" s="24">
        <f>VLOOKUP(A278, Master, 22, FALSE)</f>
        <v>11448098</v>
      </c>
      <c r="Q278" s="24">
        <f>VLOOKUP(A278, Master, 23, FALSE)</f>
        <v>1308757</v>
      </c>
      <c r="R278" s="22">
        <f>VLOOKUP(A278, Master, 24, FALSE)</f>
        <v>0.11432091164838037</v>
      </c>
      <c r="S278" s="22">
        <f>AVERAGE(F278,I278,L278,O278,R278)</f>
        <v>4.1815030173086437E-2</v>
      </c>
      <c r="T278" s="32">
        <v>1</v>
      </c>
    </row>
    <row r="279" spans="1:20" ht="12.75" customHeight="1" x14ac:dyDescent="0.3">
      <c r="A279" s="25" t="s">
        <v>635</v>
      </c>
      <c r="B279" s="25" t="s">
        <v>636</v>
      </c>
      <c r="C279" s="25" t="s">
        <v>119</v>
      </c>
      <c r="D279" s="31">
        <f>VLOOKUP(A279, Master, 10, FALSE)</f>
        <v>11613481</v>
      </c>
      <c r="E279" s="31">
        <f>VLOOKUP(A279, Master, 11, FALSE)</f>
        <v>4487733</v>
      </c>
      <c r="F279" s="40">
        <f>VLOOKUP(A279, Master, 12, FALSE)</f>
        <v>0.38642444931024555</v>
      </c>
      <c r="G279" s="31">
        <f>VLOOKUP(A279, Master, 13, FALSE)</f>
        <v>11596799</v>
      </c>
      <c r="H279" s="31">
        <f>VLOOKUP(A279, Master, 14, FALSE)</f>
        <v>4817101</v>
      </c>
      <c r="I279" s="40">
        <f>VLOOKUP(A279, Master, 15, FALSE)</f>
        <v>0.41538195151955293</v>
      </c>
      <c r="J279" s="24">
        <f>VLOOKUP(A279, Master, 16, FALSE)</f>
        <v>12314131</v>
      </c>
      <c r="K279" s="24">
        <f>VLOOKUP(A279, Master, 17, FALSE)</f>
        <v>4707806</v>
      </c>
      <c r="L279" s="22">
        <f>VLOOKUP(A279, Master, 18, FALSE)</f>
        <v>0.3823092348132402</v>
      </c>
      <c r="M279" s="24">
        <f>VLOOKUP(A279, Master, 19, FALSE)</f>
        <v>12078428</v>
      </c>
      <c r="N279" s="24">
        <f>VLOOKUP(A279, Master, 20, FALSE)</f>
        <v>5092764</v>
      </c>
      <c r="O279" s="22">
        <f>VLOOKUP(A279, Master, 21, FALSE)</f>
        <v>0.42164129305568571</v>
      </c>
      <c r="P279" s="24">
        <f>VLOOKUP(A279, Master, 22, FALSE)</f>
        <v>12523821</v>
      </c>
      <c r="Q279" s="24">
        <f>VLOOKUP(A279, Master, 23, FALSE)</f>
        <v>4957864</v>
      </c>
      <c r="R279" s="22">
        <f>VLOOKUP(A279, Master, 24, FALSE)</f>
        <v>0.39587470948363124</v>
      </c>
      <c r="S279" s="22">
        <f>AVERAGE(F279,I279,L279,O279,R279)</f>
        <v>0.40032632763647114</v>
      </c>
      <c r="T279" s="32">
        <v>2</v>
      </c>
    </row>
    <row r="280" spans="1:20" ht="12.75" customHeight="1" x14ac:dyDescent="0.3">
      <c r="A280" s="25" t="s">
        <v>637</v>
      </c>
      <c r="B280" s="25" t="s">
        <v>638</v>
      </c>
      <c r="C280" s="25" t="s">
        <v>99</v>
      </c>
      <c r="D280" s="31">
        <f>VLOOKUP(A280, Master, 10, FALSE)</f>
        <v>10084540</v>
      </c>
      <c r="E280" s="31">
        <f>VLOOKUP(A280, Master, 11, FALSE)</f>
        <v>3969506</v>
      </c>
      <c r="F280" s="40">
        <f>VLOOKUP(A280, Master, 12, FALSE)</f>
        <v>0.39362291190277393</v>
      </c>
      <c r="G280" s="31">
        <f>VLOOKUP(A280, Master, 13, FALSE)</f>
        <v>10164671</v>
      </c>
      <c r="H280" s="31">
        <f>VLOOKUP(A280, Master, 14, FALSE)</f>
        <v>4866397</v>
      </c>
      <c r="I280" s="40">
        <f>VLOOKUP(A280, Master, 15, FALSE)</f>
        <v>0.47875597744383463</v>
      </c>
      <c r="J280" s="24">
        <f>VLOOKUP(A280, Master, 16, FALSE)</f>
        <v>10599464</v>
      </c>
      <c r="K280" s="24">
        <f>VLOOKUP(A280, Master, 17, FALSE)</f>
        <v>5730272</v>
      </c>
      <c r="L280" s="22">
        <f>VLOOKUP(A280, Master, 18, FALSE)</f>
        <v>0.54061903507573594</v>
      </c>
      <c r="M280" s="24">
        <f>VLOOKUP(A280, Master, 19, FALSE)</f>
        <v>11890239</v>
      </c>
      <c r="N280" s="24">
        <f>VLOOKUP(A280, Master, 20, FALSE)</f>
        <v>6157444</v>
      </c>
      <c r="O280" s="22">
        <f>VLOOKUP(A280, Master, 21, FALSE)</f>
        <v>0.51785704223439077</v>
      </c>
      <c r="P280" s="24">
        <f>VLOOKUP(A280, Master, 22, FALSE)</f>
        <v>12115819</v>
      </c>
      <c r="Q280" s="24">
        <f>VLOOKUP(A280, Master, 23, FALSE)</f>
        <v>6664319</v>
      </c>
      <c r="R280" s="22">
        <f>VLOOKUP(A280, Master, 24, FALSE)</f>
        <v>0.5500510530901791</v>
      </c>
      <c r="S280" s="22">
        <f>AVERAGE(F280,I280,L280,O280,R280)</f>
        <v>0.49618120394938287</v>
      </c>
      <c r="T280" s="32">
        <v>1</v>
      </c>
    </row>
    <row r="281" spans="1:20" ht="12.75" customHeight="1" x14ac:dyDescent="0.3">
      <c r="A281" s="25" t="s">
        <v>639</v>
      </c>
      <c r="B281" s="25" t="s">
        <v>640</v>
      </c>
      <c r="C281" s="25" t="s">
        <v>99</v>
      </c>
      <c r="D281" s="31">
        <f>VLOOKUP(A281, Master, 10, FALSE)</f>
        <v>19823156</v>
      </c>
      <c r="E281" s="31">
        <f>VLOOKUP(A281, Master, 11, FALSE)</f>
        <v>5535812</v>
      </c>
      <c r="F281" s="40">
        <f>VLOOKUP(A281, Master, 12, FALSE)</f>
        <v>0.27925987163698857</v>
      </c>
      <c r="G281" s="31">
        <f>VLOOKUP(A281, Master, 13, FALSE)</f>
        <v>20027018</v>
      </c>
      <c r="H281" s="31">
        <f>VLOOKUP(A281, Master, 14, FALSE)</f>
        <v>6108893</v>
      </c>
      <c r="I281" s="40">
        <f>VLOOKUP(A281, Master, 15, FALSE)</f>
        <v>0.30503258148567103</v>
      </c>
      <c r="J281" s="24">
        <f>VLOOKUP(A281, Master, 16, FALSE)</f>
        <v>20017291</v>
      </c>
      <c r="K281" s="24">
        <f>VLOOKUP(A281, Master, 17, FALSE)</f>
        <v>6983616</v>
      </c>
      <c r="L281" s="22">
        <f>VLOOKUP(A281, Master, 18, FALSE)</f>
        <v>0.34887917650795003</v>
      </c>
      <c r="M281" s="24">
        <f>VLOOKUP(A281, Master, 19, FALSE)</f>
        <v>20603534</v>
      </c>
      <c r="N281" s="24">
        <f>VLOOKUP(A281, Master, 20, FALSE)</f>
        <v>7516446</v>
      </c>
      <c r="O281" s="22">
        <f>VLOOKUP(A281, Master, 21, FALSE)</f>
        <v>0.3648134344331414</v>
      </c>
      <c r="P281" s="24">
        <f>VLOOKUP(A281, Master, 22, FALSE)</f>
        <v>21664716</v>
      </c>
      <c r="Q281" s="24">
        <f>VLOOKUP(A281, Master, 23, FALSE)</f>
        <v>7972199</v>
      </c>
      <c r="R281" s="22">
        <f>VLOOKUP(A281, Master, 24, FALSE)</f>
        <v>0.36798077574614874</v>
      </c>
      <c r="S281" s="22">
        <f>AVERAGE(F281,I281,L281,O281,R281)</f>
        <v>0.33319316796197995</v>
      </c>
      <c r="T281" s="32">
        <v>1</v>
      </c>
    </row>
    <row r="282" spans="1:20" ht="12.75" customHeight="1" x14ac:dyDescent="0.3">
      <c r="A282" s="25" t="s">
        <v>641</v>
      </c>
      <c r="B282" s="25" t="s">
        <v>642</v>
      </c>
      <c r="C282" s="25" t="s">
        <v>62</v>
      </c>
      <c r="D282" s="31">
        <f>VLOOKUP(A282, Master, 10, FALSE)</f>
        <v>7770562</v>
      </c>
      <c r="E282" s="31">
        <f>VLOOKUP(A282, Master, 11, FALSE)</f>
        <v>2865596</v>
      </c>
      <c r="F282" s="40">
        <f>VLOOKUP(A282, Master, 12, FALSE)</f>
        <v>0.36877590063627314</v>
      </c>
      <c r="G282" s="31">
        <f>VLOOKUP(A282, Master, 13, FALSE)</f>
        <v>7898032</v>
      </c>
      <c r="H282" s="31">
        <f>VLOOKUP(A282, Master, 14, FALSE)</f>
        <v>3445409</v>
      </c>
      <c r="I282" s="40">
        <f>VLOOKUP(A282, Master, 15, FALSE)</f>
        <v>0.43623639407893006</v>
      </c>
      <c r="J282" s="24">
        <f>VLOOKUP(A282, Master, 16, FALSE)</f>
        <v>8247527</v>
      </c>
      <c r="K282" s="24">
        <f>VLOOKUP(A282, Master, 17, FALSE)</f>
        <v>3894261</v>
      </c>
      <c r="L282" s="22">
        <f>VLOOKUP(A282, Master, 18, FALSE)</f>
        <v>0.47217317384956725</v>
      </c>
      <c r="M282" s="24">
        <f>VLOOKUP(A282, Master, 19, FALSE)</f>
        <v>9120052</v>
      </c>
      <c r="N282" s="24">
        <f>VLOOKUP(A282, Master, 20, FALSE)</f>
        <v>4538811</v>
      </c>
      <c r="O282" s="22">
        <f>VLOOKUP(A282, Master, 21, FALSE)</f>
        <v>0.49767380712302955</v>
      </c>
      <c r="P282" s="24">
        <f>VLOOKUP(A282, Master, 22, FALSE)</f>
        <v>9798438</v>
      </c>
      <c r="Q282" s="24">
        <f>VLOOKUP(A282, Master, 23, FALSE)</f>
        <v>4854568</v>
      </c>
      <c r="R282" s="22">
        <f>VLOOKUP(A282, Master, 24, FALSE)</f>
        <v>0.49544304918804405</v>
      </c>
      <c r="S282" s="22">
        <f>AVERAGE(F282,I282,L282,O282,R282)</f>
        <v>0.45406046497516883</v>
      </c>
      <c r="T282" s="32">
        <v>2</v>
      </c>
    </row>
    <row r="283" spans="1:20" ht="12.75" customHeight="1" x14ac:dyDescent="0.3">
      <c r="A283" s="25" t="s">
        <v>643</v>
      </c>
      <c r="B283" s="25" t="s">
        <v>644</v>
      </c>
      <c r="C283" s="25" t="s">
        <v>62</v>
      </c>
      <c r="D283" s="31">
        <f>VLOOKUP(A283, Master, 10, FALSE)</f>
        <v>9424156</v>
      </c>
      <c r="E283" s="31">
        <f>VLOOKUP(A283, Master, 11, FALSE)</f>
        <v>1032406</v>
      </c>
      <c r="F283" s="40">
        <f>VLOOKUP(A283, Master, 12, FALSE)</f>
        <v>0.10954890814625734</v>
      </c>
      <c r="G283" s="31">
        <f>VLOOKUP(A283, Master, 13, FALSE)</f>
        <v>9361705</v>
      </c>
      <c r="H283" s="31">
        <f>VLOOKUP(A283, Master, 14, FALSE)</f>
        <v>1162350</v>
      </c>
      <c r="I283" s="40">
        <f>VLOOKUP(A283, Master, 15, FALSE)</f>
        <v>0.12416007554179501</v>
      </c>
      <c r="J283" s="24">
        <f>VLOOKUP(A283, Master, 16, FALSE)</f>
        <v>9052871</v>
      </c>
      <c r="K283" s="24">
        <f>VLOOKUP(A283, Master, 17, FALSE)</f>
        <v>1710565</v>
      </c>
      <c r="L283" s="22">
        <f>VLOOKUP(A283, Master, 18, FALSE)</f>
        <v>0.18895276426671714</v>
      </c>
      <c r="M283" s="24">
        <f>VLOOKUP(A283, Master, 19, FALSE)</f>
        <v>9419927</v>
      </c>
      <c r="N283" s="24">
        <f>VLOOKUP(A283, Master, 20, FALSE)</f>
        <v>2609669</v>
      </c>
      <c r="O283" s="22">
        <f>VLOOKUP(A283, Master, 21, FALSE)</f>
        <v>0.27703707258028643</v>
      </c>
      <c r="P283" s="24">
        <f>VLOOKUP(A283, Master, 22, FALSE)</f>
        <v>10201142</v>
      </c>
      <c r="Q283" s="24">
        <f>VLOOKUP(A283, Master, 23, FALSE)</f>
        <v>3520755</v>
      </c>
      <c r="R283" s="22">
        <f>VLOOKUP(A283, Master, 24, FALSE)</f>
        <v>0.34513341741542269</v>
      </c>
      <c r="S283" s="22">
        <f>AVERAGE(F283,I283,L283,O283,R283)</f>
        <v>0.20896644759009572</v>
      </c>
      <c r="T283" s="32">
        <v>1</v>
      </c>
    </row>
    <row r="284" spans="1:20" ht="12.75" customHeight="1" x14ac:dyDescent="0.3">
      <c r="A284" s="25" t="s">
        <v>645</v>
      </c>
      <c r="B284" s="25" t="s">
        <v>646</v>
      </c>
      <c r="C284" s="25" t="s">
        <v>62</v>
      </c>
      <c r="D284" s="31">
        <f>VLOOKUP(A284, Master, 10, FALSE)</f>
        <v>11743739</v>
      </c>
      <c r="E284" s="31">
        <f>VLOOKUP(A284, Master, 11, FALSE)</f>
        <v>253027</v>
      </c>
      <c r="F284" s="40">
        <f>VLOOKUP(A284, Master, 12, FALSE)</f>
        <v>2.1545693411612776E-2</v>
      </c>
      <c r="G284" s="31">
        <f>VLOOKUP(A284, Master, 13, FALSE)</f>
        <v>10678203</v>
      </c>
      <c r="H284" s="31">
        <f>VLOOKUP(A284, Master, 14, FALSE)</f>
        <v>409672</v>
      </c>
      <c r="I284" s="40">
        <f>VLOOKUP(A284, Master, 15, FALSE)</f>
        <v>3.8365256775882609E-2</v>
      </c>
      <c r="J284" s="24">
        <f>VLOOKUP(A284, Master, 16, FALSE)</f>
        <v>10968589</v>
      </c>
      <c r="K284" s="24">
        <f>VLOOKUP(A284, Master, 17, FALSE)</f>
        <v>619946</v>
      </c>
      <c r="L284" s="22">
        <f>VLOOKUP(A284, Master, 18, FALSE)</f>
        <v>5.6520123053202191E-2</v>
      </c>
      <c r="M284" s="24">
        <f>VLOOKUP(A284, Master, 19, FALSE)</f>
        <v>11170646</v>
      </c>
      <c r="N284" s="24">
        <f>VLOOKUP(A284, Master, 20, FALSE)</f>
        <v>1440853</v>
      </c>
      <c r="O284" s="22">
        <f>VLOOKUP(A284, Master, 21, FALSE)</f>
        <v>0.12898564684620747</v>
      </c>
      <c r="P284" s="24">
        <f>VLOOKUP(A284, Master, 22, FALSE)</f>
        <v>11663145</v>
      </c>
      <c r="Q284" s="24">
        <f>VLOOKUP(A284, Master, 23, FALSE)</f>
        <v>2507571</v>
      </c>
      <c r="R284" s="22">
        <f>VLOOKUP(A284, Master, 24, FALSE)</f>
        <v>0.2149995562946358</v>
      </c>
      <c r="S284" s="22">
        <f>AVERAGE(F284,I284,L284,O284,R284)</f>
        <v>9.208325527630816E-2</v>
      </c>
      <c r="T284" s="32">
        <v>1</v>
      </c>
    </row>
    <row r="285" spans="1:20" ht="12.75" customHeight="1" x14ac:dyDescent="0.3">
      <c r="A285" s="25" t="s">
        <v>647</v>
      </c>
      <c r="B285" s="25" t="s">
        <v>648</v>
      </c>
      <c r="C285" s="25" t="s">
        <v>25</v>
      </c>
      <c r="D285" s="31">
        <f>VLOOKUP(A285, Master, 10, FALSE)</f>
        <v>12872328</v>
      </c>
      <c r="E285" s="31">
        <f>VLOOKUP(A285, Master, 11, FALSE)</f>
        <v>1609222</v>
      </c>
      <c r="F285" s="40">
        <f>VLOOKUP(A285, Master, 12, FALSE)</f>
        <v>0.12501406117059788</v>
      </c>
      <c r="G285" s="31">
        <f>VLOOKUP(A285, Master, 13, FALSE)</f>
        <v>12880639</v>
      </c>
      <c r="H285" s="31">
        <f>VLOOKUP(A285, Master, 14, FALSE)</f>
        <v>3792447</v>
      </c>
      <c r="I285" s="40">
        <f>VLOOKUP(A285, Master, 15, FALSE)</f>
        <v>0.29443003565273429</v>
      </c>
      <c r="J285" s="24">
        <f>VLOOKUP(A285, Master, 16, FALSE)</f>
        <v>13026868</v>
      </c>
      <c r="K285" s="24">
        <f>VLOOKUP(A285, Master, 17, FALSE)</f>
        <v>6022894</v>
      </c>
      <c r="L285" s="22">
        <f>VLOOKUP(A285, Master, 18, FALSE)</f>
        <v>0.46234398014933442</v>
      </c>
      <c r="M285" s="24">
        <f>VLOOKUP(A285, Master, 19, FALSE)</f>
        <v>13340212</v>
      </c>
      <c r="N285" s="24">
        <f>VLOOKUP(A285, Master, 20, FALSE)</f>
        <v>7624839</v>
      </c>
      <c r="O285" s="22">
        <f>VLOOKUP(A285, Master, 21, FALSE)</f>
        <v>0.57156805304143588</v>
      </c>
      <c r="P285" s="24">
        <f>VLOOKUP(A285, Master, 22, FALSE)</f>
        <v>13831400</v>
      </c>
      <c r="Q285" s="24">
        <f>VLOOKUP(A285, Master, 23, FALSE)</f>
        <v>9748877</v>
      </c>
      <c r="R285" s="22">
        <f>VLOOKUP(A285, Master, 24, FALSE)</f>
        <v>0.70483660366991052</v>
      </c>
      <c r="S285" s="22">
        <f>AVERAGE(F285,I285,L285,O285,R285)</f>
        <v>0.43163854673680258</v>
      </c>
      <c r="T285" s="32">
        <v>5</v>
      </c>
    </row>
    <row r="286" spans="1:20" ht="12.75" customHeight="1" x14ac:dyDescent="0.3">
      <c r="A286" s="25" t="s">
        <v>649</v>
      </c>
      <c r="B286" s="25" t="s">
        <v>650</v>
      </c>
      <c r="C286" s="25" t="s">
        <v>25</v>
      </c>
      <c r="D286" s="31">
        <f>VLOOKUP(A286, Master, 10, FALSE)</f>
        <v>15332745</v>
      </c>
      <c r="E286" s="31">
        <f>VLOOKUP(A286, Master, 11, FALSE)</f>
        <v>4268398</v>
      </c>
      <c r="F286" s="40">
        <f>VLOOKUP(A286, Master, 12, FALSE)</f>
        <v>0.27838446409954642</v>
      </c>
      <c r="G286" s="31">
        <f>VLOOKUP(A286, Master, 13, FALSE)</f>
        <v>15254316</v>
      </c>
      <c r="H286" s="31">
        <f>VLOOKUP(A286, Master, 14, FALSE)</f>
        <v>6470280</v>
      </c>
      <c r="I286" s="40">
        <f>VLOOKUP(A286, Master, 15, FALSE)</f>
        <v>0.42416061133124555</v>
      </c>
      <c r="J286" s="24">
        <f>VLOOKUP(A286, Master, 16, FALSE)</f>
        <v>15583302</v>
      </c>
      <c r="K286" s="24">
        <f>VLOOKUP(A286, Master, 17, FALSE)</f>
        <v>8197485</v>
      </c>
      <c r="L286" s="22">
        <f>VLOOKUP(A286, Master, 18, FALSE)</f>
        <v>0.52604287589369703</v>
      </c>
      <c r="M286" s="24">
        <f>VLOOKUP(A286, Master, 19, FALSE)</f>
        <v>15720518</v>
      </c>
      <c r="N286" s="24">
        <f>VLOOKUP(A286, Master, 20, FALSE)</f>
        <v>8781718</v>
      </c>
      <c r="O286" s="22">
        <f>VLOOKUP(A286, Master, 21, FALSE)</f>
        <v>0.55861505326987315</v>
      </c>
      <c r="P286" s="24">
        <f>VLOOKUP(A286, Master, 22, FALSE)</f>
        <v>16499408</v>
      </c>
      <c r="Q286" s="24">
        <f>VLOOKUP(A286, Master, 23, FALSE)</f>
        <v>10064575</v>
      </c>
      <c r="R286" s="22">
        <f>VLOOKUP(A286, Master, 24, FALSE)</f>
        <v>0.60999612834593819</v>
      </c>
      <c r="S286" s="22">
        <f>AVERAGE(F286,I286,L286,O286,R286)</f>
        <v>0.47943982658806006</v>
      </c>
      <c r="T286" s="32">
        <v>5</v>
      </c>
    </row>
    <row r="287" spans="1:20" ht="12.75" customHeight="1" x14ac:dyDescent="0.3">
      <c r="A287" s="25" t="s">
        <v>651</v>
      </c>
      <c r="B287" s="25" t="s">
        <v>652</v>
      </c>
      <c r="C287" s="25" t="s">
        <v>25</v>
      </c>
      <c r="D287" s="31">
        <f>VLOOKUP(A287, Master, 10, FALSE)</f>
        <v>37220731</v>
      </c>
      <c r="E287" s="31">
        <f>VLOOKUP(A287, Master, 11, FALSE)</f>
        <v>8517572</v>
      </c>
      <c r="F287" s="40">
        <f>VLOOKUP(A287, Master, 12, FALSE)</f>
        <v>0.22883946046089207</v>
      </c>
      <c r="G287" s="31">
        <f>VLOOKUP(A287, Master, 13, FALSE)</f>
        <v>37899758</v>
      </c>
      <c r="H287" s="31">
        <f>VLOOKUP(A287, Master, 14, FALSE)</f>
        <v>9455580</v>
      </c>
      <c r="I287" s="40">
        <f>VLOOKUP(A287, Master, 15, FALSE)</f>
        <v>0.24948919198903591</v>
      </c>
      <c r="J287" s="24">
        <f>VLOOKUP(A287, Master, 16, FALSE)</f>
        <v>39004204</v>
      </c>
      <c r="K287" s="24">
        <f>VLOOKUP(A287, Master, 17, FALSE)</f>
        <v>10406149</v>
      </c>
      <c r="L287" s="22">
        <f>VLOOKUP(A287, Master, 18, FALSE)</f>
        <v>0.26679557413862365</v>
      </c>
      <c r="M287" s="24">
        <f>VLOOKUP(A287, Master, 19, FALSE)</f>
        <v>40429901</v>
      </c>
      <c r="N287" s="24">
        <f>VLOOKUP(A287, Master, 20, FALSE)</f>
        <v>10846558</v>
      </c>
      <c r="O287" s="22">
        <f>VLOOKUP(A287, Master, 21, FALSE)</f>
        <v>0.26828059757059508</v>
      </c>
      <c r="P287" s="24">
        <f>VLOOKUP(A287, Master, 22, FALSE)</f>
        <v>42656836</v>
      </c>
      <c r="Q287" s="24">
        <f>VLOOKUP(A287, Master, 23, FALSE)</f>
        <v>9557721</v>
      </c>
      <c r="R287" s="22">
        <f>VLOOKUP(A287, Master, 24, FALSE)</f>
        <v>0.22406071092567673</v>
      </c>
      <c r="S287" s="22">
        <f>AVERAGE(F287,I287,L287,O287,R287)</f>
        <v>0.24749310701696467</v>
      </c>
      <c r="T287" s="32">
        <v>5</v>
      </c>
    </row>
    <row r="288" spans="1:20" ht="12.75" customHeight="1" x14ac:dyDescent="0.3">
      <c r="A288" s="25" t="s">
        <v>653</v>
      </c>
      <c r="B288" s="25" t="s">
        <v>654</v>
      </c>
      <c r="C288" s="25" t="s">
        <v>25</v>
      </c>
      <c r="D288" s="31">
        <f>VLOOKUP(A288, Master, 10, FALSE)</f>
        <v>49595169</v>
      </c>
      <c r="E288" s="31">
        <f>VLOOKUP(A288, Master, 11, FALSE)</f>
        <v>28210506</v>
      </c>
      <c r="F288" s="40">
        <f>VLOOKUP(A288, Master, 12, FALSE)</f>
        <v>0.56881560379399054</v>
      </c>
      <c r="G288" s="31">
        <f>VLOOKUP(A288, Master, 13, FALSE)</f>
        <v>49939643</v>
      </c>
      <c r="H288" s="31">
        <f>VLOOKUP(A288, Master, 14, FALSE)</f>
        <v>26828787</v>
      </c>
      <c r="I288" s="40">
        <f>VLOOKUP(A288, Master, 15, FALSE)</f>
        <v>0.53722424487495835</v>
      </c>
      <c r="J288" s="24">
        <f>VLOOKUP(A288, Master, 16, FALSE)</f>
        <v>51036885</v>
      </c>
      <c r="K288" s="24">
        <f>VLOOKUP(A288, Master, 17, FALSE)</f>
        <v>23870884</v>
      </c>
      <c r="L288" s="22">
        <f>VLOOKUP(A288, Master, 18, FALSE)</f>
        <v>0.4677182786527822</v>
      </c>
      <c r="M288" s="24">
        <f>VLOOKUP(A288, Master, 19, FALSE)</f>
        <v>45303320</v>
      </c>
      <c r="N288" s="24">
        <f>VLOOKUP(A288, Master, 20, FALSE)</f>
        <v>27760922</v>
      </c>
      <c r="O288" s="22">
        <f>VLOOKUP(A288, Master, 21, FALSE)</f>
        <v>0.61277897513912882</v>
      </c>
      <c r="P288" s="24">
        <f>VLOOKUP(A288, Master, 22, FALSE)</f>
        <v>48736156</v>
      </c>
      <c r="Q288" s="24">
        <f>VLOOKUP(A288, Master, 23, FALSE)</f>
        <v>28992873</v>
      </c>
      <c r="R288" s="22">
        <f>VLOOKUP(A288, Master, 24, FALSE)</f>
        <v>0.59489453784578328</v>
      </c>
      <c r="S288" s="22">
        <f>AVERAGE(F288,I288,L288,O288,R288)</f>
        <v>0.55628632806132861</v>
      </c>
      <c r="T288" s="32">
        <v>6</v>
      </c>
    </row>
    <row r="289" spans="1:20" ht="12.75" customHeight="1" x14ac:dyDescent="0.3">
      <c r="A289" s="25" t="s">
        <v>655</v>
      </c>
      <c r="B289" s="25" t="s">
        <v>656</v>
      </c>
      <c r="C289" s="25" t="s">
        <v>25</v>
      </c>
      <c r="D289" s="31">
        <f>VLOOKUP(A289, Master, 10, FALSE)</f>
        <v>13085540</v>
      </c>
      <c r="E289" s="31">
        <f>VLOOKUP(A289, Master, 11, FALSE)</f>
        <v>251234</v>
      </c>
      <c r="F289" s="40">
        <f>VLOOKUP(A289, Master, 12, FALSE)</f>
        <v>1.9199360515500315E-2</v>
      </c>
      <c r="G289" s="31">
        <f>VLOOKUP(A289, Master, 13, FALSE)</f>
        <v>15117143</v>
      </c>
      <c r="H289" s="31">
        <f>VLOOKUP(A289, Master, 14, FALSE)</f>
        <v>75074</v>
      </c>
      <c r="I289" s="40">
        <f>VLOOKUP(A289, Master, 15, FALSE)</f>
        <v>4.9661500192199016E-3</v>
      </c>
      <c r="J289" s="24">
        <f>VLOOKUP(A289, Master, 16, FALSE)</f>
        <v>14728484</v>
      </c>
      <c r="K289" s="24">
        <f>VLOOKUP(A289, Master, 17, FALSE)</f>
        <v>427913</v>
      </c>
      <c r="L289" s="22">
        <f>VLOOKUP(A289, Master, 18, FALSE)</f>
        <v>2.9053431432590076E-2</v>
      </c>
      <c r="M289" s="24">
        <f>VLOOKUP(A289, Master, 19, FALSE)</f>
        <v>12716667</v>
      </c>
      <c r="N289" s="24">
        <f>VLOOKUP(A289, Master, 20, FALSE)</f>
        <v>1127167</v>
      </c>
      <c r="O289" s="22">
        <f>VLOOKUP(A289, Master, 21, FALSE)</f>
        <v>8.8636983259843163E-2</v>
      </c>
      <c r="P289" s="24">
        <f>VLOOKUP(A289, Master, 22, FALSE)</f>
        <v>14210992</v>
      </c>
      <c r="Q289" s="24">
        <f>VLOOKUP(A289, Master, 23, FALSE)</f>
        <v>728542</v>
      </c>
      <c r="R289" s="22">
        <f>VLOOKUP(A289, Master, 24, FALSE)</f>
        <v>5.1266090361601777E-2</v>
      </c>
      <c r="S289" s="22">
        <f>AVERAGE(F289,I289,L289,O289,R289)</f>
        <v>3.8624403117751047E-2</v>
      </c>
      <c r="T289" s="32">
        <v>5</v>
      </c>
    </row>
    <row r="290" spans="1:20" ht="12.75" customHeight="1" x14ac:dyDescent="0.3">
      <c r="A290" s="25" t="s">
        <v>657</v>
      </c>
      <c r="B290" s="25" t="s">
        <v>658</v>
      </c>
      <c r="C290" s="25" t="s">
        <v>25</v>
      </c>
      <c r="D290" s="31">
        <f>VLOOKUP(A290, Master, 10, FALSE)</f>
        <v>61104911</v>
      </c>
      <c r="E290" s="31">
        <f>VLOOKUP(A290, Master, 11, FALSE)</f>
        <v>25303783</v>
      </c>
      <c r="F290" s="40">
        <f>VLOOKUP(A290, Master, 12, FALSE)</f>
        <v>0.41410391711396161</v>
      </c>
      <c r="G290" s="31">
        <f>VLOOKUP(A290, Master, 13, FALSE)</f>
        <v>65456357</v>
      </c>
      <c r="H290" s="31">
        <f>VLOOKUP(A290, Master, 14, FALSE)</f>
        <v>29987277</v>
      </c>
      <c r="I290" s="40">
        <f>VLOOKUP(A290, Master, 15, FALSE)</f>
        <v>0.45812627488572272</v>
      </c>
      <c r="J290" s="24">
        <f>VLOOKUP(A290, Master, 16, FALSE)</f>
        <v>63171609</v>
      </c>
      <c r="K290" s="24">
        <f>VLOOKUP(A290, Master, 17, FALSE)</f>
        <v>37300222</v>
      </c>
      <c r="L290" s="22">
        <f>VLOOKUP(A290, Master, 18, FALSE)</f>
        <v>0.59045863466925463</v>
      </c>
      <c r="M290" s="24">
        <f>VLOOKUP(A290, Master, 19, FALSE)</f>
        <v>65467165</v>
      </c>
      <c r="N290" s="24">
        <f>VLOOKUP(A290, Master, 20, FALSE)</f>
        <v>43220855</v>
      </c>
      <c r="O290" s="22">
        <f>VLOOKUP(A290, Master, 21, FALSE)</f>
        <v>0.66019133408327668</v>
      </c>
      <c r="P290" s="24">
        <f>VLOOKUP(A290, Master, 22, FALSE)</f>
        <v>70020025</v>
      </c>
      <c r="Q290" s="24">
        <f>VLOOKUP(A290, Master, 23, FALSE)</f>
        <v>44675491</v>
      </c>
      <c r="R290" s="22">
        <f>VLOOKUP(A290, Master, 24, FALSE)</f>
        <v>0.63803877533605569</v>
      </c>
      <c r="S290" s="22">
        <f>AVERAGE(F290,I290,L290,O290,R290)</f>
        <v>0.55218378721765426</v>
      </c>
      <c r="T290" s="32">
        <v>6</v>
      </c>
    </row>
    <row r="291" spans="1:20" ht="12.75" customHeight="1" x14ac:dyDescent="0.3">
      <c r="A291" s="25" t="s">
        <v>659</v>
      </c>
      <c r="B291" s="25" t="s">
        <v>660</v>
      </c>
      <c r="C291" s="25" t="s">
        <v>165</v>
      </c>
      <c r="D291" s="31">
        <f>VLOOKUP(A291, Master, 10, FALSE)</f>
        <v>6550838</v>
      </c>
      <c r="E291" s="31">
        <f>VLOOKUP(A291, Master, 11, FALSE)</f>
        <v>1751647</v>
      </c>
      <c r="F291" s="40">
        <f>VLOOKUP(A291, Master, 12, FALSE)</f>
        <v>0.26739281295003786</v>
      </c>
      <c r="G291" s="31">
        <f>VLOOKUP(A291, Master, 13, FALSE)</f>
        <v>6578491</v>
      </c>
      <c r="H291" s="31">
        <f>VLOOKUP(A291, Master, 14, FALSE)</f>
        <v>2357017</v>
      </c>
      <c r="I291" s="40">
        <f>VLOOKUP(A291, Master, 15, FALSE)</f>
        <v>0.35829143796046842</v>
      </c>
      <c r="J291" s="24">
        <f>VLOOKUP(A291, Master, 16, FALSE)</f>
        <v>6853990</v>
      </c>
      <c r="K291" s="24">
        <f>VLOOKUP(A291, Master, 17, FALSE)</f>
        <v>3122808</v>
      </c>
      <c r="L291" s="22">
        <f>VLOOKUP(A291, Master, 18, FALSE)</f>
        <v>0.4556189898146919</v>
      </c>
      <c r="M291" s="24">
        <f>VLOOKUP(A291, Master, 19, FALSE)</f>
        <v>7497848</v>
      </c>
      <c r="N291" s="24">
        <f>VLOOKUP(A291, Master, 20, FALSE)</f>
        <v>4408878</v>
      </c>
      <c r="O291" s="22">
        <f>VLOOKUP(A291, Master, 21, FALSE)</f>
        <v>0.58801912228682152</v>
      </c>
      <c r="P291" s="24">
        <f>VLOOKUP(A291, Master, 22, FALSE)</f>
        <v>9479898</v>
      </c>
      <c r="Q291" s="24">
        <f>VLOOKUP(A291, Master, 23, FALSE)</f>
        <v>4426670</v>
      </c>
      <c r="R291" s="22">
        <f>VLOOKUP(A291, Master, 24, FALSE)</f>
        <v>0.46695333641775472</v>
      </c>
      <c r="S291" s="22">
        <f>AVERAGE(F291,I291,L291,O291,R291)</f>
        <v>0.42725513988595487</v>
      </c>
      <c r="T291" s="32">
        <v>1</v>
      </c>
    </row>
    <row r="292" spans="1:20" ht="12.75" customHeight="1" x14ac:dyDescent="0.3">
      <c r="A292" s="25" t="s">
        <v>661</v>
      </c>
      <c r="B292" s="25" t="s">
        <v>662</v>
      </c>
      <c r="C292" s="25" t="s">
        <v>165</v>
      </c>
      <c r="D292" s="31">
        <f>VLOOKUP(A292, Master, 10, FALSE)</f>
        <v>9669554</v>
      </c>
      <c r="E292" s="31">
        <f>VLOOKUP(A292, Master, 11, FALSE)</f>
        <v>2528082</v>
      </c>
      <c r="F292" s="40">
        <f>VLOOKUP(A292, Master, 12, FALSE)</f>
        <v>0.26144763243475344</v>
      </c>
      <c r="G292" s="31">
        <f>VLOOKUP(A292, Master, 13, FALSE)</f>
        <v>9615690</v>
      </c>
      <c r="H292" s="31">
        <f>VLOOKUP(A292, Master, 14, FALSE)</f>
        <v>3358155</v>
      </c>
      <c r="I292" s="40">
        <f>VLOOKUP(A292, Master, 15, FALSE)</f>
        <v>0.34923702823198333</v>
      </c>
      <c r="J292" s="24">
        <f>VLOOKUP(A292, Master, 16, FALSE)</f>
        <v>10639470</v>
      </c>
      <c r="K292" s="24">
        <f>VLOOKUP(A292, Master, 17, FALSE)</f>
        <v>3455157</v>
      </c>
      <c r="L292" s="22">
        <f>VLOOKUP(A292, Master, 18, FALSE)</f>
        <v>0.32474897715769674</v>
      </c>
      <c r="M292" s="24">
        <f>VLOOKUP(A292, Master, 19, FALSE)</f>
        <v>10420237</v>
      </c>
      <c r="N292" s="24">
        <f>VLOOKUP(A292, Master, 20, FALSE)</f>
        <v>4468621</v>
      </c>
      <c r="O292" s="22">
        <f>VLOOKUP(A292, Master, 21, FALSE)</f>
        <v>0.42884063001638062</v>
      </c>
      <c r="P292" s="24">
        <f>VLOOKUP(A292, Master, 22, FALSE)</f>
        <v>10659874</v>
      </c>
      <c r="Q292" s="24">
        <f>VLOOKUP(A292, Master, 23, FALSE)</f>
        <v>5865092</v>
      </c>
      <c r="R292" s="22">
        <f>VLOOKUP(A292, Master, 24, FALSE)</f>
        <v>0.55020275098936444</v>
      </c>
      <c r="S292" s="22">
        <f>AVERAGE(F292,I292,L292,O292,R292)</f>
        <v>0.3828954037660357</v>
      </c>
      <c r="T292" s="32">
        <v>2</v>
      </c>
    </row>
    <row r="293" spans="1:20" ht="12.75" customHeight="1" x14ac:dyDescent="0.3">
      <c r="A293" s="25" t="s">
        <v>663</v>
      </c>
      <c r="B293" s="25" t="s">
        <v>664</v>
      </c>
      <c r="C293" s="25" t="s">
        <v>165</v>
      </c>
      <c r="D293" s="31">
        <f>VLOOKUP(A293, Master, 10, FALSE)</f>
        <v>6411348</v>
      </c>
      <c r="E293" s="31">
        <f>VLOOKUP(A293, Master, 11, FALSE)</f>
        <v>2335793</v>
      </c>
      <c r="F293" s="40">
        <f>VLOOKUP(A293, Master, 12, FALSE)</f>
        <v>0.36432166839173291</v>
      </c>
      <c r="G293" s="31">
        <f>VLOOKUP(A293, Master, 13, FALSE)</f>
        <v>6038489</v>
      </c>
      <c r="H293" s="31">
        <f>VLOOKUP(A293, Master, 14, FALSE)</f>
        <v>2657711</v>
      </c>
      <c r="I293" s="40">
        <f>VLOOKUP(A293, Master, 15, FALSE)</f>
        <v>0.440128482473016</v>
      </c>
      <c r="J293" s="24">
        <f>VLOOKUP(A293, Master, 16, FALSE)</f>
        <v>6175019</v>
      </c>
      <c r="K293" s="24">
        <f>VLOOKUP(A293, Master, 17, FALSE)</f>
        <v>3092313</v>
      </c>
      <c r="L293" s="22">
        <f>VLOOKUP(A293, Master, 18, FALSE)</f>
        <v>0.50077789234332726</v>
      </c>
      <c r="M293" s="24">
        <f>VLOOKUP(A293, Master, 19, FALSE)</f>
        <v>5941098</v>
      </c>
      <c r="N293" s="24">
        <f>VLOOKUP(A293, Master, 20, FALSE)</f>
        <v>4388610</v>
      </c>
      <c r="O293" s="22">
        <f>VLOOKUP(A293, Master, 21, FALSE)</f>
        <v>0.73868668720832409</v>
      </c>
      <c r="P293" s="24">
        <f>VLOOKUP(A293, Master, 22, FALSE)</f>
        <v>6562272</v>
      </c>
      <c r="Q293" s="24">
        <f>VLOOKUP(A293, Master, 23, FALSE)</f>
        <v>5094515</v>
      </c>
      <c r="R293" s="22">
        <f>VLOOKUP(A293, Master, 24, FALSE)</f>
        <v>0.77633401968098859</v>
      </c>
      <c r="S293" s="22">
        <f>AVERAGE(F293,I293,L293,O293,R293)</f>
        <v>0.56404975001947777</v>
      </c>
      <c r="T293" s="32">
        <v>2</v>
      </c>
    </row>
    <row r="294" spans="1:20" ht="12.75" customHeight="1" x14ac:dyDescent="0.3">
      <c r="A294" s="25" t="s">
        <v>665</v>
      </c>
      <c r="B294" s="25" t="s">
        <v>666</v>
      </c>
      <c r="C294" s="25" t="s">
        <v>165</v>
      </c>
      <c r="D294" s="31">
        <f>VLOOKUP(A294, Master, 10, FALSE)</f>
        <v>7127661</v>
      </c>
      <c r="E294" s="31">
        <f>VLOOKUP(A294, Master, 11, FALSE)</f>
        <v>2117264</v>
      </c>
      <c r="F294" s="40">
        <f>VLOOKUP(A294, Master, 12, FALSE)</f>
        <v>0.29704891969469366</v>
      </c>
      <c r="G294" s="31">
        <f>VLOOKUP(A294, Master, 13, FALSE)</f>
        <v>7375897</v>
      </c>
      <c r="H294" s="31">
        <f>VLOOKUP(A294, Master, 14, FALSE)</f>
        <v>2203646</v>
      </c>
      <c r="I294" s="40">
        <f>VLOOKUP(A294, Master, 15, FALSE)</f>
        <v>0.29876311992968446</v>
      </c>
      <c r="J294" s="24">
        <f>VLOOKUP(A294, Master, 16, FALSE)</f>
        <v>7461036</v>
      </c>
      <c r="K294" s="24">
        <f>VLOOKUP(A294, Master, 17, FALSE)</f>
        <v>2749707</v>
      </c>
      <c r="L294" s="22">
        <f>VLOOKUP(A294, Master, 18, FALSE)</f>
        <v>0.36854225070084101</v>
      </c>
      <c r="M294" s="24">
        <f>VLOOKUP(A294, Master, 19, FALSE)</f>
        <v>7720208</v>
      </c>
      <c r="N294" s="24">
        <f>VLOOKUP(A294, Master, 20, FALSE)</f>
        <v>3677510</v>
      </c>
      <c r="O294" s="22">
        <f>VLOOKUP(A294, Master, 21, FALSE)</f>
        <v>0.47634856470188369</v>
      </c>
      <c r="P294" s="24">
        <f>VLOOKUP(A294, Master, 22, FALSE)</f>
        <v>8237073</v>
      </c>
      <c r="Q294" s="24">
        <f>VLOOKUP(A294, Master, 23, FALSE)</f>
        <v>4153166</v>
      </c>
      <c r="R294" s="22">
        <f>VLOOKUP(A294, Master, 24, FALSE)</f>
        <v>0.50420410259809523</v>
      </c>
      <c r="S294" s="22">
        <f>AVERAGE(F294,I294,L294,O294,R294)</f>
        <v>0.38898139152503963</v>
      </c>
      <c r="T294" s="32">
        <v>1</v>
      </c>
    </row>
    <row r="295" spans="1:20" ht="12.75" customHeight="1" x14ac:dyDescent="0.3">
      <c r="A295" s="25" t="s">
        <v>667</v>
      </c>
      <c r="B295" s="25" t="s">
        <v>668</v>
      </c>
      <c r="C295" s="25" t="s">
        <v>165</v>
      </c>
      <c r="D295" s="31">
        <f>VLOOKUP(A295, Master, 10, FALSE)</f>
        <v>6412376</v>
      </c>
      <c r="E295" s="31">
        <f>VLOOKUP(A295, Master, 11, FALSE)</f>
        <v>2092283</v>
      </c>
      <c r="F295" s="40">
        <f>VLOOKUP(A295, Master, 12, FALSE)</f>
        <v>0.32628825882948848</v>
      </c>
      <c r="G295" s="31">
        <f>VLOOKUP(A295, Master, 13, FALSE)</f>
        <v>6404857</v>
      </c>
      <c r="H295" s="31">
        <f>VLOOKUP(A295, Master, 14, FALSE)</f>
        <v>2723470</v>
      </c>
      <c r="I295" s="40">
        <f>VLOOKUP(A295, Master, 15, FALSE)</f>
        <v>0.42521948577462387</v>
      </c>
      <c r="J295" s="24">
        <f>VLOOKUP(A295, Master, 16, FALSE)</f>
        <v>6810640</v>
      </c>
      <c r="K295" s="24">
        <f>VLOOKUP(A295, Master, 17, FALSE)</f>
        <v>3648784</v>
      </c>
      <c r="L295" s="22">
        <f>VLOOKUP(A295, Master, 18, FALSE)</f>
        <v>0.5357475949396826</v>
      </c>
      <c r="M295" s="24">
        <f>VLOOKUP(A295, Master, 19, FALSE)</f>
        <v>7736772</v>
      </c>
      <c r="N295" s="24">
        <f>VLOOKUP(A295, Master, 20, FALSE)</f>
        <v>4740833</v>
      </c>
      <c r="O295" s="22">
        <f>VLOOKUP(A295, Master, 21, FALSE)</f>
        <v>0.61276628030398206</v>
      </c>
      <c r="P295" s="24">
        <f>VLOOKUP(A295, Master, 22, FALSE)</f>
        <v>7319811</v>
      </c>
      <c r="Q295" s="24">
        <f>VLOOKUP(A295, Master, 23, FALSE)</f>
        <v>6766239</v>
      </c>
      <c r="R295" s="22">
        <f>VLOOKUP(A295, Master, 24, FALSE)</f>
        <v>0.92437345718352559</v>
      </c>
      <c r="S295" s="22">
        <f>AVERAGE(F295,I295,L295,O295,R295)</f>
        <v>0.5648790154062604</v>
      </c>
      <c r="T295" s="32">
        <v>2</v>
      </c>
    </row>
    <row r="296" spans="1:20" ht="12.75" customHeight="1" x14ac:dyDescent="0.3">
      <c r="A296" s="25" t="s">
        <v>669</v>
      </c>
      <c r="B296" s="25" t="s">
        <v>670</v>
      </c>
      <c r="C296" s="25" t="s">
        <v>108</v>
      </c>
      <c r="D296" s="31">
        <f>VLOOKUP(A296, Master, 10, FALSE)</f>
        <v>7585719</v>
      </c>
      <c r="E296" s="31">
        <f>VLOOKUP(A296, Master, 11, FALSE)</f>
        <v>3812459</v>
      </c>
      <c r="F296" s="40">
        <f>VLOOKUP(A296, Master, 12, FALSE)</f>
        <v>0.5025837366240431</v>
      </c>
      <c r="G296" s="31">
        <f>VLOOKUP(A296, Master, 13, FALSE)</f>
        <v>7656566</v>
      </c>
      <c r="H296" s="31">
        <f>VLOOKUP(A296, Master, 14, FALSE)</f>
        <v>4156652</v>
      </c>
      <c r="I296" s="40">
        <f>VLOOKUP(A296, Master, 15, FALSE)</f>
        <v>0.54288724213962236</v>
      </c>
      <c r="J296" s="24">
        <f>VLOOKUP(A296, Master, 16, FALSE)</f>
        <v>7683457</v>
      </c>
      <c r="K296" s="24">
        <f>VLOOKUP(A296, Master, 17, FALSE)</f>
        <v>4659506</v>
      </c>
      <c r="L296" s="22">
        <f>VLOOKUP(A296, Master, 18, FALSE)</f>
        <v>0.60643353636260344</v>
      </c>
      <c r="M296" s="24">
        <f>VLOOKUP(A296, Master, 19, FALSE)</f>
        <v>8000354</v>
      </c>
      <c r="N296" s="24">
        <f>VLOOKUP(A296, Master, 20, FALSE)</f>
        <v>5421784</v>
      </c>
      <c r="O296" s="22">
        <f>VLOOKUP(A296, Master, 21, FALSE)</f>
        <v>0.67769301208421528</v>
      </c>
      <c r="P296" s="24">
        <f>VLOOKUP(A296, Master, 22, FALSE)</f>
        <v>8336457</v>
      </c>
      <c r="Q296" s="24">
        <f>VLOOKUP(A296, Master, 23, FALSE)</f>
        <v>6024589</v>
      </c>
      <c r="R296" s="22">
        <f>VLOOKUP(A296, Master, 24, FALSE)</f>
        <v>0.7226797907072513</v>
      </c>
      <c r="S296" s="22">
        <f>AVERAGE(F296,I296,L296,O296,R296)</f>
        <v>0.61045546358354719</v>
      </c>
      <c r="T296" s="32">
        <v>3</v>
      </c>
    </row>
    <row r="297" spans="1:20" ht="12.75" customHeight="1" x14ac:dyDescent="0.3">
      <c r="A297" s="25" t="s">
        <v>671</v>
      </c>
      <c r="B297" s="25" t="s">
        <v>672</v>
      </c>
      <c r="C297" s="25" t="s">
        <v>108</v>
      </c>
      <c r="D297" s="31">
        <f>VLOOKUP(A297, Master, 10, FALSE)</f>
        <v>10555111</v>
      </c>
      <c r="E297" s="31">
        <f>VLOOKUP(A297, Master, 11, FALSE)</f>
        <v>2408687</v>
      </c>
      <c r="F297" s="40">
        <f>VLOOKUP(A297, Master, 12, FALSE)</f>
        <v>0.2282010108657313</v>
      </c>
      <c r="G297" s="31">
        <f>VLOOKUP(A297, Master, 13, FALSE)</f>
        <v>10685765</v>
      </c>
      <c r="H297" s="31">
        <f>VLOOKUP(A297, Master, 14, FALSE)</f>
        <v>2267239</v>
      </c>
      <c r="I297" s="40">
        <f>VLOOKUP(A297, Master, 15, FALSE)</f>
        <v>0.21217376575284971</v>
      </c>
      <c r="J297" s="24">
        <f>VLOOKUP(A297, Master, 16, FALSE)</f>
        <v>10902606</v>
      </c>
      <c r="K297" s="24">
        <f>VLOOKUP(A297, Master, 17, FALSE)</f>
        <v>2795973</v>
      </c>
      <c r="L297" s="22">
        <f>VLOOKUP(A297, Master, 18, FALSE)</f>
        <v>0.25644997168566852</v>
      </c>
      <c r="M297" s="24">
        <f>VLOOKUP(A297, Master, 19, FALSE)</f>
        <v>11610752</v>
      </c>
      <c r="N297" s="24">
        <f>VLOOKUP(A297, Master, 20, FALSE)</f>
        <v>3611803</v>
      </c>
      <c r="O297" s="22">
        <f>VLOOKUP(A297, Master, 21, FALSE)</f>
        <v>0.31107399417367626</v>
      </c>
      <c r="P297" s="24">
        <f>VLOOKUP(A297, Master, 22, FALSE)</f>
        <v>12026826</v>
      </c>
      <c r="Q297" s="24">
        <f>VLOOKUP(A297, Master, 23, FALSE)</f>
        <v>4157131</v>
      </c>
      <c r="R297" s="22">
        <f>VLOOKUP(A297, Master, 24, FALSE)</f>
        <v>0.34565487186727406</v>
      </c>
      <c r="S297" s="22">
        <f>AVERAGE(F297,I297,L297,O297,R297)</f>
        <v>0.27071072286903997</v>
      </c>
      <c r="T297" s="32">
        <v>2</v>
      </c>
    </row>
    <row r="298" spans="1:20" ht="12.75" customHeight="1" x14ac:dyDescent="0.3">
      <c r="A298" s="25" t="s">
        <v>673</v>
      </c>
      <c r="B298" s="25" t="s">
        <v>602</v>
      </c>
      <c r="C298" s="25" t="s">
        <v>108</v>
      </c>
      <c r="D298" s="31">
        <f>VLOOKUP(A298, Master, 10, FALSE)</f>
        <v>9834305</v>
      </c>
      <c r="E298" s="31">
        <f>VLOOKUP(A298, Master, 11, FALSE)</f>
        <v>3337850</v>
      </c>
      <c r="F298" s="40">
        <f>VLOOKUP(A298, Master, 12, FALSE)</f>
        <v>0.33940883468633526</v>
      </c>
      <c r="G298" s="31">
        <f>VLOOKUP(A298, Master, 13, FALSE)</f>
        <v>10053782</v>
      </c>
      <c r="H298" s="31">
        <f>VLOOKUP(A298, Master, 14, FALSE)</f>
        <v>4036205</v>
      </c>
      <c r="I298" s="40">
        <f>VLOOKUP(A298, Master, 15, FALSE)</f>
        <v>0.40146136051090026</v>
      </c>
      <c r="J298" s="24">
        <f>VLOOKUP(A298, Master, 16, FALSE)</f>
        <v>10777012</v>
      </c>
      <c r="K298" s="24">
        <f>VLOOKUP(A298, Master, 17, FALSE)</f>
        <v>5320108</v>
      </c>
      <c r="L298" s="22">
        <f>VLOOKUP(A298, Master, 18, FALSE)</f>
        <v>0.49365334287462981</v>
      </c>
      <c r="M298" s="24">
        <f>VLOOKUP(A298, Master, 19, FALSE)</f>
        <v>10764179</v>
      </c>
      <c r="N298" s="24">
        <f>VLOOKUP(A298, Master, 20, FALSE)</f>
        <v>7208632</v>
      </c>
      <c r="O298" s="22">
        <f>VLOOKUP(A298, Master, 21, FALSE)</f>
        <v>0.66968711687161653</v>
      </c>
      <c r="P298" s="24">
        <f>VLOOKUP(A298, Master, 22, FALSE)</f>
        <v>11741345</v>
      </c>
      <c r="Q298" s="24">
        <f>VLOOKUP(A298, Master, 23, FALSE)</f>
        <v>8164159</v>
      </c>
      <c r="R298" s="22">
        <f>VLOOKUP(A298, Master, 24, FALSE)</f>
        <v>0.69533422278282431</v>
      </c>
      <c r="S298" s="22">
        <f>AVERAGE(F298,I298,L298,O298,R298)</f>
        <v>0.51990897554526128</v>
      </c>
      <c r="T298" s="32">
        <v>3</v>
      </c>
    </row>
    <row r="299" spans="1:20" ht="12.75" customHeight="1" x14ac:dyDescent="0.3">
      <c r="A299" s="25" t="s">
        <v>674</v>
      </c>
      <c r="B299" s="25" t="s">
        <v>675</v>
      </c>
      <c r="C299" s="25" t="s">
        <v>111</v>
      </c>
      <c r="D299" s="31">
        <f>VLOOKUP(A299, Master, 10, FALSE)</f>
        <v>28179294</v>
      </c>
      <c r="E299" s="31">
        <f>VLOOKUP(A299, Master, 11, FALSE)</f>
        <v>7507118</v>
      </c>
      <c r="F299" s="40">
        <f>VLOOKUP(A299, Master, 12, FALSE)</f>
        <v>0.26640546778780194</v>
      </c>
      <c r="G299" s="31">
        <f>VLOOKUP(A299, Master, 13, FALSE)</f>
        <v>29166276</v>
      </c>
      <c r="H299" s="31">
        <f>VLOOKUP(A299, Master, 14, FALSE)</f>
        <v>8636694</v>
      </c>
      <c r="I299" s="40">
        <f>VLOOKUP(A299, Master, 15, FALSE)</f>
        <v>0.29611918916216795</v>
      </c>
      <c r="J299" s="24">
        <f>VLOOKUP(A299, Master, 16, FALSE)</f>
        <v>31307975</v>
      </c>
      <c r="K299" s="24">
        <f>VLOOKUP(A299, Master, 17, FALSE)</f>
        <v>9155119</v>
      </c>
      <c r="L299" s="22">
        <f>VLOOKUP(A299, Master, 18, FALSE)</f>
        <v>0.29242130798941801</v>
      </c>
      <c r="M299" s="24">
        <f>VLOOKUP(A299, Master, 19, FALSE)</f>
        <v>34540703</v>
      </c>
      <c r="N299" s="24">
        <f>VLOOKUP(A299, Master, 20, FALSE)</f>
        <v>9182459</v>
      </c>
      <c r="O299" s="22">
        <f>VLOOKUP(A299, Master, 21, FALSE)</f>
        <v>0.26584458920827408</v>
      </c>
      <c r="P299" s="24">
        <f>VLOOKUP(A299, Master, 22, FALSE)</f>
        <v>36866692</v>
      </c>
      <c r="Q299" s="24">
        <f>VLOOKUP(A299, Master, 23, FALSE)</f>
        <v>9972786</v>
      </c>
      <c r="R299" s="22">
        <f>VLOOKUP(A299, Master, 24, FALSE)</f>
        <v>0.27050938012013664</v>
      </c>
      <c r="S299" s="22">
        <f>AVERAGE(F299,I299,L299,O299,R299)</f>
        <v>0.27825998685355968</v>
      </c>
      <c r="T299" s="32">
        <v>5</v>
      </c>
    </row>
    <row r="300" spans="1:20" ht="12.75" customHeight="1" x14ac:dyDescent="0.3">
      <c r="A300" s="25" t="s">
        <v>676</v>
      </c>
      <c r="B300" s="25" t="s">
        <v>677</v>
      </c>
      <c r="C300" s="25" t="s">
        <v>111</v>
      </c>
      <c r="D300" s="31">
        <f>VLOOKUP(A300, Master, 10, FALSE)</f>
        <v>20557959</v>
      </c>
      <c r="E300" s="31">
        <f>VLOOKUP(A300, Master, 11, FALSE)</f>
        <v>4179545</v>
      </c>
      <c r="F300" s="40">
        <f>VLOOKUP(A300, Master, 12, FALSE)</f>
        <v>0.20330544486444399</v>
      </c>
      <c r="G300" s="31">
        <f>VLOOKUP(A300, Master, 13, FALSE)</f>
        <v>20552488</v>
      </c>
      <c r="H300" s="31">
        <f>VLOOKUP(A300, Master, 14, FALSE)</f>
        <v>5808878</v>
      </c>
      <c r="I300" s="40">
        <f>VLOOKUP(A300, Master, 15, FALSE)</f>
        <v>0.28263624335895488</v>
      </c>
      <c r="J300" s="24">
        <f>VLOOKUP(A300, Master, 16, FALSE)</f>
        <v>21889987</v>
      </c>
      <c r="K300" s="24">
        <f>VLOOKUP(A300, Master, 17, FALSE)</f>
        <v>6890887</v>
      </c>
      <c r="L300" s="22">
        <f>VLOOKUP(A300, Master, 18, FALSE)</f>
        <v>0.31479630389912977</v>
      </c>
      <c r="M300" s="24">
        <f>VLOOKUP(A300, Master, 19, FALSE)</f>
        <v>22481393</v>
      </c>
      <c r="N300" s="24">
        <f>VLOOKUP(A300, Master, 20, FALSE)</f>
        <v>8511345</v>
      </c>
      <c r="O300" s="22">
        <f>VLOOKUP(A300, Master, 21, FALSE)</f>
        <v>0.37859508972597916</v>
      </c>
      <c r="P300" s="24">
        <f>VLOOKUP(A300, Master, 22, FALSE)</f>
        <v>22673403</v>
      </c>
      <c r="Q300" s="24">
        <f>VLOOKUP(A300, Master, 23, FALSE)</f>
        <v>10236665</v>
      </c>
      <c r="R300" s="22">
        <f>VLOOKUP(A300, Master, 24, FALSE)</f>
        <v>0.45148339664760512</v>
      </c>
      <c r="S300" s="22">
        <f>AVERAGE(F300,I300,L300,O300,R300)</f>
        <v>0.32616329569922253</v>
      </c>
      <c r="T300" s="32">
        <v>3</v>
      </c>
    </row>
    <row r="301" spans="1:20" ht="12.75" customHeight="1" x14ac:dyDescent="0.3">
      <c r="A301" s="25" t="s">
        <v>678</v>
      </c>
      <c r="B301" s="25" t="s">
        <v>679</v>
      </c>
      <c r="C301" s="25" t="s">
        <v>111</v>
      </c>
      <c r="D301" s="31">
        <f>VLOOKUP(A301, Master, 10, FALSE)</f>
        <v>153098786</v>
      </c>
      <c r="E301" s="31">
        <f>VLOOKUP(A301, Master, 11, FALSE)</f>
        <v>41745030</v>
      </c>
      <c r="F301" s="40">
        <f>VLOOKUP(A301, Master, 12, FALSE)</f>
        <v>0.27266728293978765</v>
      </c>
      <c r="G301" s="31">
        <f>VLOOKUP(A301, Master, 13, FALSE)</f>
        <v>161088707</v>
      </c>
      <c r="H301" s="31">
        <f>VLOOKUP(A301, Master, 14, FALSE)</f>
        <v>51214961</v>
      </c>
      <c r="I301" s="40">
        <f>VLOOKUP(A301, Master, 15, FALSE)</f>
        <v>0.31793017619788827</v>
      </c>
      <c r="J301" s="24">
        <f>VLOOKUP(A301, Master, 16, FALSE)</f>
        <v>170735770</v>
      </c>
      <c r="K301" s="24">
        <f>VLOOKUP(A301, Master, 17, FALSE)</f>
        <v>59087921</v>
      </c>
      <c r="L301" s="22">
        <f>VLOOKUP(A301, Master, 18, FALSE)</f>
        <v>0.34607815925157337</v>
      </c>
      <c r="M301" s="24">
        <f>VLOOKUP(A301, Master, 19, FALSE)</f>
        <v>183312797</v>
      </c>
      <c r="N301" s="24">
        <f>VLOOKUP(A301, Master, 20, FALSE)</f>
        <v>62266218</v>
      </c>
      <c r="O301" s="22">
        <f>VLOOKUP(A301, Master, 21, FALSE)</f>
        <v>0.33967196518200526</v>
      </c>
      <c r="P301" s="24">
        <f>VLOOKUP(A301, Master, 22, FALSE)</f>
        <v>196914728</v>
      </c>
      <c r="Q301" s="24">
        <f>VLOOKUP(A301, Master, 23, FALSE)</f>
        <v>69095415</v>
      </c>
      <c r="R301" s="22">
        <f>VLOOKUP(A301, Master, 24, FALSE)</f>
        <v>0.35089003093765542</v>
      </c>
      <c r="S301" s="22">
        <f>AVERAGE(F301,I301,L301,O301,R301)</f>
        <v>0.32544752290178203</v>
      </c>
      <c r="T301" s="32">
        <v>6</v>
      </c>
    </row>
    <row r="302" spans="1:20" ht="12.75" customHeight="1" x14ac:dyDescent="0.3">
      <c r="A302" s="25" t="s">
        <v>680</v>
      </c>
      <c r="B302" s="25" t="s">
        <v>681</v>
      </c>
      <c r="C302" s="25" t="s">
        <v>177</v>
      </c>
      <c r="D302" s="31">
        <f>VLOOKUP(A302, Master, 10, FALSE)</f>
        <v>14344277</v>
      </c>
      <c r="E302" s="31">
        <f>VLOOKUP(A302, Master, 11, FALSE)</f>
        <v>2225809</v>
      </c>
      <c r="F302" s="40">
        <f>VLOOKUP(A302, Master, 12, FALSE)</f>
        <v>0.15517052549947272</v>
      </c>
      <c r="G302" s="31">
        <f>VLOOKUP(A302, Master, 13, FALSE)</f>
        <v>14090327</v>
      </c>
      <c r="H302" s="31">
        <f>VLOOKUP(A302, Master, 14, FALSE)</f>
        <v>3011906</v>
      </c>
      <c r="I302" s="40">
        <f>VLOOKUP(A302, Master, 15, FALSE)</f>
        <v>0.21375699797456793</v>
      </c>
      <c r="J302" s="24">
        <f>VLOOKUP(A302, Master, 16, FALSE)</f>
        <v>14520638</v>
      </c>
      <c r="K302" s="24">
        <f>VLOOKUP(A302, Master, 17, FALSE)</f>
        <v>4028222</v>
      </c>
      <c r="L302" s="22">
        <f>VLOOKUP(A302, Master, 18, FALSE)</f>
        <v>0.27741356819170065</v>
      </c>
      <c r="M302" s="24">
        <f>VLOOKUP(A302, Master, 19, FALSE)</f>
        <v>14799711</v>
      </c>
      <c r="N302" s="24">
        <f>VLOOKUP(A302, Master, 20, FALSE)</f>
        <v>5029187</v>
      </c>
      <c r="O302" s="22">
        <f>VLOOKUP(A302, Master, 21, FALSE)</f>
        <v>0.33981656803974075</v>
      </c>
      <c r="P302" s="24">
        <f>VLOOKUP(A302, Master, 22, FALSE)</f>
        <v>15633526</v>
      </c>
      <c r="Q302" s="24">
        <f>VLOOKUP(A302, Master, 23, FALSE)</f>
        <v>5470410</v>
      </c>
      <c r="R302" s="22">
        <f>VLOOKUP(A302, Master, 24, FALSE)</f>
        <v>0.34991530381565872</v>
      </c>
      <c r="S302" s="22">
        <f>AVERAGE(F302,I302,L302,O302,R302)</f>
        <v>0.26721459270422815</v>
      </c>
      <c r="T302" s="32">
        <v>3</v>
      </c>
    </row>
    <row r="303" spans="1:20" ht="12.75" customHeight="1" x14ac:dyDescent="0.3">
      <c r="A303" s="25" t="s">
        <v>684</v>
      </c>
      <c r="B303" s="25" t="s">
        <v>685</v>
      </c>
      <c r="C303" s="25" t="s">
        <v>177</v>
      </c>
      <c r="D303" s="31">
        <f>VLOOKUP(A303, Master, 10, FALSE)</f>
        <v>12595233</v>
      </c>
      <c r="E303" s="31">
        <f>VLOOKUP(A303, Master, 11, FALSE)</f>
        <v>1672798</v>
      </c>
      <c r="F303" s="40">
        <f>VLOOKUP(A303, Master, 12, FALSE)</f>
        <v>0.1328119932358536</v>
      </c>
      <c r="G303" s="31">
        <f>VLOOKUP(A303, Master, 13, FALSE)</f>
        <v>13155782</v>
      </c>
      <c r="H303" s="31">
        <f>VLOOKUP(A303, Master, 14, FALSE)</f>
        <v>2343339</v>
      </c>
      <c r="I303" s="40">
        <f>VLOOKUP(A303, Master, 15, FALSE)</f>
        <v>0.17812236475186347</v>
      </c>
      <c r="J303" s="24">
        <f>VLOOKUP(A303, Master, 16, FALSE)</f>
        <v>13963960</v>
      </c>
      <c r="K303" s="24">
        <f>VLOOKUP(A303, Master, 17, FALSE)</f>
        <v>2473508</v>
      </c>
      <c r="L303" s="22">
        <f>VLOOKUP(A303, Master, 18, FALSE)</f>
        <v>0.17713513931578148</v>
      </c>
      <c r="M303" s="24">
        <f>VLOOKUP(A303, Master, 19, FALSE)</f>
        <v>15268206</v>
      </c>
      <c r="N303" s="24">
        <f>VLOOKUP(A303, Master, 20, FALSE)</f>
        <v>2628373</v>
      </c>
      <c r="O303" s="22">
        <f>VLOOKUP(A303, Master, 21, FALSE)</f>
        <v>0.17214681279516403</v>
      </c>
      <c r="P303" s="24">
        <f>VLOOKUP(A303, Master, 22, FALSE)</f>
        <v>15745284</v>
      </c>
      <c r="Q303" s="24">
        <f>VLOOKUP(A303, Master, 23, FALSE)</f>
        <v>2473159</v>
      </c>
      <c r="R303" s="22">
        <f>VLOOKUP(A303, Master, 24, FALSE)</f>
        <v>0.15707300039808744</v>
      </c>
      <c r="S303" s="22">
        <f>AVERAGE(F303,I303,L303,O303,R303)</f>
        <v>0.16345786209935004</v>
      </c>
      <c r="T303" s="32">
        <v>1</v>
      </c>
    </row>
    <row r="304" spans="1:20" ht="12.75" customHeight="1" x14ac:dyDescent="0.3">
      <c r="A304" s="25" t="s">
        <v>686</v>
      </c>
      <c r="B304" s="25" t="s">
        <v>687</v>
      </c>
      <c r="C304" s="25" t="s">
        <v>177</v>
      </c>
      <c r="D304" s="31">
        <f>VLOOKUP(A304, Master, 10, FALSE)</f>
        <v>26314024</v>
      </c>
      <c r="E304" s="31">
        <f>VLOOKUP(A304, Master, 11, FALSE)</f>
        <v>506281</v>
      </c>
      <c r="F304" s="40">
        <f>VLOOKUP(A304, Master, 12, FALSE)</f>
        <v>1.923996877102491E-2</v>
      </c>
      <c r="G304" s="31">
        <f>VLOOKUP(A304, Master, 13, FALSE)</f>
        <v>21513965</v>
      </c>
      <c r="H304" s="31">
        <f>VLOOKUP(A304, Master, 14, FALSE)</f>
        <v>412009</v>
      </c>
      <c r="I304" s="40">
        <f>VLOOKUP(A304, Master, 15, FALSE)</f>
        <v>1.9150770209024698E-2</v>
      </c>
      <c r="J304" s="24">
        <f>VLOOKUP(A304, Master, 16, FALSE)</f>
        <v>22229967</v>
      </c>
      <c r="K304" s="24">
        <f>VLOOKUP(A304, Master, 17, FALSE)</f>
        <v>1075250</v>
      </c>
      <c r="L304" s="22">
        <f>VLOOKUP(A304, Master, 18, FALSE)</f>
        <v>4.8369392541158518E-2</v>
      </c>
      <c r="M304" s="24">
        <f>VLOOKUP(A304, Master, 19, FALSE)</f>
        <v>23157498</v>
      </c>
      <c r="N304" s="24">
        <f>VLOOKUP(A304, Master, 20, FALSE)</f>
        <v>908129</v>
      </c>
      <c r="O304" s="22">
        <f>VLOOKUP(A304, Master, 21, FALSE)</f>
        <v>3.9215333193594576E-2</v>
      </c>
      <c r="P304" s="24">
        <f>VLOOKUP(A304, Master, 22, FALSE)</f>
        <v>23929528</v>
      </c>
      <c r="Q304" s="24">
        <f>VLOOKUP(A304, Master, 23, FALSE)</f>
        <v>2047603</v>
      </c>
      <c r="R304" s="22">
        <f>VLOOKUP(A304, Master, 24, FALSE)</f>
        <v>8.5568047978213366E-2</v>
      </c>
      <c r="S304" s="22">
        <f>AVERAGE(F304,I304,L304,O304,R304)</f>
        <v>4.2308702538603214E-2</v>
      </c>
      <c r="T304" s="32">
        <v>5</v>
      </c>
    </row>
    <row r="305" spans="1:20" ht="12.75" customHeight="1" x14ac:dyDescent="0.3">
      <c r="A305" s="25" t="s">
        <v>688</v>
      </c>
      <c r="B305" s="25" t="s">
        <v>689</v>
      </c>
      <c r="C305" s="25" t="s">
        <v>177</v>
      </c>
      <c r="D305" s="31">
        <f>VLOOKUP(A305, Master, 10, FALSE)</f>
        <v>22388873</v>
      </c>
      <c r="E305" s="31">
        <f>VLOOKUP(A305, Master, 11, FALSE)</f>
        <v>15554129</v>
      </c>
      <c r="F305" s="40">
        <f>VLOOKUP(A305, Master, 12, FALSE)</f>
        <v>0.69472585779552187</v>
      </c>
      <c r="G305" s="31">
        <f>VLOOKUP(A305, Master, 13, FALSE)</f>
        <v>22557988</v>
      </c>
      <c r="H305" s="31">
        <f>VLOOKUP(A305, Master, 14, FALSE)</f>
        <v>15583581</v>
      </c>
      <c r="I305" s="40">
        <f>VLOOKUP(A305, Master, 15, FALSE)</f>
        <v>0.69082317979777275</v>
      </c>
      <c r="J305" s="24">
        <f>VLOOKUP(A305, Master, 16, FALSE)</f>
        <v>25416135</v>
      </c>
      <c r="K305" s="24">
        <f>VLOOKUP(A305, Master, 17, FALSE)</f>
        <v>13387300</v>
      </c>
      <c r="L305" s="22">
        <f>VLOOKUP(A305, Master, 18, FALSE)</f>
        <v>0.52672446066248857</v>
      </c>
      <c r="M305" s="24">
        <f>VLOOKUP(A305, Master, 19, FALSE)</f>
        <v>23236601</v>
      </c>
      <c r="N305" s="24">
        <f>VLOOKUP(A305, Master, 20, FALSE)</f>
        <v>13988557</v>
      </c>
      <c r="O305" s="22">
        <f>VLOOKUP(A305, Master, 21, FALSE)</f>
        <v>0.60200530189419699</v>
      </c>
      <c r="P305" s="24">
        <f>VLOOKUP(A305, Master, 22, FALSE)</f>
        <v>23892463</v>
      </c>
      <c r="Q305" s="24">
        <f>VLOOKUP(A305, Master, 23, FALSE)</f>
        <v>14027855</v>
      </c>
      <c r="R305" s="22">
        <f>VLOOKUP(A305, Master, 24, FALSE)</f>
        <v>0.5871246928372349</v>
      </c>
      <c r="S305" s="22">
        <f>AVERAGE(F305,I305,L305,O305,R305)</f>
        <v>0.62028069859744295</v>
      </c>
      <c r="T305" s="32">
        <v>3</v>
      </c>
    </row>
    <row r="306" spans="1:20" ht="12.75" customHeight="1" x14ac:dyDescent="0.3">
      <c r="A306" s="25" t="s">
        <v>690</v>
      </c>
      <c r="B306" s="25" t="s">
        <v>691</v>
      </c>
      <c r="C306" s="25" t="s">
        <v>196</v>
      </c>
      <c r="D306" s="31">
        <f>VLOOKUP(A306, Master, 10, FALSE)</f>
        <v>12725126</v>
      </c>
      <c r="E306" s="31">
        <f>VLOOKUP(A306, Master, 11, FALSE)</f>
        <v>5519819</v>
      </c>
      <c r="F306" s="40">
        <f>VLOOKUP(A306, Master, 12, FALSE)</f>
        <v>0.43377322943599927</v>
      </c>
      <c r="G306" s="31">
        <f>VLOOKUP(A306, Master, 13, FALSE)</f>
        <v>13372653</v>
      </c>
      <c r="H306" s="31">
        <f>VLOOKUP(A306, Master, 14, FALSE)</f>
        <v>8944975</v>
      </c>
      <c r="I306" s="40">
        <f>VLOOKUP(A306, Master, 15, FALSE)</f>
        <v>0.66890055398880088</v>
      </c>
      <c r="J306" s="24">
        <f>VLOOKUP(A306, Master, 16, FALSE)</f>
        <v>15042297</v>
      </c>
      <c r="K306" s="24">
        <f>VLOOKUP(A306, Master, 17, FALSE)</f>
        <v>11361700</v>
      </c>
      <c r="L306" s="22">
        <f>VLOOKUP(A306, Master, 18, FALSE)</f>
        <v>0.75531682428554625</v>
      </c>
      <c r="M306" s="24">
        <f>VLOOKUP(A306, Master, 19, FALSE)</f>
        <v>15487500</v>
      </c>
      <c r="N306" s="24">
        <f>VLOOKUP(A306, Master, 20, FALSE)</f>
        <v>13410143</v>
      </c>
      <c r="O306" s="22">
        <f>VLOOKUP(A306, Master, 21, FALSE)</f>
        <v>0.86586879741727196</v>
      </c>
      <c r="P306" s="24">
        <f>VLOOKUP(A306, Master, 22, FALSE)</f>
        <v>17124058</v>
      </c>
      <c r="Q306" s="24">
        <f>VLOOKUP(A306, Master, 23, FALSE)</f>
        <v>13889531</v>
      </c>
      <c r="R306" s="22">
        <f>VLOOKUP(A306, Master, 24, FALSE)</f>
        <v>0.81111212073680194</v>
      </c>
      <c r="S306" s="22">
        <f>AVERAGE(F306,I306,L306,O306,R306)</f>
        <v>0.70699430517288409</v>
      </c>
      <c r="T306" s="32">
        <v>2</v>
      </c>
    </row>
    <row r="307" spans="1:20" ht="12.75" customHeight="1" x14ac:dyDescent="0.3">
      <c r="A307" s="25" t="s">
        <v>692</v>
      </c>
      <c r="B307" s="25" t="s">
        <v>693</v>
      </c>
      <c r="C307" s="25" t="s">
        <v>196</v>
      </c>
      <c r="D307" s="31">
        <f>VLOOKUP(A307, Master, 10, FALSE)</f>
        <v>8107665</v>
      </c>
      <c r="E307" s="31">
        <f>VLOOKUP(A307, Master, 11, FALSE)</f>
        <v>1352129</v>
      </c>
      <c r="F307" s="40">
        <f>VLOOKUP(A307, Master, 12, FALSE)</f>
        <v>0.16677169073956558</v>
      </c>
      <c r="G307" s="31">
        <f>VLOOKUP(A307, Master, 13, FALSE)</f>
        <v>8288738</v>
      </c>
      <c r="H307" s="31">
        <f>VLOOKUP(A307, Master, 14, FALSE)</f>
        <v>1437331</v>
      </c>
      <c r="I307" s="40">
        <f>VLOOKUP(A307, Master, 15, FALSE)</f>
        <v>0.17340770090694144</v>
      </c>
      <c r="J307" s="24">
        <f>VLOOKUP(A307, Master, 16, FALSE)</f>
        <v>8120627</v>
      </c>
      <c r="K307" s="24">
        <f>VLOOKUP(A307, Master, 17, FALSE)</f>
        <v>1771518</v>
      </c>
      <c r="L307" s="22">
        <f>VLOOKUP(A307, Master, 18, FALSE)</f>
        <v>0.21815039651494891</v>
      </c>
      <c r="M307" s="24">
        <f>VLOOKUP(A307, Master, 19, FALSE)</f>
        <v>9375517</v>
      </c>
      <c r="N307" s="24">
        <f>VLOOKUP(A307, Master, 20, FALSE)</f>
        <v>2841083</v>
      </c>
      <c r="O307" s="22">
        <f>VLOOKUP(A307, Master, 21, FALSE)</f>
        <v>0.30303214212080254</v>
      </c>
      <c r="P307" s="24">
        <f>VLOOKUP(A307, Master, 22, FALSE)</f>
        <v>10592472</v>
      </c>
      <c r="Q307" s="24">
        <f>VLOOKUP(A307, Master, 23, FALSE)</f>
        <v>2886121</v>
      </c>
      <c r="R307" s="22">
        <f>VLOOKUP(A307, Master, 24, FALSE)</f>
        <v>0.27246907048704022</v>
      </c>
      <c r="S307" s="22">
        <f>AVERAGE(F307,I307,L307,O307,R307)</f>
        <v>0.22676620015385973</v>
      </c>
      <c r="T307" s="32">
        <v>1</v>
      </c>
    </row>
    <row r="308" spans="1:20" ht="12.75" customHeight="1" x14ac:dyDescent="0.3">
      <c r="A308" s="25" t="s">
        <v>694</v>
      </c>
      <c r="B308" s="25" t="s">
        <v>695</v>
      </c>
      <c r="C308" s="25" t="s">
        <v>196</v>
      </c>
      <c r="D308" s="31">
        <f>VLOOKUP(A308, Master, 10, FALSE)</f>
        <v>15468725</v>
      </c>
      <c r="E308" s="31">
        <f>VLOOKUP(A308, Master, 11, FALSE)</f>
        <v>1606645</v>
      </c>
      <c r="F308" s="40">
        <f>VLOOKUP(A308, Master, 12, FALSE)</f>
        <v>0.10386408705306999</v>
      </c>
      <c r="G308" s="31">
        <f>VLOOKUP(A308, Master, 13, FALSE)</f>
        <v>16049377</v>
      </c>
      <c r="H308" s="31">
        <f>VLOOKUP(A308, Master, 14, FALSE)</f>
        <v>2131014</v>
      </c>
      <c r="I308" s="40">
        <f>VLOOKUP(A308, Master, 15, FALSE)</f>
        <v>0.13277861190499793</v>
      </c>
      <c r="J308" s="24">
        <f>VLOOKUP(A308, Master, 16, FALSE)</f>
        <v>16696953</v>
      </c>
      <c r="K308" s="24">
        <f>VLOOKUP(A308, Master, 17, FALSE)</f>
        <v>2616044</v>
      </c>
      <c r="L308" s="22">
        <f>VLOOKUP(A308, Master, 18, FALSE)</f>
        <v>0.1566779280027919</v>
      </c>
      <c r="M308" s="24">
        <f>VLOOKUP(A308, Master, 19, FALSE)</f>
        <v>17427021</v>
      </c>
      <c r="N308" s="24">
        <f>VLOOKUP(A308, Master, 20, FALSE)</f>
        <v>3261179</v>
      </c>
      <c r="O308" s="22">
        <f>VLOOKUP(A308, Master, 21, FALSE)</f>
        <v>0.18713347507872974</v>
      </c>
      <c r="P308" s="24">
        <f>VLOOKUP(A308, Master, 22, FALSE)</f>
        <v>18809352</v>
      </c>
      <c r="Q308" s="24">
        <f>VLOOKUP(A308, Master, 23, FALSE)</f>
        <v>3730083</v>
      </c>
      <c r="R308" s="22">
        <f>VLOOKUP(A308, Master, 24, FALSE)</f>
        <v>0.19831002152546243</v>
      </c>
      <c r="S308" s="22">
        <f>AVERAGE(F308,I308,L308,O308,R308)</f>
        <v>0.15575282471301038</v>
      </c>
      <c r="T308" s="32">
        <v>3</v>
      </c>
    </row>
    <row r="309" spans="1:20" ht="12.75" customHeight="1" x14ac:dyDescent="0.3">
      <c r="A309" s="25" t="s">
        <v>696</v>
      </c>
      <c r="B309" s="25" t="s">
        <v>697</v>
      </c>
      <c r="C309" s="25" t="s">
        <v>196</v>
      </c>
      <c r="D309" s="31">
        <f>VLOOKUP(A309, Master, 10, FALSE)</f>
        <v>19581568</v>
      </c>
      <c r="E309" s="31">
        <f>VLOOKUP(A309, Master, 11, FALSE)</f>
        <v>6310222</v>
      </c>
      <c r="F309" s="40">
        <f>VLOOKUP(A309, Master, 12, FALSE)</f>
        <v>0.32225315153515793</v>
      </c>
      <c r="G309" s="31">
        <f>VLOOKUP(A309, Master, 13, FALSE)</f>
        <v>19762656</v>
      </c>
      <c r="H309" s="31">
        <f>VLOOKUP(A309, Master, 14, FALSE)</f>
        <v>7698349</v>
      </c>
      <c r="I309" s="40">
        <f>VLOOKUP(A309, Master, 15, FALSE)</f>
        <v>0.38954020147899149</v>
      </c>
      <c r="J309" s="24">
        <f>VLOOKUP(A309, Master, 16, FALSE)</f>
        <v>20216978</v>
      </c>
      <c r="K309" s="24">
        <f>VLOOKUP(A309, Master, 17, FALSE)</f>
        <v>8434399</v>
      </c>
      <c r="L309" s="22">
        <f>VLOOKUP(A309, Master, 18, FALSE)</f>
        <v>0.417193855580196</v>
      </c>
      <c r="M309" s="24">
        <f>VLOOKUP(A309, Master, 19, FALSE)</f>
        <v>19980066</v>
      </c>
      <c r="N309" s="24">
        <f>VLOOKUP(A309, Master, 20, FALSE)</f>
        <v>9683586</v>
      </c>
      <c r="O309" s="22">
        <f>VLOOKUP(A309, Master, 21, FALSE)</f>
        <v>0.48466236297717935</v>
      </c>
      <c r="P309" s="24">
        <f>VLOOKUP(A309, Master, 22, FALSE)</f>
        <v>21674034</v>
      </c>
      <c r="Q309" s="24">
        <f>VLOOKUP(A309, Master, 23, FALSE)</f>
        <v>9670762</v>
      </c>
      <c r="R309" s="22">
        <f>VLOOKUP(A309, Master, 24, FALSE)</f>
        <v>0.44619114282094419</v>
      </c>
      <c r="S309" s="22">
        <f>AVERAGE(F309,I309,L309,O309,R309)</f>
        <v>0.41196814287849381</v>
      </c>
      <c r="T309" s="32">
        <v>2</v>
      </c>
    </row>
    <row r="310" spans="1:20" ht="12.75" customHeight="1" x14ac:dyDescent="0.3">
      <c r="A310" s="25" t="s">
        <v>698</v>
      </c>
      <c r="B310" s="25" t="s">
        <v>699</v>
      </c>
      <c r="C310" s="25" t="s">
        <v>196</v>
      </c>
      <c r="D310" s="31">
        <f>VLOOKUP(A310, Master, 10, FALSE)</f>
        <v>12168189</v>
      </c>
      <c r="E310" s="31">
        <f>VLOOKUP(A310, Master, 11, FALSE)</f>
        <v>5546826</v>
      </c>
      <c r="F310" s="40">
        <f>VLOOKUP(A310, Master, 12, FALSE)</f>
        <v>0.45584646984033533</v>
      </c>
      <c r="G310" s="31">
        <f>VLOOKUP(A310, Master, 13, FALSE)</f>
        <v>12309761</v>
      </c>
      <c r="H310" s="31">
        <f>VLOOKUP(A310, Master, 14, FALSE)</f>
        <v>6674475</v>
      </c>
      <c r="I310" s="40">
        <f>VLOOKUP(A310, Master, 15, FALSE)</f>
        <v>0.54220995842242592</v>
      </c>
      <c r="J310" s="24">
        <f>VLOOKUP(A310, Master, 16, FALSE)</f>
        <v>12897441</v>
      </c>
      <c r="K310" s="24">
        <f>VLOOKUP(A310, Master, 17, FALSE)</f>
        <v>7712497</v>
      </c>
      <c r="L310" s="22">
        <f>VLOOKUP(A310, Master, 18, FALSE)</f>
        <v>0.59798660835122253</v>
      </c>
      <c r="M310" s="24">
        <f>VLOOKUP(A310, Master, 19, FALSE)</f>
        <v>13645425</v>
      </c>
      <c r="N310" s="24">
        <f>VLOOKUP(A310, Master, 20, FALSE)</f>
        <v>8463531</v>
      </c>
      <c r="O310" s="22">
        <f>VLOOKUP(A310, Master, 21, FALSE)</f>
        <v>0.62024678601069594</v>
      </c>
      <c r="P310" s="24">
        <f>VLOOKUP(A310, Master, 22, FALSE)</f>
        <v>14126362</v>
      </c>
      <c r="Q310" s="24">
        <f>VLOOKUP(A310, Master, 23, FALSE)</f>
        <v>9082575</v>
      </c>
      <c r="R310" s="22">
        <f>VLOOKUP(A310, Master, 24, FALSE)</f>
        <v>0.64295216277198619</v>
      </c>
      <c r="S310" s="22">
        <f>AVERAGE(F310,I310,L310,O310,R310)</f>
        <v>0.57184839707933321</v>
      </c>
      <c r="T310" s="32">
        <v>3</v>
      </c>
    </row>
    <row r="311" spans="1:20" ht="12.75" customHeight="1" x14ac:dyDescent="0.3">
      <c r="A311" s="25" t="s">
        <v>700</v>
      </c>
      <c r="B311" s="25" t="s">
        <v>701</v>
      </c>
      <c r="C311" s="25" t="s">
        <v>196</v>
      </c>
      <c r="D311" s="31">
        <f>VLOOKUP(A311, Master, 10, FALSE)</f>
        <v>92360803</v>
      </c>
      <c r="E311" s="31">
        <f>VLOOKUP(A311, Master, 11, FALSE)</f>
        <v>17547587</v>
      </c>
      <c r="F311" s="40">
        <f>VLOOKUP(A311, Master, 12, FALSE)</f>
        <v>0.18998954567339568</v>
      </c>
      <c r="G311" s="31">
        <f>VLOOKUP(A311, Master, 13, FALSE)</f>
        <v>96607567</v>
      </c>
      <c r="H311" s="31">
        <f>VLOOKUP(A311, Master, 14, FALSE)</f>
        <v>21962237</v>
      </c>
      <c r="I311" s="40">
        <f>VLOOKUP(A311, Master, 15, FALSE)</f>
        <v>0.22733454202402179</v>
      </c>
      <c r="J311" s="24">
        <f>VLOOKUP(A311, Master, 16, FALSE)</f>
        <v>105223107</v>
      </c>
      <c r="K311" s="24">
        <f>VLOOKUP(A311, Master, 17, FALSE)</f>
        <v>23411920</v>
      </c>
      <c r="L311" s="22">
        <f>VLOOKUP(A311, Master, 18, FALSE)</f>
        <v>0.22249789677850892</v>
      </c>
      <c r="M311" s="24">
        <f>VLOOKUP(A311, Master, 19, FALSE)</f>
        <v>103877907</v>
      </c>
      <c r="N311" s="24">
        <f>VLOOKUP(A311, Master, 20, FALSE)</f>
        <v>29669814</v>
      </c>
      <c r="O311" s="22">
        <f>VLOOKUP(A311, Master, 21, FALSE)</f>
        <v>0.28562198504827402</v>
      </c>
      <c r="P311" s="24">
        <f>VLOOKUP(A311, Master, 22, FALSE)</f>
        <v>110318245</v>
      </c>
      <c r="Q311" s="24">
        <f>VLOOKUP(A311, Master, 23, FALSE)</f>
        <v>32156007</v>
      </c>
      <c r="R311" s="22">
        <f>VLOOKUP(A311, Master, 24, FALSE)</f>
        <v>0.29148403330745515</v>
      </c>
      <c r="S311" s="22">
        <f>AVERAGE(F311,I311,L311,O311,R311)</f>
        <v>0.24338560056633113</v>
      </c>
      <c r="T311" s="32">
        <v>6</v>
      </c>
    </row>
    <row r="312" spans="1:20" ht="12.75" customHeight="1" x14ac:dyDescent="0.3">
      <c r="A312" s="25" t="s">
        <v>702</v>
      </c>
      <c r="B312" s="25" t="s">
        <v>703</v>
      </c>
      <c r="C312" s="25" t="s">
        <v>196</v>
      </c>
      <c r="D312" s="31">
        <f>VLOOKUP(A312, Master, 10, FALSE)</f>
        <v>7218348</v>
      </c>
      <c r="E312" s="31">
        <f>VLOOKUP(A312, Master, 11, FALSE)</f>
        <v>1363000</v>
      </c>
      <c r="F312" s="40">
        <f>VLOOKUP(A312, Master, 12, FALSE)</f>
        <v>0.18882436812411926</v>
      </c>
      <c r="G312" s="31">
        <f>VLOOKUP(A312, Master, 13, FALSE)</f>
        <v>7325952</v>
      </c>
      <c r="H312" s="31">
        <f>VLOOKUP(A312, Master, 14, FALSE)</f>
        <v>750251</v>
      </c>
      <c r="I312" s="40">
        <f>VLOOKUP(A312, Master, 15, FALSE)</f>
        <v>0.10241003490058356</v>
      </c>
      <c r="J312" s="24">
        <f>VLOOKUP(A312, Master, 16, FALSE)</f>
        <v>7230778</v>
      </c>
      <c r="K312" s="24">
        <f>VLOOKUP(A312, Master, 17, FALSE)</f>
        <v>447441</v>
      </c>
      <c r="L312" s="22">
        <f>VLOOKUP(A312, Master, 18, FALSE)</f>
        <v>6.1880063251838181E-2</v>
      </c>
      <c r="M312" s="24">
        <f>VLOOKUP(A312, Master, 19, FALSE)</f>
        <v>6433236</v>
      </c>
      <c r="N312" s="24">
        <f>VLOOKUP(A312, Master, 20, FALSE)</f>
        <v>1465122</v>
      </c>
      <c r="O312" s="22">
        <f>VLOOKUP(A312, Master, 21, FALSE)</f>
        <v>0.22774261662404427</v>
      </c>
      <c r="P312" s="24">
        <f>VLOOKUP(A312, Master, 22, FALSE)</f>
        <v>6658631</v>
      </c>
      <c r="Q312" s="24">
        <f>VLOOKUP(A312, Master, 23, FALSE)</f>
        <v>3159287</v>
      </c>
      <c r="R312" s="22">
        <f>VLOOKUP(A312, Master, 24, FALSE)</f>
        <v>0.47446494632305047</v>
      </c>
      <c r="S312" s="22">
        <f>AVERAGE(F312,I312,L312,O312,R312)</f>
        <v>0.21106440584472716</v>
      </c>
      <c r="T312" s="32">
        <v>2</v>
      </c>
    </row>
    <row r="313" spans="1:20" ht="12.75" customHeight="1" x14ac:dyDescent="0.3">
      <c r="A313" s="25" t="s">
        <v>704</v>
      </c>
      <c r="B313" s="25" t="s">
        <v>705</v>
      </c>
      <c r="C313" s="25" t="s">
        <v>378</v>
      </c>
      <c r="D313" s="31">
        <f>VLOOKUP(A313, Master, 10, FALSE)</f>
        <v>22619700</v>
      </c>
      <c r="E313" s="31">
        <f>VLOOKUP(A313, Master, 11, FALSE)</f>
        <v>7969554</v>
      </c>
      <c r="F313" s="40">
        <f>VLOOKUP(A313, Master, 12, FALSE)</f>
        <v>0.35232801496041061</v>
      </c>
      <c r="G313" s="31">
        <f>VLOOKUP(A313, Master, 13, FALSE)</f>
        <v>24987879</v>
      </c>
      <c r="H313" s="31">
        <f>VLOOKUP(A313, Master, 14, FALSE)</f>
        <v>9429038</v>
      </c>
      <c r="I313" s="40">
        <f>VLOOKUP(A313, Master, 15, FALSE)</f>
        <v>0.37734447169365593</v>
      </c>
      <c r="J313" s="24">
        <f>VLOOKUP(A313, Master, 16, FALSE)</f>
        <v>24551865</v>
      </c>
      <c r="K313" s="24">
        <f>VLOOKUP(A313, Master, 17, FALSE)</f>
        <v>10849257</v>
      </c>
      <c r="L313" s="22">
        <f>VLOOKUP(A313, Master, 18, FALSE)</f>
        <v>0.44189135937331031</v>
      </c>
      <c r="M313" s="24">
        <f>VLOOKUP(A313, Master, 19, FALSE)</f>
        <v>26523201</v>
      </c>
      <c r="N313" s="24">
        <f>VLOOKUP(A313, Master, 20, FALSE)</f>
        <v>12299103</v>
      </c>
      <c r="O313" s="22">
        <f>VLOOKUP(A313, Master, 21, FALSE)</f>
        <v>0.46371111088740757</v>
      </c>
      <c r="P313" s="24">
        <f>VLOOKUP(A313, Master, 22, FALSE)</f>
        <v>29340262</v>
      </c>
      <c r="Q313" s="24">
        <f>VLOOKUP(A313, Master, 23, FALSE)</f>
        <v>12982456</v>
      </c>
      <c r="R313" s="22">
        <f>VLOOKUP(A313, Master, 24, FALSE)</f>
        <v>0.44247921167166127</v>
      </c>
      <c r="S313" s="22">
        <f>AVERAGE(F313,I313,L313,O313,R313)</f>
        <v>0.41555083371728907</v>
      </c>
      <c r="T313" s="32">
        <v>1</v>
      </c>
    </row>
    <row r="314" spans="1:20" ht="12.75" customHeight="1" x14ac:dyDescent="0.3">
      <c r="A314" s="25" t="s">
        <v>706</v>
      </c>
      <c r="B314" s="25" t="s">
        <v>707</v>
      </c>
      <c r="C314" s="25" t="s">
        <v>46</v>
      </c>
      <c r="D314" s="31">
        <f>VLOOKUP(A314, Master, 10, FALSE)</f>
        <v>33676932</v>
      </c>
      <c r="E314" s="31">
        <f>VLOOKUP(A314, Master, 11, FALSE)</f>
        <v>9293362</v>
      </c>
      <c r="F314" s="40">
        <f>VLOOKUP(A314, Master, 12, FALSE)</f>
        <v>0.27595631336013626</v>
      </c>
      <c r="G314" s="31">
        <f>VLOOKUP(A314, Master, 13, FALSE)</f>
        <v>34554826</v>
      </c>
      <c r="H314" s="31">
        <f>VLOOKUP(A314, Master, 14, FALSE)</f>
        <v>13036299</v>
      </c>
      <c r="I314" s="40">
        <f>VLOOKUP(A314, Master, 15, FALSE)</f>
        <v>0.37726420616327222</v>
      </c>
      <c r="J314" s="24">
        <f>VLOOKUP(A314, Master, 16, FALSE)</f>
        <v>36021188</v>
      </c>
      <c r="K314" s="24">
        <f>VLOOKUP(A314, Master, 17, FALSE)</f>
        <v>17407677</v>
      </c>
      <c r="L314" s="22">
        <f>VLOOKUP(A314, Master, 18, FALSE)</f>
        <v>0.48326215670621414</v>
      </c>
      <c r="M314" s="24">
        <f>VLOOKUP(A314, Master, 19, FALSE)</f>
        <v>38559052</v>
      </c>
      <c r="N314" s="24">
        <f>VLOOKUP(A314, Master, 20, FALSE)</f>
        <v>21849779</v>
      </c>
      <c r="O314" s="22">
        <f>VLOOKUP(A314, Master, 21, FALSE)</f>
        <v>0.56665757757737401</v>
      </c>
      <c r="P314" s="24">
        <f>VLOOKUP(A314, Master, 22, FALSE)</f>
        <v>46663954</v>
      </c>
      <c r="Q314" s="24">
        <f>VLOOKUP(A314, Master, 23, FALSE)</f>
        <v>18816744</v>
      </c>
      <c r="R314" s="22">
        <f>VLOOKUP(A314, Master, 24, FALSE)</f>
        <v>0.40323938258639636</v>
      </c>
      <c r="S314" s="22">
        <f>AVERAGE(F314,I314,L314,O314,R314)</f>
        <v>0.42127592727867863</v>
      </c>
      <c r="T314" s="32">
        <v>5</v>
      </c>
    </row>
    <row r="315" spans="1:20" ht="12.75" customHeight="1" x14ac:dyDescent="0.3">
      <c r="A315" s="25" t="s">
        <v>708</v>
      </c>
      <c r="B315" s="25" t="s">
        <v>709</v>
      </c>
      <c r="C315" s="25" t="s">
        <v>46</v>
      </c>
      <c r="D315" s="31">
        <f>VLOOKUP(A315, Master, 10, FALSE)</f>
        <v>23165807</v>
      </c>
      <c r="E315" s="31">
        <f>VLOOKUP(A315, Master, 11, FALSE)</f>
        <v>9779659</v>
      </c>
      <c r="F315" s="40">
        <f>VLOOKUP(A315, Master, 12, FALSE)</f>
        <v>0.4221592194047028</v>
      </c>
      <c r="G315" s="31">
        <f>VLOOKUP(A315, Master, 13, FALSE)</f>
        <v>24793382</v>
      </c>
      <c r="H315" s="31">
        <f>VLOOKUP(A315, Master, 14, FALSE)</f>
        <v>9975230</v>
      </c>
      <c r="I315" s="40">
        <f>VLOOKUP(A315, Master, 15, FALSE)</f>
        <v>0.40233438100538282</v>
      </c>
      <c r="J315" s="24">
        <f>VLOOKUP(A315, Master, 16, FALSE)</f>
        <v>25745906</v>
      </c>
      <c r="K315" s="24">
        <f>VLOOKUP(A315, Master, 17, FALSE)</f>
        <v>10431175</v>
      </c>
      <c r="L315" s="22">
        <f>VLOOKUP(A315, Master, 18, FALSE)</f>
        <v>0.40515859103967833</v>
      </c>
      <c r="M315" s="24">
        <f>VLOOKUP(A315, Master, 19, FALSE)</f>
        <v>26508431</v>
      </c>
      <c r="N315" s="24">
        <f>VLOOKUP(A315, Master, 20, FALSE)</f>
        <v>11892523</v>
      </c>
      <c r="O315" s="22">
        <f>VLOOKUP(A315, Master, 21, FALSE)</f>
        <v>0.44863172022516157</v>
      </c>
      <c r="P315" s="24">
        <f>VLOOKUP(A315, Master, 22, FALSE)</f>
        <v>27277576</v>
      </c>
      <c r="Q315" s="24">
        <f>VLOOKUP(A315, Master, 23, FALSE)</f>
        <v>13534973</v>
      </c>
      <c r="R315" s="22">
        <f>VLOOKUP(A315, Master, 24, FALSE)</f>
        <v>0.49619412663353957</v>
      </c>
      <c r="S315" s="22">
        <f>AVERAGE(F315,I315,L315,O315,R315)</f>
        <v>0.434895607661693</v>
      </c>
      <c r="T315" s="32">
        <v>4</v>
      </c>
    </row>
    <row r="316" spans="1:20" ht="12.75" customHeight="1" x14ac:dyDescent="0.3">
      <c r="A316" s="25" t="s">
        <v>710</v>
      </c>
      <c r="B316" s="25" t="s">
        <v>711</v>
      </c>
      <c r="C316" s="25" t="s">
        <v>46</v>
      </c>
      <c r="D316" s="31">
        <f>VLOOKUP(A316, Master, 10, FALSE)</f>
        <v>80478822</v>
      </c>
      <c r="E316" s="31">
        <f>VLOOKUP(A316, Master, 11, FALSE)</f>
        <v>9033224</v>
      </c>
      <c r="F316" s="40">
        <f>VLOOKUP(A316, Master, 12, FALSE)</f>
        <v>0.11224349183441079</v>
      </c>
      <c r="G316" s="31">
        <f>VLOOKUP(A316, Master, 13, FALSE)</f>
        <v>82878334</v>
      </c>
      <c r="H316" s="31">
        <f>VLOOKUP(A316, Master, 14, FALSE)</f>
        <v>7915107</v>
      </c>
      <c r="I316" s="40">
        <f>VLOOKUP(A316, Master, 15, FALSE)</f>
        <v>9.5502728131576578E-2</v>
      </c>
      <c r="J316" s="24">
        <f>VLOOKUP(A316, Master, 16, FALSE)</f>
        <v>81013632</v>
      </c>
      <c r="K316" s="24">
        <f>VLOOKUP(A316, Master, 17, FALSE)</f>
        <v>9233662</v>
      </c>
      <c r="L316" s="22">
        <f>VLOOKUP(A316, Master, 18, FALSE)</f>
        <v>0.11397664531322334</v>
      </c>
      <c r="M316" s="24">
        <f>VLOOKUP(A316, Master, 19, FALSE)</f>
        <v>81548620</v>
      </c>
      <c r="N316" s="24">
        <f>VLOOKUP(A316, Master, 20, FALSE)</f>
        <v>10350036</v>
      </c>
      <c r="O316" s="22">
        <f>VLOOKUP(A316, Master, 21, FALSE)</f>
        <v>0.12691859163281979</v>
      </c>
      <c r="P316" s="24">
        <f>VLOOKUP(A316, Master, 22, FALSE)</f>
        <v>86715000</v>
      </c>
      <c r="Q316" s="24">
        <f>VLOOKUP(A316, Master, 23, FALSE)</f>
        <v>6998137</v>
      </c>
      <c r="R316" s="22">
        <f>VLOOKUP(A316, Master, 24, FALSE)</f>
        <v>8.0702727325145593E-2</v>
      </c>
      <c r="S316" s="22">
        <f>AVERAGE(F316,I316,L316,O316,R316)</f>
        <v>0.10586883684743523</v>
      </c>
      <c r="T316" s="32">
        <v>6</v>
      </c>
    </row>
    <row r="317" spans="1:20" ht="12.75" customHeight="1" x14ac:dyDescent="0.3">
      <c r="A317" s="25" t="s">
        <v>712</v>
      </c>
      <c r="B317" s="25" t="s">
        <v>713</v>
      </c>
      <c r="C317" s="25" t="s">
        <v>46</v>
      </c>
      <c r="D317" s="31">
        <f>VLOOKUP(A317, Master, 10, FALSE)</f>
        <v>69374254</v>
      </c>
      <c r="E317" s="31">
        <f>VLOOKUP(A317, Master, 11, FALSE)</f>
        <v>80292</v>
      </c>
      <c r="F317" s="40">
        <f>VLOOKUP(A317, Master, 12, FALSE)</f>
        <v>1.1573746075885731E-3</v>
      </c>
      <c r="G317" s="31">
        <f>VLOOKUP(A317, Master, 13, FALSE)</f>
        <v>67858413</v>
      </c>
      <c r="H317" s="31">
        <f>VLOOKUP(A317, Master, 14, FALSE)</f>
        <v>43474</v>
      </c>
      <c r="I317" s="40">
        <f>VLOOKUP(A317, Master, 15, FALSE)</f>
        <v>6.4065748192490145E-4</v>
      </c>
      <c r="J317" s="24">
        <f>VLOOKUP(A317, Master, 16, FALSE)</f>
        <v>65434967</v>
      </c>
      <c r="K317" s="24">
        <f>VLOOKUP(A317, Master, 17, FALSE)</f>
        <v>485748</v>
      </c>
      <c r="L317" s="22">
        <f>VLOOKUP(A317, Master, 18, FALSE)</f>
        <v>7.4233704435122585E-3</v>
      </c>
      <c r="M317" s="24">
        <f>VLOOKUP(A317, Master, 19, FALSE)</f>
        <v>72493303</v>
      </c>
      <c r="N317" s="24">
        <f>VLOOKUP(A317, Master, 20, FALSE)</f>
        <v>7051465</v>
      </c>
      <c r="O317" s="22">
        <f>VLOOKUP(A317, Master, 21, FALSE)</f>
        <v>9.7270571324360816E-2</v>
      </c>
      <c r="P317" s="24">
        <f>VLOOKUP(A317, Master, 22, FALSE)</f>
        <v>79448918</v>
      </c>
      <c r="Q317" s="24">
        <f>VLOOKUP(A317, Master, 23, FALSE)</f>
        <v>13339657</v>
      </c>
      <c r="R317" s="22">
        <f>VLOOKUP(A317, Master, 24, FALSE)</f>
        <v>0.16790231177220061</v>
      </c>
      <c r="S317" s="22">
        <f>AVERAGE(F317,I317,L317,O317,R317)</f>
        <v>5.4878857125917432E-2</v>
      </c>
      <c r="T317" s="32">
        <v>7</v>
      </c>
    </row>
    <row r="318" spans="1:20" ht="12.75" customHeight="1" x14ac:dyDescent="0.3">
      <c r="A318" s="25" t="s">
        <v>714</v>
      </c>
      <c r="B318" s="25" t="s">
        <v>715</v>
      </c>
      <c r="C318" s="25" t="s">
        <v>46</v>
      </c>
      <c r="D318" s="31">
        <f>VLOOKUP(A318, Master, 10, FALSE)</f>
        <v>53450371</v>
      </c>
      <c r="E318" s="31">
        <f>VLOOKUP(A318, Master, 11, FALSE)</f>
        <v>15901260</v>
      </c>
      <c r="F318" s="40">
        <f>VLOOKUP(A318, Master, 12, FALSE)</f>
        <v>0.29749578351850914</v>
      </c>
      <c r="G318" s="31">
        <f>VLOOKUP(A318, Master, 13, FALSE)</f>
        <v>55384600</v>
      </c>
      <c r="H318" s="31">
        <f>VLOOKUP(A318, Master, 14, FALSE)</f>
        <v>14423319</v>
      </c>
      <c r="I318" s="40">
        <f>VLOOKUP(A318, Master, 15, FALSE)</f>
        <v>0.2604211098391972</v>
      </c>
      <c r="J318" s="24">
        <f>VLOOKUP(A318, Master, 16, FALSE)</f>
        <v>58217246</v>
      </c>
      <c r="K318" s="24">
        <f>VLOOKUP(A318, Master, 17, FALSE)</f>
        <v>12357146</v>
      </c>
      <c r="L318" s="22">
        <f>VLOOKUP(A318, Master, 18, FALSE)</f>
        <v>0.2122591989322202</v>
      </c>
      <c r="M318" s="24">
        <f>VLOOKUP(A318, Master, 19, FALSE)</f>
        <v>55421365</v>
      </c>
      <c r="N318" s="24">
        <f>VLOOKUP(A318, Master, 20, FALSE)</f>
        <v>16747884</v>
      </c>
      <c r="O318" s="22">
        <f>VLOOKUP(A318, Master, 21, FALSE)</f>
        <v>0.30219183522455645</v>
      </c>
      <c r="P318" s="24">
        <f>VLOOKUP(A318, Master, 22, FALSE)</f>
        <v>54708155</v>
      </c>
      <c r="Q318" s="24">
        <f>VLOOKUP(A318, Master, 23, FALSE)</f>
        <v>23735250</v>
      </c>
      <c r="R318" s="22">
        <f>VLOOKUP(A318, Master, 24, FALSE)</f>
        <v>0.43385213776629827</v>
      </c>
      <c r="S318" s="22">
        <f>AVERAGE(F318,I318,L318,O318,R318)</f>
        <v>0.30124401305615628</v>
      </c>
      <c r="T318" s="32">
        <v>6</v>
      </c>
    </row>
    <row r="319" spans="1:20" ht="12.75" customHeight="1" x14ac:dyDescent="0.3">
      <c r="A319" s="25" t="s">
        <v>716</v>
      </c>
      <c r="B319" s="25" t="s">
        <v>717</v>
      </c>
      <c r="C319" s="25" t="s">
        <v>46</v>
      </c>
      <c r="D319" s="31">
        <f>VLOOKUP(A319, Master, 10, FALSE)</f>
        <v>57475485</v>
      </c>
      <c r="E319" s="31">
        <f>VLOOKUP(A319, Master, 11, FALSE)</f>
        <v>11768173</v>
      </c>
      <c r="F319" s="40">
        <f>VLOOKUP(A319, Master, 12, FALSE)</f>
        <v>0.20475117347857091</v>
      </c>
      <c r="G319" s="31">
        <f>VLOOKUP(A319, Master, 13, FALSE)</f>
        <v>65238093</v>
      </c>
      <c r="H319" s="31">
        <f>VLOOKUP(A319, Master, 14, FALSE)</f>
        <v>10276291</v>
      </c>
      <c r="I319" s="40">
        <f>VLOOKUP(A319, Master, 15, FALSE)</f>
        <v>0.15751979445505865</v>
      </c>
      <c r="J319" s="24">
        <f>VLOOKUP(A319, Master, 16, FALSE)</f>
        <v>61563028</v>
      </c>
      <c r="K319" s="24">
        <f>VLOOKUP(A319, Master, 17, FALSE)</f>
        <v>17406215</v>
      </c>
      <c r="L319" s="22">
        <f>VLOOKUP(A319, Master, 18, FALSE)</f>
        <v>0.28273812327749703</v>
      </c>
      <c r="M319" s="24">
        <f>VLOOKUP(A319, Master, 19, FALSE)</f>
        <v>65261257</v>
      </c>
      <c r="N319" s="24">
        <f>VLOOKUP(A319, Master, 20, FALSE)</f>
        <v>24352172</v>
      </c>
      <c r="O319" s="22">
        <f>VLOOKUP(A319, Master, 21, FALSE)</f>
        <v>0.37314898792096513</v>
      </c>
      <c r="P319" s="24">
        <f>VLOOKUP(A319, Master, 22, FALSE)</f>
        <v>69364409</v>
      </c>
      <c r="Q319" s="24">
        <f>VLOOKUP(A319, Master, 23, FALSE)</f>
        <v>31096967</v>
      </c>
      <c r="R319" s="22">
        <f>VLOOKUP(A319, Master, 24, FALSE)</f>
        <v>0.44831301020671854</v>
      </c>
      <c r="S319" s="22">
        <f>AVERAGE(F319,I319,L319,O319,R319)</f>
        <v>0.29329421786776205</v>
      </c>
      <c r="T319" s="32">
        <v>5</v>
      </c>
    </row>
    <row r="320" spans="1:20" ht="12.75" customHeight="1" x14ac:dyDescent="0.3">
      <c r="A320" s="25" t="s">
        <v>718</v>
      </c>
      <c r="B320" s="25" t="s">
        <v>719</v>
      </c>
      <c r="C320" s="25" t="s">
        <v>46</v>
      </c>
      <c r="D320" s="31">
        <f>VLOOKUP(A320, Master, 10, FALSE)</f>
        <v>161371143</v>
      </c>
      <c r="E320" s="31">
        <f>VLOOKUP(A320, Master, 11, FALSE)</f>
        <v>21185282</v>
      </c>
      <c r="F320" s="40">
        <f>VLOOKUP(A320, Master, 12, FALSE)</f>
        <v>0.13128296426579814</v>
      </c>
      <c r="G320" s="31">
        <f>VLOOKUP(A320, Master, 13, FALSE)</f>
        <v>165613880</v>
      </c>
      <c r="H320" s="31">
        <f>VLOOKUP(A320, Master, 14, FALSE)</f>
        <v>27199084</v>
      </c>
      <c r="I320" s="40">
        <f>VLOOKUP(A320, Master, 15, FALSE)</f>
        <v>0.1642319109968319</v>
      </c>
      <c r="J320" s="24">
        <f>VLOOKUP(A320, Master, 16, FALSE)</f>
        <v>168514546</v>
      </c>
      <c r="K320" s="24">
        <f>VLOOKUP(A320, Master, 17, FALSE)</f>
        <v>33217860</v>
      </c>
      <c r="L320" s="22">
        <f>VLOOKUP(A320, Master, 18, FALSE)</f>
        <v>0.19712161821330249</v>
      </c>
      <c r="M320" s="24">
        <f>VLOOKUP(A320, Master, 19, FALSE)</f>
        <v>171218354</v>
      </c>
      <c r="N320" s="24">
        <f>VLOOKUP(A320, Master, 20, FALSE)</f>
        <v>40250924</v>
      </c>
      <c r="O320" s="22">
        <f>VLOOKUP(A320, Master, 21, FALSE)</f>
        <v>0.23508533436783302</v>
      </c>
      <c r="P320" s="24">
        <f>VLOOKUP(A320, Master, 22, FALSE)</f>
        <v>181659147</v>
      </c>
      <c r="Q320" s="24">
        <f>VLOOKUP(A320, Master, 23, FALSE)</f>
        <v>48270541</v>
      </c>
      <c r="R320" s="22">
        <f>VLOOKUP(A320, Master, 24, FALSE)</f>
        <v>0.26572039887427196</v>
      </c>
      <c r="S320" s="22">
        <f>AVERAGE(F320,I320,L320,O320,R320)</f>
        <v>0.19868844534360752</v>
      </c>
      <c r="T320" s="32">
        <v>6</v>
      </c>
    </row>
    <row r="321" spans="1:20" ht="12.75" customHeight="1" x14ac:dyDescent="0.3">
      <c r="A321" s="25" t="s">
        <v>720</v>
      </c>
      <c r="B321" s="25" t="s">
        <v>721</v>
      </c>
      <c r="C321" s="25" t="s">
        <v>46</v>
      </c>
      <c r="D321" s="31">
        <f>VLOOKUP(A321, Master, 10, FALSE)</f>
        <v>166253117</v>
      </c>
      <c r="E321" s="31">
        <f>VLOOKUP(A321, Master, 11, FALSE)</f>
        <v>38241503</v>
      </c>
      <c r="F321" s="40">
        <f>VLOOKUP(A321, Master, 12, FALSE)</f>
        <v>0.23001976558430481</v>
      </c>
      <c r="G321" s="31">
        <f>VLOOKUP(A321, Master, 13, FALSE)</f>
        <v>170808676</v>
      </c>
      <c r="H321" s="31">
        <f>VLOOKUP(A321, Master, 14, FALSE)</f>
        <v>47374313</v>
      </c>
      <c r="I321" s="40">
        <f>VLOOKUP(A321, Master, 15, FALSE)</f>
        <v>0.2773530836337611</v>
      </c>
      <c r="J321" s="24">
        <f>VLOOKUP(A321, Master, 16, FALSE)</f>
        <v>176577172</v>
      </c>
      <c r="K321" s="24">
        <f>VLOOKUP(A321, Master, 17, FALSE)</f>
        <v>58577996</v>
      </c>
      <c r="L321" s="22">
        <f>VLOOKUP(A321, Master, 18, FALSE)</f>
        <v>0.33174161380271738</v>
      </c>
      <c r="M321" s="24">
        <f>VLOOKUP(A321, Master, 19, FALSE)</f>
        <v>179355222</v>
      </c>
      <c r="N321" s="24">
        <f>VLOOKUP(A321, Master, 20, FALSE)</f>
        <v>69186086</v>
      </c>
      <c r="O321" s="22">
        <f>VLOOKUP(A321, Master, 21, FALSE)</f>
        <v>0.38574893570704061</v>
      </c>
      <c r="P321" s="24">
        <f>VLOOKUP(A321, Master, 22, FALSE)</f>
        <v>196831899</v>
      </c>
      <c r="Q321" s="24">
        <f>VLOOKUP(A321, Master, 23, FALSE)</f>
        <v>64363936</v>
      </c>
      <c r="R321" s="22">
        <f>VLOOKUP(A321, Master, 24, FALSE)</f>
        <v>0.32699951749182687</v>
      </c>
      <c r="S321" s="22">
        <f>AVERAGE(F321,I321,L321,O321,R321)</f>
        <v>0.31037258324393013</v>
      </c>
      <c r="T321" s="32">
        <v>6</v>
      </c>
    </row>
    <row r="322" spans="1:20" ht="12.75" customHeight="1" x14ac:dyDescent="0.3">
      <c r="A322" s="25" t="s">
        <v>722</v>
      </c>
      <c r="B322" s="25" t="s">
        <v>723</v>
      </c>
      <c r="C322" s="25" t="s">
        <v>516</v>
      </c>
      <c r="D322" s="31">
        <f>VLOOKUP(A322, Master, 10, FALSE)</f>
        <v>11980342</v>
      </c>
      <c r="E322" s="31">
        <f>VLOOKUP(A322, Master, 11, FALSE)</f>
        <v>3822101</v>
      </c>
      <c r="F322" s="40">
        <f>VLOOKUP(A322, Master, 12, FALSE)</f>
        <v>0.31903104268642746</v>
      </c>
      <c r="G322" s="31">
        <f>VLOOKUP(A322, Master, 13, FALSE)</f>
        <v>12771466</v>
      </c>
      <c r="H322" s="31">
        <f>VLOOKUP(A322, Master, 14, FALSE)</f>
        <v>2582046</v>
      </c>
      <c r="I322" s="40">
        <f>VLOOKUP(A322, Master, 15, FALSE)</f>
        <v>0.20217303166292735</v>
      </c>
      <c r="J322" s="24">
        <f>VLOOKUP(A322, Master, 16, FALSE)</f>
        <v>11874718</v>
      </c>
      <c r="K322" s="24">
        <f>VLOOKUP(A322, Master, 17, FALSE)</f>
        <v>3863254</v>
      </c>
      <c r="L322" s="22">
        <f>VLOOKUP(A322, Master, 18, FALSE)</f>
        <v>0.32533437846692442</v>
      </c>
      <c r="M322" s="24">
        <f>VLOOKUP(A322, Master, 19, FALSE)</f>
        <v>11957812</v>
      </c>
      <c r="N322" s="24">
        <f>VLOOKUP(A322, Master, 20, FALSE)</f>
        <v>4635208</v>
      </c>
      <c r="O322" s="22">
        <f>VLOOKUP(A322, Master, 21, FALSE)</f>
        <v>0.38763011159566652</v>
      </c>
      <c r="P322" s="24">
        <f>VLOOKUP(A322, Master, 22, FALSE)</f>
        <v>12335065</v>
      </c>
      <c r="Q322" s="24">
        <f>VLOOKUP(A322, Master, 23, FALSE)</f>
        <v>5179851</v>
      </c>
      <c r="R322" s="22">
        <f>VLOOKUP(A322, Master, 24, FALSE)</f>
        <v>0.41992895862324198</v>
      </c>
      <c r="S322" s="22">
        <f>AVERAGE(F322,I322,L322,O322,R322)</f>
        <v>0.33081950460703752</v>
      </c>
      <c r="T322" s="32">
        <v>3</v>
      </c>
    </row>
    <row r="323" spans="1:20" ht="12.75" customHeight="1" x14ac:dyDescent="0.3">
      <c r="A323" s="25" t="s">
        <v>724</v>
      </c>
      <c r="B323" s="25" t="s">
        <v>725</v>
      </c>
      <c r="C323" s="25" t="s">
        <v>516</v>
      </c>
      <c r="D323" s="31">
        <f>VLOOKUP(A323, Master, 10, FALSE)</f>
        <v>12310454</v>
      </c>
      <c r="E323" s="31">
        <f>VLOOKUP(A323, Master, 11, FALSE)</f>
        <v>4980038</v>
      </c>
      <c r="F323" s="40">
        <f>VLOOKUP(A323, Master, 12, FALSE)</f>
        <v>0.40453731438336882</v>
      </c>
      <c r="G323" s="31">
        <f>VLOOKUP(A323, Master, 13, FALSE)</f>
        <v>12438240</v>
      </c>
      <c r="H323" s="31">
        <f>VLOOKUP(A323, Master, 14, FALSE)</f>
        <v>5627516</v>
      </c>
      <c r="I323" s="40">
        <f>VLOOKUP(A323, Master, 15, FALSE)</f>
        <v>0.45243667914431623</v>
      </c>
      <c r="J323" s="24">
        <f>VLOOKUP(A323, Master, 16, FALSE)</f>
        <v>13002601</v>
      </c>
      <c r="K323" s="24">
        <f>VLOOKUP(A323, Master, 17, FALSE)</f>
        <v>7004045</v>
      </c>
      <c r="L323" s="22">
        <f>VLOOKUP(A323, Master, 18, FALSE)</f>
        <v>0.53866491788835169</v>
      </c>
      <c r="M323" s="24">
        <f>VLOOKUP(A323, Master, 19, FALSE)</f>
        <v>13269698</v>
      </c>
      <c r="N323" s="24">
        <f>VLOOKUP(A323, Master, 20, FALSE)</f>
        <v>8718494</v>
      </c>
      <c r="O323" s="22">
        <f>VLOOKUP(A323, Master, 21, FALSE)</f>
        <v>0.65702278981782403</v>
      </c>
      <c r="P323" s="24">
        <f>VLOOKUP(A323, Master, 22, FALSE)</f>
        <v>13964693</v>
      </c>
      <c r="Q323" s="24">
        <f>VLOOKUP(A323, Master, 23, FALSE)</f>
        <v>10202572</v>
      </c>
      <c r="R323" s="22">
        <f>VLOOKUP(A323, Master, 24, FALSE)</f>
        <v>0.73059765796498355</v>
      </c>
      <c r="S323" s="22">
        <f>AVERAGE(F323,I323,L323,O323,R323)</f>
        <v>0.55665187183976883</v>
      </c>
      <c r="T323" s="32">
        <v>2</v>
      </c>
    </row>
    <row r="324" spans="1:20" ht="12.75" customHeight="1" x14ac:dyDescent="0.3">
      <c r="A324" s="25" t="s">
        <v>726</v>
      </c>
      <c r="B324" s="25" t="s">
        <v>727</v>
      </c>
      <c r="C324" s="25" t="s">
        <v>516</v>
      </c>
      <c r="D324" s="31">
        <f>VLOOKUP(A324, Master, 10, FALSE)</f>
        <v>4318975</v>
      </c>
      <c r="E324" s="31">
        <f>VLOOKUP(A324, Master, 11, FALSE)</f>
        <v>1414191</v>
      </c>
      <c r="F324" s="40">
        <f>VLOOKUP(A324, Master, 12, FALSE)</f>
        <v>0.32743671820281434</v>
      </c>
      <c r="G324" s="31">
        <f>VLOOKUP(A324, Master, 13, FALSE)</f>
        <v>4182651</v>
      </c>
      <c r="H324" s="31">
        <f>VLOOKUP(A324, Master, 14, FALSE)</f>
        <v>1692414</v>
      </c>
      <c r="I324" s="40">
        <f>VLOOKUP(A324, Master, 15, FALSE)</f>
        <v>0.40462711328293943</v>
      </c>
      <c r="J324" s="24">
        <f>VLOOKUP(A324, Master, 16, FALSE)</f>
        <v>4371016</v>
      </c>
      <c r="K324" s="24">
        <f>VLOOKUP(A324, Master, 17, FALSE)</f>
        <v>2050372</v>
      </c>
      <c r="L324" s="22">
        <f>VLOOKUP(A324, Master, 18, FALSE)</f>
        <v>0.46908361808787707</v>
      </c>
      <c r="M324" s="24">
        <f>VLOOKUP(A324, Master, 19, FALSE)</f>
        <v>4700920</v>
      </c>
      <c r="N324" s="24">
        <f>VLOOKUP(A324, Master, 20, FALSE)</f>
        <v>2670075</v>
      </c>
      <c r="O324" s="22">
        <f>VLOOKUP(A324, Master, 21, FALSE)</f>
        <v>0.5679898828314458</v>
      </c>
      <c r="P324" s="24">
        <f>VLOOKUP(A324, Master, 22, FALSE)</f>
        <v>5859729</v>
      </c>
      <c r="Q324" s="24">
        <f>VLOOKUP(A324, Master, 23, FALSE)</f>
        <v>2711628</v>
      </c>
      <c r="R324" s="22">
        <f>VLOOKUP(A324, Master, 24, FALSE)</f>
        <v>0.46275655410002747</v>
      </c>
      <c r="S324" s="22">
        <f>AVERAGE(F324,I324,L324,O324,R324)</f>
        <v>0.44637877730102077</v>
      </c>
      <c r="T324" s="32">
        <v>1</v>
      </c>
    </row>
    <row r="325" spans="1:20" ht="12.75" customHeight="1" x14ac:dyDescent="0.3">
      <c r="A325" s="25" t="s">
        <v>728</v>
      </c>
      <c r="B325" s="25" t="s">
        <v>729</v>
      </c>
      <c r="C325" s="25" t="s">
        <v>516</v>
      </c>
      <c r="D325" s="31">
        <f>VLOOKUP(A325, Master, 10, FALSE)</f>
        <v>4541251</v>
      </c>
      <c r="E325" s="31">
        <f>VLOOKUP(A325, Master, 11, FALSE)</f>
        <v>1169321</v>
      </c>
      <c r="F325" s="40">
        <f>VLOOKUP(A325, Master, 12, FALSE)</f>
        <v>0.25748874043738168</v>
      </c>
      <c r="G325" s="31">
        <f>VLOOKUP(A325, Master, 13, FALSE)</f>
        <v>4984693</v>
      </c>
      <c r="H325" s="31">
        <f>VLOOKUP(A325, Master, 14, FALSE)</f>
        <v>871726</v>
      </c>
      <c r="I325" s="40">
        <f>VLOOKUP(A325, Master, 15, FALSE)</f>
        <v>0.17488057940579291</v>
      </c>
      <c r="J325" s="24">
        <f>VLOOKUP(A325, Master, 16, FALSE)</f>
        <v>4775262</v>
      </c>
      <c r="K325" s="24">
        <f>VLOOKUP(A325, Master, 17, FALSE)</f>
        <v>906095</v>
      </c>
      <c r="L325" s="22">
        <f>VLOOKUP(A325, Master, 18, FALSE)</f>
        <v>0.18974770389561871</v>
      </c>
      <c r="M325" s="24">
        <f>VLOOKUP(A325, Master, 19, FALSE)</f>
        <v>5235606</v>
      </c>
      <c r="N325" s="24">
        <f>VLOOKUP(A325, Master, 20, FALSE)</f>
        <v>942807</v>
      </c>
      <c r="O325" s="22">
        <f>VLOOKUP(A325, Master, 21, FALSE)</f>
        <v>0.18007600266330201</v>
      </c>
      <c r="P325" s="24">
        <f>VLOOKUP(A325, Master, 22, FALSE)</f>
        <v>5270113</v>
      </c>
      <c r="Q325" s="24">
        <f>VLOOKUP(A325, Master, 23, FALSE)</f>
        <v>1408194</v>
      </c>
      <c r="R325" s="22">
        <f>VLOOKUP(A325, Master, 24, FALSE)</f>
        <v>0.26720375824958592</v>
      </c>
      <c r="S325" s="22">
        <f>AVERAGE(F325,I325,L325,O325,R325)</f>
        <v>0.21387935693033625</v>
      </c>
      <c r="T325" s="32">
        <v>2</v>
      </c>
    </row>
    <row r="326" spans="1:20" ht="12.75" customHeight="1" x14ac:dyDescent="0.3">
      <c r="A326" s="25" t="s">
        <v>730</v>
      </c>
      <c r="B326" s="25" t="s">
        <v>731</v>
      </c>
      <c r="C326" s="25" t="s">
        <v>516</v>
      </c>
      <c r="D326" s="31">
        <f>VLOOKUP(A326, Master, 10, FALSE)</f>
        <v>12153015</v>
      </c>
      <c r="E326" s="31">
        <f>VLOOKUP(A326, Master, 11, FALSE)</f>
        <v>836202</v>
      </c>
      <c r="F326" s="40">
        <f>VLOOKUP(A326, Master, 12, FALSE)</f>
        <v>6.8806135761372789E-2</v>
      </c>
      <c r="G326" s="31">
        <f>VLOOKUP(A326, Master, 13, FALSE)</f>
        <v>12332997</v>
      </c>
      <c r="H326" s="31">
        <f>VLOOKUP(A326, Master, 14, FALSE)</f>
        <v>1360928</v>
      </c>
      <c r="I326" s="40">
        <f>VLOOKUP(A326, Master, 15, FALSE)</f>
        <v>0.11034852274755276</v>
      </c>
      <c r="J326" s="24">
        <f>VLOOKUP(A326, Master, 16, FALSE)</f>
        <v>12559371</v>
      </c>
      <c r="K326" s="24">
        <f>VLOOKUP(A326, Master, 17, FALSE)</f>
        <v>2518514</v>
      </c>
      <c r="L326" s="22">
        <f>VLOOKUP(A326, Master, 18, FALSE)</f>
        <v>0.20052867297255572</v>
      </c>
      <c r="M326" s="24">
        <f>VLOOKUP(A326, Master, 19, FALSE)</f>
        <v>13053798</v>
      </c>
      <c r="N326" s="24">
        <f>VLOOKUP(A326, Master, 20, FALSE)</f>
        <v>3377673</v>
      </c>
      <c r="O326" s="22">
        <f>VLOOKUP(A326, Master, 21, FALSE)</f>
        <v>0.25875021200726411</v>
      </c>
      <c r="P326" s="24">
        <f>VLOOKUP(A326, Master, 22, FALSE)</f>
        <v>13508884</v>
      </c>
      <c r="Q326" s="24">
        <f>VLOOKUP(A326, Master, 23, FALSE)</f>
        <v>3709120</v>
      </c>
      <c r="R326" s="22">
        <f>VLOOKUP(A326, Master, 24, FALSE)</f>
        <v>0.27456894292674361</v>
      </c>
      <c r="S326" s="22">
        <f>AVERAGE(F326,I326,L326,O326,R326)</f>
        <v>0.1826004972830978</v>
      </c>
      <c r="T326" s="32">
        <v>1</v>
      </c>
    </row>
    <row r="327" spans="1:20" ht="12.75" customHeight="1" x14ac:dyDescent="0.3">
      <c r="A327" s="25" t="s">
        <v>732</v>
      </c>
      <c r="B327" s="25" t="s">
        <v>733</v>
      </c>
      <c r="C327" s="25" t="s">
        <v>516</v>
      </c>
      <c r="D327" s="31">
        <f>VLOOKUP(A327, Master, 10, FALSE)</f>
        <v>12397624</v>
      </c>
      <c r="E327" s="31">
        <f>VLOOKUP(A327, Master, 11, FALSE)</f>
        <v>6220703</v>
      </c>
      <c r="F327" s="40">
        <f>VLOOKUP(A327, Master, 12, FALSE)</f>
        <v>0.50176574156467402</v>
      </c>
      <c r="G327" s="31">
        <f>VLOOKUP(A327, Master, 13, FALSE)</f>
        <v>12082693</v>
      </c>
      <c r="H327" s="31">
        <f>VLOOKUP(A327, Master, 14, FALSE)</f>
        <v>6397273</v>
      </c>
      <c r="I327" s="40">
        <f>VLOOKUP(A327, Master, 15, FALSE)</f>
        <v>0.5294575472537455</v>
      </c>
      <c r="J327" s="24">
        <f>VLOOKUP(A327, Master, 16, FALSE)</f>
        <v>12761772</v>
      </c>
      <c r="K327" s="24">
        <f>VLOOKUP(A327, Master, 17, FALSE)</f>
        <v>6545521</v>
      </c>
      <c r="L327" s="22">
        <f>VLOOKUP(A327, Master, 18, FALSE)</f>
        <v>0.51290063793648721</v>
      </c>
      <c r="M327" s="24">
        <f>VLOOKUP(A327, Master, 19, FALSE)</f>
        <v>12845174</v>
      </c>
      <c r="N327" s="24">
        <f>VLOOKUP(A327, Master, 20, FALSE)</f>
        <v>7096302</v>
      </c>
      <c r="O327" s="22">
        <f>VLOOKUP(A327, Master, 21, FALSE)</f>
        <v>0.55244888080145893</v>
      </c>
      <c r="P327" s="24">
        <f>VLOOKUP(A327, Master, 22, FALSE)</f>
        <v>18619956</v>
      </c>
      <c r="Q327" s="24">
        <f>VLOOKUP(A327, Master, 23, FALSE)</f>
        <v>2546461</v>
      </c>
      <c r="R327" s="22">
        <f>VLOOKUP(A327, Master, 24, FALSE)</f>
        <v>0.1367597753721867</v>
      </c>
      <c r="S327" s="22">
        <f>AVERAGE(F327,I327,L327,O327,R327)</f>
        <v>0.44666651658571049</v>
      </c>
      <c r="T327" s="32">
        <v>3</v>
      </c>
    </row>
    <row r="328" spans="1:20" ht="12.75" customHeight="1" x14ac:dyDescent="0.3">
      <c r="A328" s="25" t="s">
        <v>734</v>
      </c>
      <c r="B328" s="25" t="s">
        <v>735</v>
      </c>
      <c r="C328" s="25" t="s">
        <v>736</v>
      </c>
      <c r="D328" s="31">
        <f>VLOOKUP(A328, Master, 10, FALSE)</f>
        <v>11069360</v>
      </c>
      <c r="E328" s="31">
        <f>VLOOKUP(A328, Master, 11, FALSE)</f>
        <v>1673700</v>
      </c>
      <c r="F328" s="40">
        <f>VLOOKUP(A328, Master, 12, FALSE)</f>
        <v>0.15120115345421958</v>
      </c>
      <c r="G328" s="31">
        <f>VLOOKUP(A328, Master, 13, FALSE)</f>
        <v>11107668</v>
      </c>
      <c r="H328" s="31">
        <f>VLOOKUP(A328, Master, 14, FALSE)</f>
        <v>1592123</v>
      </c>
      <c r="I328" s="40">
        <f>VLOOKUP(A328, Master, 15, FALSE)</f>
        <v>0.14333548680064978</v>
      </c>
      <c r="J328" s="24">
        <f>VLOOKUP(A328, Master, 16, FALSE)</f>
        <v>11415396</v>
      </c>
      <c r="K328" s="24">
        <f>VLOOKUP(A328, Master, 17, FALSE)</f>
        <v>1502915</v>
      </c>
      <c r="L328" s="22">
        <f>VLOOKUP(A328, Master, 18, FALSE)</f>
        <v>0.13165684309155809</v>
      </c>
      <c r="M328" s="24">
        <f>VLOOKUP(A328, Master, 19, FALSE)</f>
        <v>16282423</v>
      </c>
      <c r="N328" s="24">
        <f>VLOOKUP(A328, Master, 20, FALSE)</f>
        <v>2746302</v>
      </c>
      <c r="O328" s="22">
        <f>VLOOKUP(A328, Master, 21, FALSE)</f>
        <v>0.16866666588873166</v>
      </c>
      <c r="P328" s="24">
        <f>VLOOKUP(A328, Master, 22, FALSE)</f>
        <v>16563382</v>
      </c>
      <c r="Q328" s="24">
        <f>VLOOKUP(A328, Master, 23, FALSE)</f>
        <v>3437437</v>
      </c>
      <c r="R328" s="22">
        <f>VLOOKUP(A328, Master, 24, FALSE)</f>
        <v>0.20753231435464087</v>
      </c>
      <c r="S328" s="22">
        <f>AVERAGE(F328,I328,L328,O328,R328)</f>
        <v>0.16047849271796003</v>
      </c>
      <c r="T328" s="32">
        <v>3</v>
      </c>
    </row>
    <row r="329" spans="1:20" ht="12.75" customHeight="1" x14ac:dyDescent="0.3">
      <c r="A329" s="25" t="s">
        <v>737</v>
      </c>
      <c r="B329" s="25" t="s">
        <v>738</v>
      </c>
      <c r="C329" s="25" t="s">
        <v>736</v>
      </c>
      <c r="D329" s="31">
        <f>VLOOKUP(A329, Master, 10, FALSE)</f>
        <v>12412206</v>
      </c>
      <c r="E329" s="83"/>
      <c r="F329" s="84"/>
      <c r="G329" s="31">
        <f>VLOOKUP(A329, Master, 13, FALSE)</f>
        <v>13419072</v>
      </c>
      <c r="H329" s="83"/>
      <c r="I329" s="84"/>
      <c r="J329" s="24">
        <f>VLOOKUP(A329, Master, 16, FALSE)</f>
        <v>13974798</v>
      </c>
      <c r="K329" s="85"/>
      <c r="L329" s="86"/>
      <c r="M329" s="24">
        <f>VLOOKUP(A329, Master, 19, FALSE)</f>
        <v>13974519</v>
      </c>
      <c r="N329" s="24">
        <f>VLOOKUP(A329, Master, 20, FALSE)</f>
        <v>-102648</v>
      </c>
      <c r="O329" s="22">
        <f>VLOOKUP(A329, Master, 21, FALSE)</f>
        <v>-7.3453690964247137E-3</v>
      </c>
      <c r="P329" s="24">
        <f>VLOOKUP(A329, Master, 22, FALSE)</f>
        <v>14501621</v>
      </c>
      <c r="Q329" s="24">
        <f>VLOOKUP(A329, Master, 23, FALSE)</f>
        <v>77875</v>
      </c>
      <c r="R329" s="22">
        <f>VLOOKUP(A329, Master, 24, FALSE)</f>
        <v>5.370089316221959E-3</v>
      </c>
      <c r="S329" s="22">
        <f>AVERAGE(F329,I329,L329,O329,R329)</f>
        <v>-9.8763989010137738E-4</v>
      </c>
      <c r="T329" s="33">
        <v>1</v>
      </c>
    </row>
    <row r="330" spans="1:20" ht="12.75" customHeight="1" x14ac:dyDescent="0.3">
      <c r="A330" s="25" t="s">
        <v>739</v>
      </c>
      <c r="B330" s="25" t="s">
        <v>740</v>
      </c>
      <c r="C330" s="25" t="s">
        <v>736</v>
      </c>
      <c r="D330" s="31">
        <f>VLOOKUP(A330, Master, 10, FALSE)</f>
        <v>28289823</v>
      </c>
      <c r="E330" s="31">
        <f>VLOOKUP(A330, Master, 11, FALSE)</f>
        <v>403938</v>
      </c>
      <c r="F330" s="40">
        <f>VLOOKUP(A330, Master, 12, FALSE)</f>
        <v>1.4278562294292191E-2</v>
      </c>
      <c r="G330" s="31">
        <f>VLOOKUP(A330, Master, 13, FALSE)</f>
        <v>30138465</v>
      </c>
      <c r="H330" s="31">
        <f>VLOOKUP(A330, Master, 14, FALSE)</f>
        <v>1977125</v>
      </c>
      <c r="I330" s="40">
        <f>VLOOKUP(A330, Master, 15, FALSE)</f>
        <v>6.5601383481209141E-2</v>
      </c>
      <c r="J330" s="24">
        <f>VLOOKUP(A330, Master, 16, FALSE)</f>
        <v>31162354</v>
      </c>
      <c r="K330" s="24">
        <f>VLOOKUP(A330, Master, 17, FALSE)</f>
        <v>4289531</v>
      </c>
      <c r="L330" s="22">
        <f>VLOOKUP(A330, Master, 18, FALSE)</f>
        <v>0.13765105806833464</v>
      </c>
      <c r="M330" s="24">
        <f>VLOOKUP(A330, Master, 19, FALSE)</f>
        <v>31449644</v>
      </c>
      <c r="N330" s="24">
        <f>VLOOKUP(A330, Master, 20, FALSE)</f>
        <v>5914166</v>
      </c>
      <c r="O330" s="22">
        <f>VLOOKUP(A330, Master, 21, FALSE)</f>
        <v>0.18805192198677989</v>
      </c>
      <c r="P330" s="24">
        <f>VLOOKUP(A330, Master, 22, FALSE)</f>
        <v>31681580</v>
      </c>
      <c r="Q330" s="24">
        <f>VLOOKUP(A330, Master, 23, FALSE)</f>
        <v>8094139</v>
      </c>
      <c r="R330" s="22">
        <f>VLOOKUP(A330, Master, 24, FALSE)</f>
        <v>0.25548406992328032</v>
      </c>
      <c r="S330" s="22">
        <f>AVERAGE(F330,I330,L330,O330,R330)</f>
        <v>0.13221339915077923</v>
      </c>
      <c r="T330" s="32">
        <v>5</v>
      </c>
    </row>
    <row r="331" spans="1:20" ht="12.75" customHeight="1" x14ac:dyDescent="0.3">
      <c r="A331" s="25" t="s">
        <v>741</v>
      </c>
      <c r="B331" s="25" t="s">
        <v>742</v>
      </c>
      <c r="C331" s="25" t="s">
        <v>736</v>
      </c>
      <c r="D331" s="31">
        <f>VLOOKUP(A331, Master, 10, FALSE)</f>
        <v>34788544</v>
      </c>
      <c r="E331" s="31">
        <f>VLOOKUP(A331, Master, 11, FALSE)</f>
        <v>11923202</v>
      </c>
      <c r="F331" s="40">
        <f>VLOOKUP(A331, Master, 12, FALSE)</f>
        <v>0.34273357344302768</v>
      </c>
      <c r="G331" s="31">
        <f>VLOOKUP(A331, Master, 13, FALSE)</f>
        <v>34525589</v>
      </c>
      <c r="H331" s="31">
        <f>VLOOKUP(A331, Master, 14, FALSE)</f>
        <v>11701388</v>
      </c>
      <c r="I331" s="40">
        <f>VLOOKUP(A331, Master, 15, FALSE)</f>
        <v>0.33891928679334044</v>
      </c>
      <c r="J331" s="24">
        <f>VLOOKUP(A331, Master, 16, FALSE)</f>
        <v>35647628</v>
      </c>
      <c r="K331" s="24">
        <f>VLOOKUP(A331, Master, 17, FALSE)</f>
        <v>11122268</v>
      </c>
      <c r="L331" s="22">
        <f>VLOOKUP(A331, Master, 18, FALSE)</f>
        <v>0.31200583668568355</v>
      </c>
      <c r="M331" s="24">
        <f>VLOOKUP(A331, Master, 19, FALSE)</f>
        <v>36250728</v>
      </c>
      <c r="N331" s="24">
        <f>VLOOKUP(A331, Master, 20, FALSE)</f>
        <v>11137777</v>
      </c>
      <c r="O331" s="22">
        <f>VLOOKUP(A331, Master, 21, FALSE)</f>
        <v>0.30724285040565252</v>
      </c>
      <c r="P331" s="24">
        <f>VLOOKUP(A331, Master, 22, FALSE)</f>
        <v>38462367</v>
      </c>
      <c r="Q331" s="24">
        <f>VLOOKUP(A331, Master, 23, FALSE)</f>
        <v>11814036</v>
      </c>
      <c r="R331" s="22">
        <f>VLOOKUP(A331, Master, 24, FALSE)</f>
        <v>0.30715831919548792</v>
      </c>
      <c r="S331" s="22">
        <f>AVERAGE(F331,I331,L331,O331,R331)</f>
        <v>0.32161197330463842</v>
      </c>
      <c r="T331" s="32">
        <v>6</v>
      </c>
    </row>
    <row r="332" spans="1:20" ht="12.75" customHeight="1" x14ac:dyDescent="0.3">
      <c r="A332" s="25" t="s">
        <v>743</v>
      </c>
      <c r="B332" s="25" t="s">
        <v>744</v>
      </c>
      <c r="C332" s="25" t="s">
        <v>736</v>
      </c>
      <c r="D332" s="31">
        <f>VLOOKUP(A332, Master, 10, FALSE)</f>
        <v>8555576</v>
      </c>
      <c r="E332" s="31">
        <f>VLOOKUP(A332, Master, 11, FALSE)</f>
        <v>791921</v>
      </c>
      <c r="F332" s="40">
        <f>VLOOKUP(A332, Master, 12, FALSE)</f>
        <v>9.2561973618140961E-2</v>
      </c>
      <c r="G332" s="31">
        <f>VLOOKUP(A332, Master, 13, FALSE)</f>
        <v>8613322</v>
      </c>
      <c r="H332" s="31">
        <f>VLOOKUP(A332, Master, 14, FALSE)</f>
        <v>427824</v>
      </c>
      <c r="I332" s="40">
        <f>VLOOKUP(A332, Master, 15, FALSE)</f>
        <v>4.9670034395556097E-2</v>
      </c>
      <c r="J332" s="24">
        <f>VLOOKUP(A332, Master, 16, FALSE)</f>
        <v>8459554</v>
      </c>
      <c r="K332" s="24">
        <f>VLOOKUP(A332, Master, 17, FALSE)</f>
        <v>868097</v>
      </c>
      <c r="L332" s="22">
        <f>VLOOKUP(A332, Master, 18, FALSE)</f>
        <v>0.10261734838503306</v>
      </c>
      <c r="M332" s="24">
        <f>VLOOKUP(A332, Master, 19, FALSE)</f>
        <v>8389457</v>
      </c>
      <c r="N332" s="24">
        <f>VLOOKUP(A332, Master, 20, FALSE)</f>
        <v>2274152</v>
      </c>
      <c r="O332" s="22">
        <f>VLOOKUP(A332, Master, 21, FALSE)</f>
        <v>0.27107260934766098</v>
      </c>
      <c r="P332" s="24">
        <f>VLOOKUP(A332, Master, 22, FALSE)</f>
        <v>8057665</v>
      </c>
      <c r="Q332" s="24">
        <f>VLOOKUP(A332, Master, 23, FALSE)</f>
        <v>3840420</v>
      </c>
      <c r="R332" s="22">
        <f>VLOOKUP(A332, Master, 24, FALSE)</f>
        <v>0.47661698519360135</v>
      </c>
      <c r="S332" s="22">
        <f>AVERAGE(F332,I332,L332,O332,R332)</f>
        <v>0.1985077901879985</v>
      </c>
      <c r="T332" s="32">
        <v>3</v>
      </c>
    </row>
    <row r="333" spans="1:20" ht="12.75" customHeight="1" x14ac:dyDescent="0.3">
      <c r="A333" s="25" t="s">
        <v>745</v>
      </c>
      <c r="B333" s="25" t="s">
        <v>746</v>
      </c>
      <c r="C333" s="25" t="s">
        <v>736</v>
      </c>
      <c r="D333" s="31">
        <f>VLOOKUP(A333, Master, 10, FALSE)</f>
        <v>24100102</v>
      </c>
      <c r="E333" s="31">
        <f>VLOOKUP(A333, Master, 11, FALSE)</f>
        <v>8460463</v>
      </c>
      <c r="F333" s="40">
        <f>VLOOKUP(A333, Master, 12, FALSE)</f>
        <v>0.35105507022335425</v>
      </c>
      <c r="G333" s="31">
        <f>VLOOKUP(A333, Master, 13, FALSE)</f>
        <v>24388856</v>
      </c>
      <c r="H333" s="31">
        <f>VLOOKUP(A333, Master, 14, FALSE)</f>
        <v>10250326</v>
      </c>
      <c r="I333" s="40">
        <f>VLOOKUP(A333, Master, 15, FALSE)</f>
        <v>0.42028728202749649</v>
      </c>
      <c r="J333" s="24">
        <f>VLOOKUP(A333, Master, 16, FALSE)</f>
        <v>24918884</v>
      </c>
      <c r="K333" s="24">
        <f>VLOOKUP(A333, Master, 17, FALSE)</f>
        <v>11932831</v>
      </c>
      <c r="L333" s="22">
        <f>VLOOKUP(A333, Master, 18, FALSE)</f>
        <v>0.47886699099365765</v>
      </c>
      <c r="M333" s="24">
        <f>VLOOKUP(A333, Master, 19, FALSE)</f>
        <v>24823092</v>
      </c>
      <c r="N333" s="24">
        <f>VLOOKUP(A333, Master, 20, FALSE)</f>
        <v>12652413</v>
      </c>
      <c r="O333" s="22">
        <f>VLOOKUP(A333, Master, 21, FALSE)</f>
        <v>0.50970334396698047</v>
      </c>
      <c r="P333" s="24">
        <f>VLOOKUP(A333, Master, 22, FALSE)</f>
        <v>24874776</v>
      </c>
      <c r="Q333" s="24">
        <f>VLOOKUP(A333, Master, 23, FALSE)</f>
        <v>13593465</v>
      </c>
      <c r="R333" s="22">
        <f>VLOOKUP(A333, Master, 24, FALSE)</f>
        <v>0.5464758758028615</v>
      </c>
      <c r="S333" s="22">
        <f>AVERAGE(F333,I333,L333,O333,R333)</f>
        <v>0.46127771260287009</v>
      </c>
      <c r="T333" s="32">
        <v>5</v>
      </c>
    </row>
    <row r="334" spans="1:20" ht="12.75" customHeight="1" x14ac:dyDescent="0.3">
      <c r="A334" s="25" t="s">
        <v>747</v>
      </c>
      <c r="B334" s="25" t="s">
        <v>748</v>
      </c>
      <c r="C334" s="25" t="s">
        <v>132</v>
      </c>
      <c r="D334" s="31">
        <f>VLOOKUP(A334, Master, 10, FALSE)</f>
        <v>68490278</v>
      </c>
      <c r="E334" s="31">
        <f>VLOOKUP(A334, Master, 11, FALSE)</f>
        <v>17223645</v>
      </c>
      <c r="F334" s="40">
        <f>VLOOKUP(A334, Master, 12, FALSE)</f>
        <v>0.25147576419532125</v>
      </c>
      <c r="G334" s="31">
        <f>VLOOKUP(A334, Master, 13, FALSE)</f>
        <v>76853794</v>
      </c>
      <c r="H334" s="31">
        <f>VLOOKUP(A334, Master, 14, FALSE)</f>
        <v>13640350</v>
      </c>
      <c r="I334" s="40">
        <f>VLOOKUP(A334, Master, 15, FALSE)</f>
        <v>0.17748440630009757</v>
      </c>
      <c r="J334" s="24">
        <f>VLOOKUP(A334, Master, 16, FALSE)</f>
        <v>74123614</v>
      </c>
      <c r="K334" s="24">
        <f>VLOOKUP(A334, Master, 17, FALSE)</f>
        <v>23586986</v>
      </c>
      <c r="L334" s="22">
        <f>VLOOKUP(A334, Master, 18, FALSE)</f>
        <v>0.31821149465270271</v>
      </c>
      <c r="M334" s="24">
        <f>VLOOKUP(A334, Master, 19, FALSE)</f>
        <v>78899230</v>
      </c>
      <c r="N334" s="24">
        <f>VLOOKUP(A334, Master, 20, FALSE)</f>
        <v>27769568</v>
      </c>
      <c r="O334" s="22">
        <f>VLOOKUP(A334, Master, 21, FALSE)</f>
        <v>0.35196247162361405</v>
      </c>
      <c r="P334" s="24">
        <f>VLOOKUP(A334, Master, 22, FALSE)</f>
        <v>86928704</v>
      </c>
      <c r="Q334" s="24">
        <f>VLOOKUP(A334, Master, 23, FALSE)</f>
        <v>24287121</v>
      </c>
      <c r="R334" s="22">
        <f>VLOOKUP(A334, Master, 24, FALSE)</f>
        <v>0.27939126988480123</v>
      </c>
      <c r="S334" s="22">
        <f>AVERAGE(F334,I334,L334,O334,R334)</f>
        <v>0.27570508133130733</v>
      </c>
      <c r="T334" s="32">
        <v>6</v>
      </c>
    </row>
    <row r="335" spans="1:20" ht="12.75" customHeight="1" x14ac:dyDescent="0.3">
      <c r="A335" s="25" t="s">
        <v>749</v>
      </c>
      <c r="B335" s="25" t="s">
        <v>750</v>
      </c>
      <c r="C335" s="25" t="s">
        <v>132</v>
      </c>
      <c r="D335" s="31">
        <f>VLOOKUP(A335, Master, 10, FALSE)</f>
        <v>5989658</v>
      </c>
      <c r="E335" s="31">
        <f>VLOOKUP(A335, Master, 11, FALSE)</f>
        <v>2548790</v>
      </c>
      <c r="F335" s="40">
        <f>VLOOKUP(A335, Master, 12, FALSE)</f>
        <v>0.42553180832695287</v>
      </c>
      <c r="G335" s="31">
        <f>VLOOKUP(A335, Master, 13, FALSE)</f>
        <v>6403428</v>
      </c>
      <c r="H335" s="31">
        <f>VLOOKUP(A335, Master, 14, FALSE)</f>
        <v>2964706</v>
      </c>
      <c r="I335" s="40">
        <f>VLOOKUP(A335, Master, 15, FALSE)</f>
        <v>0.46298732491409289</v>
      </c>
      <c r="J335" s="24">
        <f>VLOOKUP(A335, Master, 16, FALSE)</f>
        <v>6189735</v>
      </c>
      <c r="K335" s="24">
        <f>VLOOKUP(A335, Master, 17, FALSE)</f>
        <v>3562603</v>
      </c>
      <c r="L335" s="22">
        <f>VLOOKUP(A335, Master, 18, FALSE)</f>
        <v>0.5755663206906273</v>
      </c>
      <c r="M335" s="24">
        <f>VLOOKUP(A335, Master, 19, FALSE)</f>
        <v>6254891</v>
      </c>
      <c r="N335" s="24">
        <f>VLOOKUP(A335, Master, 20, FALSE)</f>
        <v>4338679</v>
      </c>
      <c r="O335" s="22">
        <f>VLOOKUP(A335, Master, 21, FALSE)</f>
        <v>0.69364582052668866</v>
      </c>
      <c r="P335" s="24">
        <f>VLOOKUP(A335, Master, 22, FALSE)</f>
        <v>6695690</v>
      </c>
      <c r="Q335" s="24">
        <f>VLOOKUP(A335, Master, 23, FALSE)</f>
        <v>4746956</v>
      </c>
      <c r="R335" s="22">
        <f>VLOOKUP(A335, Master, 24, FALSE)</f>
        <v>0.70895695589252195</v>
      </c>
      <c r="S335" s="22">
        <f>AVERAGE(F335,I335,L335,O335,R335)</f>
        <v>0.57333764607017679</v>
      </c>
      <c r="T335" s="32">
        <v>3</v>
      </c>
    </row>
    <row r="336" spans="1:20" ht="12.75" customHeight="1" x14ac:dyDescent="0.3">
      <c r="A336" s="25" t="s">
        <v>751</v>
      </c>
      <c r="B336" s="25" t="s">
        <v>752</v>
      </c>
      <c r="C336" s="25" t="s">
        <v>132</v>
      </c>
      <c r="D336" s="31">
        <f>VLOOKUP(A336, Master, 10, FALSE)</f>
        <v>12215104</v>
      </c>
      <c r="E336" s="31">
        <f>VLOOKUP(A336, Master, 11, FALSE)</f>
        <v>7265995</v>
      </c>
      <c r="F336" s="40">
        <f>VLOOKUP(A336, Master, 12, FALSE)</f>
        <v>0.59483693302979657</v>
      </c>
      <c r="G336" s="31">
        <f>VLOOKUP(A336, Master, 13, FALSE)</f>
        <v>13690802</v>
      </c>
      <c r="H336" s="31">
        <f>VLOOKUP(A336, Master, 14, FALSE)</f>
        <v>6450298</v>
      </c>
      <c r="I336" s="40">
        <f>VLOOKUP(A336, Master, 15, FALSE)</f>
        <v>0.47114098940295829</v>
      </c>
      <c r="J336" s="24">
        <f>VLOOKUP(A336, Master, 16, FALSE)</f>
        <v>13467913</v>
      </c>
      <c r="K336" s="24">
        <f>VLOOKUP(A336, Master, 17, FALSE)</f>
        <v>6890359</v>
      </c>
      <c r="L336" s="22">
        <f>VLOOKUP(A336, Master, 18, FALSE)</f>
        <v>0.51161297225486979</v>
      </c>
      <c r="M336" s="24">
        <f>VLOOKUP(A336, Master, 19, FALSE)</f>
        <v>13128326</v>
      </c>
      <c r="N336" s="24">
        <f>VLOOKUP(A336, Master, 20, FALSE)</f>
        <v>7634060</v>
      </c>
      <c r="O336" s="22">
        <f>VLOOKUP(A336, Master, 21, FALSE)</f>
        <v>0.58149531021700707</v>
      </c>
      <c r="P336" s="24">
        <f>VLOOKUP(A336, Master, 22, FALSE)</f>
        <v>13593520</v>
      </c>
      <c r="Q336" s="24">
        <f>VLOOKUP(A336, Master, 23, FALSE)</f>
        <v>7868560</v>
      </c>
      <c r="R336" s="22">
        <f>VLOOKUP(A336, Master, 24, FALSE)</f>
        <v>0.57884639151595763</v>
      </c>
      <c r="S336" s="22">
        <f>AVERAGE(F336,I336,L336,O336,R336)</f>
        <v>0.54758651928411783</v>
      </c>
      <c r="T336" s="32">
        <v>2</v>
      </c>
    </row>
    <row r="337" spans="1:20" ht="12.75" customHeight="1" x14ac:dyDescent="0.3">
      <c r="A337" s="25" t="s">
        <v>753</v>
      </c>
      <c r="B337" s="25" t="s">
        <v>754</v>
      </c>
      <c r="C337" s="25" t="s">
        <v>132</v>
      </c>
      <c r="D337" s="31">
        <f>VLOOKUP(A337, Master, 10, FALSE)</f>
        <v>23198428</v>
      </c>
      <c r="E337" s="31">
        <f>VLOOKUP(A337, Master, 11, FALSE)</f>
        <v>3245535</v>
      </c>
      <c r="F337" s="40">
        <f>VLOOKUP(A337, Master, 12, FALSE)</f>
        <v>0.13990322964987109</v>
      </c>
      <c r="G337" s="31">
        <f>VLOOKUP(A337, Master, 13, FALSE)</f>
        <v>22745632</v>
      </c>
      <c r="H337" s="31">
        <f>VLOOKUP(A337, Master, 14, FALSE)</f>
        <v>4802914</v>
      </c>
      <c r="I337" s="40">
        <f>VLOOKUP(A337, Master, 15, FALSE)</f>
        <v>0.21115764116820321</v>
      </c>
      <c r="J337" s="24">
        <f>VLOOKUP(A337, Master, 16, FALSE)</f>
        <v>23905257</v>
      </c>
      <c r="K337" s="24">
        <f>VLOOKUP(A337, Master, 17, FALSE)</f>
        <v>5316916</v>
      </c>
      <c r="L337" s="22">
        <f>VLOOKUP(A337, Master, 18, FALSE)</f>
        <v>0.22241618234851021</v>
      </c>
      <c r="M337" s="24">
        <f>VLOOKUP(A337, Master, 19, FALSE)</f>
        <v>25904812</v>
      </c>
      <c r="N337" s="24">
        <f>VLOOKUP(A337, Master, 20, FALSE)</f>
        <v>5345007</v>
      </c>
      <c r="O337" s="22">
        <f>VLOOKUP(A337, Master, 21, FALSE)</f>
        <v>0.20633259179800262</v>
      </c>
      <c r="P337" s="24">
        <f>VLOOKUP(A337, Master, 22, FALSE)</f>
        <v>26514711</v>
      </c>
      <c r="Q337" s="24">
        <f>VLOOKUP(A337, Master, 23, FALSE)</f>
        <v>6013443</v>
      </c>
      <c r="R337" s="22">
        <f>VLOOKUP(A337, Master, 24, FALSE)</f>
        <v>0.22679647536041408</v>
      </c>
      <c r="S337" s="22">
        <f>AVERAGE(F337,I337,L337,O337,R337)</f>
        <v>0.20132122406500025</v>
      </c>
      <c r="T337" s="32">
        <v>6</v>
      </c>
    </row>
    <row r="338" spans="1:20" ht="12.75" customHeight="1" x14ac:dyDescent="0.3">
      <c r="A338" s="25" t="s">
        <v>755</v>
      </c>
      <c r="B338" s="25" t="s">
        <v>756</v>
      </c>
      <c r="C338" s="25" t="s">
        <v>65</v>
      </c>
      <c r="D338" s="31">
        <f>VLOOKUP(A338, Master, 10, FALSE)</f>
        <v>16906405</v>
      </c>
      <c r="E338" s="31">
        <f>VLOOKUP(A338, Master, 11, FALSE)</f>
        <v>3744384</v>
      </c>
      <c r="F338" s="40">
        <f>VLOOKUP(A338, Master, 12, FALSE)</f>
        <v>0.22147724486666445</v>
      </c>
      <c r="G338" s="31">
        <f>VLOOKUP(A338, Master, 13, FALSE)</f>
        <v>16699641</v>
      </c>
      <c r="H338" s="31">
        <f>VLOOKUP(A338, Master, 14, FALSE)</f>
        <v>4591799</v>
      </c>
      <c r="I338" s="40">
        <f>VLOOKUP(A338, Master, 15, FALSE)</f>
        <v>0.27496393485344983</v>
      </c>
      <c r="J338" s="24">
        <f>VLOOKUP(A338, Master, 16, FALSE)</f>
        <v>16851866</v>
      </c>
      <c r="K338" s="24">
        <f>VLOOKUP(A338, Master, 17, FALSE)</f>
        <v>5138227</v>
      </c>
      <c r="L338" s="22">
        <f>VLOOKUP(A338, Master, 18, FALSE)</f>
        <v>0.30490552203536392</v>
      </c>
      <c r="M338" s="24">
        <f>VLOOKUP(A338, Master, 19, FALSE)</f>
        <v>17233672</v>
      </c>
      <c r="N338" s="24">
        <f>VLOOKUP(A338, Master, 20, FALSE)</f>
        <v>5983513</v>
      </c>
      <c r="O338" s="22">
        <f>VLOOKUP(A338, Master, 21, FALSE)</f>
        <v>0.34719896026801483</v>
      </c>
      <c r="P338" s="24">
        <f>VLOOKUP(A338, Master, 22, FALSE)</f>
        <v>17848291</v>
      </c>
      <c r="Q338" s="24">
        <f>VLOOKUP(A338, Master, 23, FALSE)</f>
        <v>6719498</v>
      </c>
      <c r="R338" s="22">
        <f>VLOOKUP(A338, Master, 24, FALSE)</f>
        <v>0.37647850990327308</v>
      </c>
      <c r="S338" s="22">
        <f>AVERAGE(F338,I338,L338,O338,R338)</f>
        <v>0.3050048343853532</v>
      </c>
      <c r="T338" s="32">
        <v>1</v>
      </c>
    </row>
    <row r="339" spans="1:20" ht="12.75" customHeight="1" x14ac:dyDescent="0.3">
      <c r="A339" s="25" t="s">
        <v>757</v>
      </c>
      <c r="B339" s="25" t="s">
        <v>758</v>
      </c>
      <c r="C339" s="25" t="s">
        <v>82</v>
      </c>
      <c r="D339" s="31">
        <f>VLOOKUP(A339, Master, 10, FALSE)</f>
        <v>17222313</v>
      </c>
      <c r="E339" s="31">
        <f>VLOOKUP(A339, Master, 11, FALSE)</f>
        <v>3029343</v>
      </c>
      <c r="F339" s="40">
        <f>VLOOKUP(A339, Master, 12, FALSE)</f>
        <v>0.17589640833957668</v>
      </c>
      <c r="G339" s="31">
        <f>VLOOKUP(A339, Master, 13, FALSE)</f>
        <v>17132235</v>
      </c>
      <c r="H339" s="31">
        <f>VLOOKUP(A339, Master, 14, FALSE)</f>
        <v>3844309</v>
      </c>
      <c r="I339" s="40">
        <f>VLOOKUP(A339, Master, 15, FALSE)</f>
        <v>0.22439039623259896</v>
      </c>
      <c r="J339" s="24">
        <f>VLOOKUP(A339, Master, 16, FALSE)</f>
        <v>18287248</v>
      </c>
      <c r="K339" s="24">
        <f>VLOOKUP(A339, Master, 17, FALSE)</f>
        <v>4657283</v>
      </c>
      <c r="L339" s="22">
        <f>VLOOKUP(A339, Master, 18, FALSE)</f>
        <v>0.25467380329724842</v>
      </c>
      <c r="M339" s="24">
        <f>VLOOKUP(A339, Master, 19, FALSE)</f>
        <v>18953349</v>
      </c>
      <c r="N339" s="24">
        <f>VLOOKUP(A339, Master, 20, FALSE)</f>
        <v>4521294</v>
      </c>
      <c r="O339" s="22">
        <f>VLOOKUP(A339, Master, 21, FALSE)</f>
        <v>0.23854855413679135</v>
      </c>
      <c r="P339" s="24">
        <f>VLOOKUP(A339, Master, 22, FALSE)</f>
        <v>19232481</v>
      </c>
      <c r="Q339" s="24">
        <f>VLOOKUP(A339, Master, 23, FALSE)</f>
        <v>4653086</v>
      </c>
      <c r="R339" s="22">
        <f>VLOOKUP(A339, Master, 24, FALSE)</f>
        <v>0.24193893653138146</v>
      </c>
      <c r="S339" s="22">
        <f>AVERAGE(F339,I339,L339,O339,R339)</f>
        <v>0.2270896197075194</v>
      </c>
      <c r="T339" s="32">
        <v>5</v>
      </c>
    </row>
    <row r="340" spans="1:20" ht="12.75" customHeight="1" x14ac:dyDescent="0.3">
      <c r="A340" s="25" t="s">
        <v>759</v>
      </c>
      <c r="B340" s="25" t="s">
        <v>760</v>
      </c>
      <c r="C340" s="25" t="s">
        <v>82</v>
      </c>
      <c r="D340" s="31">
        <f>VLOOKUP(A340, Master, 10, FALSE)</f>
        <v>71849314</v>
      </c>
      <c r="E340" s="31">
        <f>VLOOKUP(A340, Master, 11, FALSE)</f>
        <v>8625752</v>
      </c>
      <c r="F340" s="40">
        <f>VLOOKUP(A340, Master, 12, FALSE)</f>
        <v>0.12005336613234749</v>
      </c>
      <c r="G340" s="31">
        <f>VLOOKUP(A340, Master, 13, FALSE)</f>
        <v>70706142</v>
      </c>
      <c r="H340" s="31">
        <f>VLOOKUP(A340, Master, 14, FALSE)</f>
        <v>13011486</v>
      </c>
      <c r="I340" s="40">
        <f>VLOOKUP(A340, Master, 15, FALSE)</f>
        <v>0.18402200476445171</v>
      </c>
      <c r="J340" s="24">
        <f>VLOOKUP(A340, Master, 16, FALSE)</f>
        <v>73430661</v>
      </c>
      <c r="K340" s="24">
        <f>VLOOKUP(A340, Master, 17, FALSE)</f>
        <v>16185863</v>
      </c>
      <c r="L340" s="22">
        <f>VLOOKUP(A340, Master, 18, FALSE)</f>
        <v>0.2204237682131174</v>
      </c>
      <c r="M340" s="24">
        <f>VLOOKUP(A340, Master, 19, FALSE)</f>
        <v>74496975</v>
      </c>
      <c r="N340" s="24">
        <f>VLOOKUP(A340, Master, 20, FALSE)</f>
        <v>18580839</v>
      </c>
      <c r="O340" s="22">
        <f>VLOOKUP(A340, Master, 21, FALSE)</f>
        <v>0.24941736224860137</v>
      </c>
      <c r="P340" s="24">
        <f>VLOOKUP(A340, Master, 22, FALSE)</f>
        <v>76931120</v>
      </c>
      <c r="Q340" s="24">
        <f>VLOOKUP(A340, Master, 23, FALSE)</f>
        <v>19967197</v>
      </c>
      <c r="R340" s="22">
        <f>VLOOKUP(A340, Master, 24, FALSE)</f>
        <v>0.2595464228260293</v>
      </c>
      <c r="S340" s="22">
        <f>AVERAGE(F340,I340,L340,O340,R340)</f>
        <v>0.20669258483690944</v>
      </c>
      <c r="T340" s="32">
        <v>6</v>
      </c>
    </row>
    <row r="341" spans="1:20" ht="12.75" customHeight="1" x14ac:dyDescent="0.3">
      <c r="A341" s="25" t="s">
        <v>761</v>
      </c>
      <c r="B341" s="25" t="s">
        <v>762</v>
      </c>
      <c r="C341" s="25" t="s">
        <v>82</v>
      </c>
      <c r="D341" s="31">
        <f>VLOOKUP(A341, Master, 10, FALSE)</f>
        <v>78700037</v>
      </c>
      <c r="E341" s="31">
        <f>VLOOKUP(A341, Master, 11, FALSE)</f>
        <v>21191920</v>
      </c>
      <c r="F341" s="40">
        <f>VLOOKUP(A341, Master, 12, FALSE)</f>
        <v>0.26927458750750016</v>
      </c>
      <c r="G341" s="31">
        <f>VLOOKUP(A341, Master, 13, FALSE)</f>
        <v>76261565</v>
      </c>
      <c r="H341" s="31">
        <f>VLOOKUP(A341, Master, 14, FALSE)</f>
        <v>33453286</v>
      </c>
      <c r="I341" s="40">
        <f>VLOOKUP(A341, Master, 15, FALSE)</f>
        <v>0.43866508640361629</v>
      </c>
      <c r="J341" s="24">
        <f>VLOOKUP(A341, Master, 16, FALSE)</f>
        <v>81269605</v>
      </c>
      <c r="K341" s="24">
        <f>VLOOKUP(A341, Master, 17, FALSE)</f>
        <v>41645464</v>
      </c>
      <c r="L341" s="22">
        <f>VLOOKUP(A341, Master, 18, FALSE)</f>
        <v>0.51243591007978939</v>
      </c>
      <c r="M341" s="24">
        <f>VLOOKUP(A341, Master, 19, FALSE)</f>
        <v>84734535</v>
      </c>
      <c r="N341" s="24">
        <f>VLOOKUP(A341, Master, 20, FALSE)</f>
        <v>43288970</v>
      </c>
      <c r="O341" s="22">
        <f>VLOOKUP(A341, Master, 21, FALSE)</f>
        <v>0.51087753063140073</v>
      </c>
      <c r="P341" s="24">
        <f>VLOOKUP(A341, Master, 22, FALSE)</f>
        <v>96311327</v>
      </c>
      <c r="Q341" s="24">
        <f>VLOOKUP(A341, Master, 23, FALSE)</f>
        <v>34518572</v>
      </c>
      <c r="R341" s="22">
        <f>VLOOKUP(A341, Master, 24, FALSE)</f>
        <v>0.35840615091929945</v>
      </c>
      <c r="S341" s="22">
        <f>AVERAGE(F341,I341,L341,O341,R341)</f>
        <v>0.41793185310832115</v>
      </c>
      <c r="T341" s="32">
        <v>5</v>
      </c>
    </row>
    <row r="342" spans="1:20" ht="12.75" customHeight="1" x14ac:dyDescent="0.3">
      <c r="A342" s="25" t="s">
        <v>763</v>
      </c>
      <c r="B342" s="25" t="s">
        <v>764</v>
      </c>
      <c r="C342" s="25" t="s">
        <v>82</v>
      </c>
      <c r="D342" s="31">
        <f>VLOOKUP(A342, Master, 10, FALSE)</f>
        <v>63299515</v>
      </c>
      <c r="E342" s="31">
        <f>VLOOKUP(A342, Master, 11, FALSE)</f>
        <v>15496163</v>
      </c>
      <c r="F342" s="40">
        <f>VLOOKUP(A342, Master, 12, FALSE)</f>
        <v>0.24480697837890228</v>
      </c>
      <c r="G342" s="31">
        <f>VLOOKUP(A342, Master, 13, FALSE)</f>
        <v>64714347</v>
      </c>
      <c r="H342" s="31">
        <f>VLOOKUP(A342, Master, 14, FALSE)</f>
        <v>16659869</v>
      </c>
      <c r="I342" s="40">
        <f>VLOOKUP(A342, Master, 15, FALSE)</f>
        <v>0.25743702551769548</v>
      </c>
      <c r="J342" s="24">
        <f>VLOOKUP(A342, Master, 16, FALSE)</f>
        <v>64467593</v>
      </c>
      <c r="K342" s="24">
        <f>VLOOKUP(A342, Master, 17, FALSE)</f>
        <v>24647956</v>
      </c>
      <c r="L342" s="22">
        <f>VLOOKUP(A342, Master, 18, FALSE)</f>
        <v>0.38233094882261232</v>
      </c>
      <c r="M342" s="24">
        <f>VLOOKUP(A342, Master, 19, FALSE)</f>
        <v>66525764</v>
      </c>
      <c r="N342" s="24">
        <f>VLOOKUP(A342, Master, 20, FALSE)</f>
        <v>28598165</v>
      </c>
      <c r="O342" s="22">
        <f>VLOOKUP(A342, Master, 21, FALSE)</f>
        <v>0.42988104578550951</v>
      </c>
      <c r="P342" s="24">
        <f>VLOOKUP(A342, Master, 22, FALSE)</f>
        <v>69086449</v>
      </c>
      <c r="Q342" s="24">
        <f>VLOOKUP(A342, Master, 23, FALSE)</f>
        <v>31878576</v>
      </c>
      <c r="R342" s="22">
        <f>VLOOKUP(A342, Master, 24, FALSE)</f>
        <v>0.4614302292479962</v>
      </c>
      <c r="S342" s="22">
        <f>AVERAGE(F342,I342,L342,O342,R342)</f>
        <v>0.35517724555054314</v>
      </c>
      <c r="T342" s="32">
        <v>5</v>
      </c>
    </row>
    <row r="343" spans="1:20" ht="12.75" customHeight="1" x14ac:dyDescent="0.3">
      <c r="A343" s="25" t="s">
        <v>765</v>
      </c>
      <c r="B343" s="25" t="s">
        <v>766</v>
      </c>
      <c r="C343" s="25" t="s">
        <v>82</v>
      </c>
      <c r="D343" s="31">
        <f>VLOOKUP(A343, Master, 10, FALSE)</f>
        <v>28968812</v>
      </c>
      <c r="E343" s="31">
        <f>VLOOKUP(A343, Master, 11, FALSE)</f>
        <v>3560031</v>
      </c>
      <c r="F343" s="40">
        <f>VLOOKUP(A343, Master, 12, FALSE)</f>
        <v>0.12289185348712263</v>
      </c>
      <c r="G343" s="31">
        <f>VLOOKUP(A343, Master, 13, FALSE)</f>
        <v>29821159</v>
      </c>
      <c r="H343" s="31">
        <f>VLOOKUP(A343, Master, 14, FALSE)</f>
        <v>4982599</v>
      </c>
      <c r="I343" s="40">
        <f>VLOOKUP(A343, Master, 15, FALSE)</f>
        <v>0.16708267441919344</v>
      </c>
      <c r="J343" s="24">
        <f>VLOOKUP(A343, Master, 16, FALSE)</f>
        <v>30180129</v>
      </c>
      <c r="K343" s="24">
        <f>VLOOKUP(A343, Master, 17, FALSE)</f>
        <v>6532041</v>
      </c>
      <c r="L343" s="22">
        <f>VLOOKUP(A343, Master, 18, FALSE)</f>
        <v>0.21643515837854768</v>
      </c>
      <c r="M343" s="24">
        <f>VLOOKUP(A343, Master, 19, FALSE)</f>
        <v>30553753</v>
      </c>
      <c r="N343" s="24">
        <f>VLOOKUP(A343, Master, 20, FALSE)</f>
        <v>8027285</v>
      </c>
      <c r="O343" s="22">
        <f>VLOOKUP(A343, Master, 21, FALSE)</f>
        <v>0.26272664441582677</v>
      </c>
      <c r="P343" s="24">
        <f>VLOOKUP(A343, Master, 22, FALSE)</f>
        <v>32358254</v>
      </c>
      <c r="Q343" s="24">
        <f>VLOOKUP(A343, Master, 23, FALSE)</f>
        <v>9120253</v>
      </c>
      <c r="R343" s="22">
        <f>VLOOKUP(A343, Master, 24, FALSE)</f>
        <v>0.28185244481979776</v>
      </c>
      <c r="S343" s="22">
        <f>AVERAGE(F343,I343,L343,O343,R343)</f>
        <v>0.21019775510409761</v>
      </c>
      <c r="T343" s="32">
        <v>3</v>
      </c>
    </row>
    <row r="344" spans="1:20" ht="12.75" customHeight="1" x14ac:dyDescent="0.3">
      <c r="A344" s="25" t="s">
        <v>767</v>
      </c>
      <c r="B344" s="25" t="s">
        <v>768</v>
      </c>
      <c r="C344" s="25" t="s">
        <v>82</v>
      </c>
      <c r="D344" s="31">
        <f>VLOOKUP(A344, Master, 10, FALSE)</f>
        <v>19250529</v>
      </c>
      <c r="E344" s="31">
        <f>VLOOKUP(A344, Master, 11, FALSE)</f>
        <v>9642878</v>
      </c>
      <c r="F344" s="40">
        <f>VLOOKUP(A344, Master, 12, FALSE)</f>
        <v>0.50091496186935958</v>
      </c>
      <c r="G344" s="31">
        <f>VLOOKUP(A344, Master, 13, FALSE)</f>
        <v>21254833</v>
      </c>
      <c r="H344" s="31">
        <f>VLOOKUP(A344, Master, 14, FALSE)</f>
        <v>8977794</v>
      </c>
      <c r="I344" s="40">
        <f>VLOOKUP(A344, Master, 15, FALSE)</f>
        <v>0.42238835750908982</v>
      </c>
      <c r="J344" s="24">
        <f>VLOOKUP(A344, Master, 16, FALSE)</f>
        <v>20981965</v>
      </c>
      <c r="K344" s="24">
        <f>VLOOKUP(A344, Master, 17, FALSE)</f>
        <v>9695159</v>
      </c>
      <c r="L344" s="22">
        <f>VLOOKUP(A344, Master, 18, FALSE)</f>
        <v>0.46207106913008383</v>
      </c>
      <c r="M344" s="24">
        <f>VLOOKUP(A344, Master, 19, FALSE)</f>
        <v>20175970</v>
      </c>
      <c r="N344" s="24">
        <f>VLOOKUP(A344, Master, 20, FALSE)</f>
        <v>11196237</v>
      </c>
      <c r="O344" s="22">
        <f>VLOOKUP(A344, Master, 21, FALSE)</f>
        <v>0.5549293045142315</v>
      </c>
      <c r="P344" s="24">
        <f>VLOOKUP(A344, Master, 22, FALSE)</f>
        <v>19862868</v>
      </c>
      <c r="Q344" s="24">
        <f>VLOOKUP(A344, Master, 23, FALSE)</f>
        <v>13968200</v>
      </c>
      <c r="R344" s="22">
        <f>VLOOKUP(A344, Master, 24, FALSE)</f>
        <v>0.70323177901600109</v>
      </c>
      <c r="S344" s="22">
        <f>AVERAGE(F344,I344,L344,O344,R344)</f>
        <v>0.52870709440775321</v>
      </c>
      <c r="T344" s="32">
        <v>5</v>
      </c>
    </row>
    <row r="345" spans="1:20" ht="12.75" customHeight="1" x14ac:dyDescent="0.3">
      <c r="A345" s="25" t="s">
        <v>769</v>
      </c>
      <c r="B345" s="25" t="s">
        <v>770</v>
      </c>
      <c r="C345" s="25" t="s">
        <v>137</v>
      </c>
      <c r="D345" s="31">
        <f>VLOOKUP(A345, Master, 10, FALSE)</f>
        <v>5556097</v>
      </c>
      <c r="E345" s="31">
        <f>VLOOKUP(A345, Master, 11, FALSE)</f>
        <v>4182145</v>
      </c>
      <c r="F345" s="40">
        <f>VLOOKUP(A345, Master, 12, FALSE)</f>
        <v>0.75271274061629956</v>
      </c>
      <c r="G345" s="31">
        <f>VLOOKUP(A345, Master, 13, FALSE)</f>
        <v>5676944</v>
      </c>
      <c r="H345" s="31">
        <f>VLOOKUP(A345, Master, 14, FALSE)</f>
        <v>4811764</v>
      </c>
      <c r="I345" s="40">
        <f>VLOOKUP(A345, Master, 15, FALSE)</f>
        <v>0.84759758067016333</v>
      </c>
      <c r="J345" s="24">
        <f>VLOOKUP(A345, Master, 16, FALSE)</f>
        <v>6502472</v>
      </c>
      <c r="K345" s="24">
        <f>VLOOKUP(A345, Master, 17, FALSE)</f>
        <v>4749214</v>
      </c>
      <c r="L345" s="22">
        <f>VLOOKUP(A345, Master, 18, FALSE)</f>
        <v>0.73037054215689046</v>
      </c>
      <c r="M345" s="24">
        <f>VLOOKUP(A345, Master, 19, FALSE)</f>
        <v>6290364</v>
      </c>
      <c r="N345" s="24">
        <f>VLOOKUP(A345, Master, 20, FALSE)</f>
        <v>5459694</v>
      </c>
      <c r="O345" s="22">
        <f>VLOOKUP(A345, Master, 21, FALSE)</f>
        <v>0.86794563875794783</v>
      </c>
      <c r="P345" s="24">
        <f>VLOOKUP(A345, Master, 22, FALSE)</f>
        <v>6850324</v>
      </c>
      <c r="Q345" s="24">
        <f>VLOOKUP(A345, Master, 23, FALSE)</f>
        <v>6287813</v>
      </c>
      <c r="R345" s="22">
        <f>VLOOKUP(A345, Master, 24, FALSE)</f>
        <v>0.91788548979581108</v>
      </c>
      <c r="S345" s="22">
        <f>AVERAGE(F345,I345,L345,O345,R345)</f>
        <v>0.82330239839942243</v>
      </c>
      <c r="T345" s="32">
        <v>1</v>
      </c>
    </row>
    <row r="346" spans="1:20" ht="12.75" customHeight="1" x14ac:dyDescent="0.3">
      <c r="A346" s="25" t="s">
        <v>771</v>
      </c>
      <c r="B346" s="25" t="s">
        <v>772</v>
      </c>
      <c r="C346" s="25" t="s">
        <v>137</v>
      </c>
      <c r="D346" s="31">
        <f>VLOOKUP(A346, Master, 10, FALSE)</f>
        <v>6240215</v>
      </c>
      <c r="E346" s="31">
        <f>VLOOKUP(A346, Master, 11, FALSE)</f>
        <v>1608035</v>
      </c>
      <c r="F346" s="40">
        <f>VLOOKUP(A346, Master, 12, FALSE)</f>
        <v>0.25768903795782677</v>
      </c>
      <c r="G346" s="31">
        <f>VLOOKUP(A346, Master, 13, FALSE)</f>
        <v>6112353</v>
      </c>
      <c r="H346" s="31">
        <f>VLOOKUP(A346, Master, 14, FALSE)</f>
        <v>1600442</v>
      </c>
      <c r="I346" s="40">
        <f>VLOOKUP(A346, Master, 15, FALSE)</f>
        <v>0.26183729899107594</v>
      </c>
      <c r="J346" s="24">
        <f>VLOOKUP(A346, Master, 16, FALSE)</f>
        <v>6142911</v>
      </c>
      <c r="K346" s="24">
        <f>VLOOKUP(A346, Master, 17, FALSE)</f>
        <v>1712097</v>
      </c>
      <c r="L346" s="22">
        <f>VLOOKUP(A346, Master, 18, FALSE)</f>
        <v>0.27871102153360189</v>
      </c>
      <c r="M346" s="24">
        <f>VLOOKUP(A346, Master, 19, FALSE)</f>
        <v>6094459</v>
      </c>
      <c r="N346" s="24">
        <f>VLOOKUP(A346, Master, 20, FALSE)</f>
        <v>2180366</v>
      </c>
      <c r="O346" s="22">
        <f>VLOOKUP(A346, Master, 21, FALSE)</f>
        <v>0.35776202612898045</v>
      </c>
      <c r="P346" s="24">
        <f>VLOOKUP(A346, Master, 22, FALSE)</f>
        <v>6411743</v>
      </c>
      <c r="Q346" s="24">
        <f>VLOOKUP(A346, Master, 23, FALSE)</f>
        <v>2834035</v>
      </c>
      <c r="R346" s="22">
        <f>VLOOKUP(A346, Master, 24, FALSE)</f>
        <v>0.44200695505106802</v>
      </c>
      <c r="S346" s="22">
        <f>AVERAGE(F346,I346,L346,O346,R346)</f>
        <v>0.31960126793251059</v>
      </c>
      <c r="T346" s="32">
        <v>2</v>
      </c>
    </row>
    <row r="347" spans="1:20" ht="12.75" customHeight="1" x14ac:dyDescent="0.3">
      <c r="A347" s="25" t="s">
        <v>773</v>
      </c>
      <c r="B347" s="25" t="s">
        <v>774</v>
      </c>
      <c r="C347" s="25" t="s">
        <v>137</v>
      </c>
      <c r="D347" s="31">
        <f>VLOOKUP(A347, Master, 10, FALSE)</f>
        <v>6727892</v>
      </c>
      <c r="E347" s="31">
        <f>VLOOKUP(A347, Master, 11, FALSE)</f>
        <v>813765</v>
      </c>
      <c r="F347" s="40">
        <f>VLOOKUP(A347, Master, 12, FALSE)</f>
        <v>0.12095393326765649</v>
      </c>
      <c r="G347" s="31">
        <f>VLOOKUP(A347, Master, 13, FALSE)</f>
        <v>6816424</v>
      </c>
      <c r="H347" s="31">
        <f>VLOOKUP(A347, Master, 14, FALSE)</f>
        <v>1595679</v>
      </c>
      <c r="I347" s="40">
        <f>VLOOKUP(A347, Master, 15, FALSE)</f>
        <v>0.23409327236685981</v>
      </c>
      <c r="J347" s="24">
        <f>VLOOKUP(A347, Master, 16, FALSE)</f>
        <v>7454046</v>
      </c>
      <c r="K347" s="24">
        <f>VLOOKUP(A347, Master, 17, FALSE)</f>
        <v>1975540</v>
      </c>
      <c r="L347" s="22">
        <f>VLOOKUP(A347, Master, 18, FALSE)</f>
        <v>0.26502922037239912</v>
      </c>
      <c r="M347" s="24">
        <f>VLOOKUP(A347, Master, 19, FALSE)</f>
        <v>7280082</v>
      </c>
      <c r="N347" s="24">
        <f>VLOOKUP(A347, Master, 20, FALSE)</f>
        <v>2695894</v>
      </c>
      <c r="O347" s="22">
        <f>VLOOKUP(A347, Master, 21, FALSE)</f>
        <v>0.37031093880535959</v>
      </c>
      <c r="P347" s="24">
        <f>VLOOKUP(A347, Master, 22, FALSE)</f>
        <v>8352383</v>
      </c>
      <c r="Q347" s="24">
        <f>VLOOKUP(A347, Master, 23, FALSE)</f>
        <v>3354486</v>
      </c>
      <c r="R347" s="22">
        <f>VLOOKUP(A347, Master, 24, FALSE)</f>
        <v>0.40162023221396814</v>
      </c>
      <c r="S347" s="22">
        <f>AVERAGE(F347,I347,L347,O347,R347)</f>
        <v>0.2784015194052486</v>
      </c>
      <c r="T347" s="32">
        <v>3</v>
      </c>
    </row>
    <row r="348" spans="1:20" ht="12.75" customHeight="1" x14ac:dyDescent="0.3">
      <c r="A348" s="25" t="s">
        <v>775</v>
      </c>
      <c r="B348" s="25" t="s">
        <v>776</v>
      </c>
      <c r="C348" s="25" t="s">
        <v>137</v>
      </c>
      <c r="D348" s="31">
        <f>VLOOKUP(A348, Master, 10, FALSE)</f>
        <v>12736084</v>
      </c>
      <c r="E348" s="31">
        <f>VLOOKUP(A348, Master, 11, FALSE)</f>
        <v>5961900</v>
      </c>
      <c r="F348" s="40">
        <f>VLOOKUP(A348, Master, 12, FALSE)</f>
        <v>0.46811092012270017</v>
      </c>
      <c r="G348" s="31">
        <f>VLOOKUP(A348, Master, 13, FALSE)</f>
        <v>12944104</v>
      </c>
      <c r="H348" s="31">
        <f>VLOOKUP(A348, Master, 14, FALSE)</f>
        <v>6546600</v>
      </c>
      <c r="I348" s="40">
        <f>VLOOKUP(A348, Master, 15, FALSE)</f>
        <v>0.50575922443144772</v>
      </c>
      <c r="J348" s="24">
        <f>VLOOKUP(A348, Master, 16, FALSE)</f>
        <v>13308930</v>
      </c>
      <c r="K348" s="24">
        <f>VLOOKUP(A348, Master, 17, FALSE)</f>
        <v>7077019</v>
      </c>
      <c r="L348" s="22">
        <f>VLOOKUP(A348, Master, 18, FALSE)</f>
        <v>0.53174965981487621</v>
      </c>
      <c r="M348" s="24">
        <f>VLOOKUP(A348, Master, 19, FALSE)</f>
        <v>13958919</v>
      </c>
      <c r="N348" s="24">
        <f>VLOOKUP(A348, Master, 20, FALSE)</f>
        <v>7448420</v>
      </c>
      <c r="O348" s="22">
        <f>VLOOKUP(A348, Master, 21, FALSE)</f>
        <v>0.5335957605313133</v>
      </c>
      <c r="P348" s="24">
        <f>VLOOKUP(A348, Master, 22, FALSE)</f>
        <v>14692303</v>
      </c>
      <c r="Q348" s="24">
        <f>VLOOKUP(A348, Master, 23, FALSE)</f>
        <v>7462869</v>
      </c>
      <c r="R348" s="22">
        <f>VLOOKUP(A348, Master, 24, FALSE)</f>
        <v>0.50794412557377833</v>
      </c>
      <c r="S348" s="22">
        <f>AVERAGE(F348,I348,L348,O348,R348)</f>
        <v>0.50943193809482312</v>
      </c>
      <c r="T348" s="32">
        <v>3</v>
      </c>
    </row>
    <row r="349" spans="1:20" ht="12.75" customHeight="1" x14ac:dyDescent="0.3">
      <c r="A349" s="25" t="s">
        <v>777</v>
      </c>
      <c r="B349" s="25" t="s">
        <v>778</v>
      </c>
      <c r="C349" s="25" t="s">
        <v>137</v>
      </c>
      <c r="D349" s="31">
        <f>VLOOKUP(A349, Master, 10, FALSE)</f>
        <v>6977070</v>
      </c>
      <c r="E349" s="31">
        <f>VLOOKUP(A349, Master, 11, FALSE)</f>
        <v>2259201</v>
      </c>
      <c r="F349" s="40">
        <f>VLOOKUP(A349, Master, 12, FALSE)</f>
        <v>0.32380368836775325</v>
      </c>
      <c r="G349" s="31">
        <f>VLOOKUP(A349, Master, 13, FALSE)</f>
        <v>7158659</v>
      </c>
      <c r="H349" s="31">
        <f>VLOOKUP(A349, Master, 14, FALSE)</f>
        <v>2785717</v>
      </c>
      <c r="I349" s="40">
        <f>VLOOKUP(A349, Master, 15, FALSE)</f>
        <v>0.38913950224476401</v>
      </c>
      <c r="J349" s="24">
        <f>VLOOKUP(A349, Master, 16, FALSE)</f>
        <v>7193391</v>
      </c>
      <c r="K349" s="24">
        <f>VLOOKUP(A349, Master, 17, FALSE)</f>
        <v>3426902</v>
      </c>
      <c r="L349" s="22">
        <f>VLOOKUP(A349, Master, 18, FALSE)</f>
        <v>0.47639590285026906</v>
      </c>
      <c r="M349" s="24">
        <f>VLOOKUP(A349, Master, 19, FALSE)</f>
        <v>7283846</v>
      </c>
      <c r="N349" s="24">
        <f>VLOOKUP(A349, Master, 20, FALSE)</f>
        <v>4631595</v>
      </c>
      <c r="O349" s="22">
        <f>VLOOKUP(A349, Master, 21, FALSE)</f>
        <v>0.63587217522171668</v>
      </c>
      <c r="P349" s="24">
        <f>VLOOKUP(A349, Master, 22, FALSE)</f>
        <v>7580537</v>
      </c>
      <c r="Q349" s="24">
        <f>VLOOKUP(A349, Master, 23, FALSE)</f>
        <v>5955930</v>
      </c>
      <c r="R349" s="22">
        <f>VLOOKUP(A349, Master, 24, FALSE)</f>
        <v>0.78568708259058695</v>
      </c>
      <c r="S349" s="22">
        <f>AVERAGE(F349,I349,L349,O349,R349)</f>
        <v>0.52217967025501799</v>
      </c>
      <c r="T349" s="32">
        <v>2</v>
      </c>
    </row>
    <row r="350" spans="1:20" ht="12.75" customHeight="1" x14ac:dyDescent="0.3">
      <c r="A350" s="25" t="s">
        <v>779</v>
      </c>
      <c r="B350" s="25" t="s">
        <v>780</v>
      </c>
      <c r="C350" s="25" t="s">
        <v>137</v>
      </c>
      <c r="D350" s="31">
        <f>VLOOKUP(A350, Master, 10, FALSE)</f>
        <v>10083959</v>
      </c>
      <c r="E350" s="31">
        <f>VLOOKUP(A350, Master, 11, FALSE)</f>
        <v>7309086</v>
      </c>
      <c r="F350" s="40">
        <f>VLOOKUP(A350, Master, 12, FALSE)</f>
        <v>0.72482305808661063</v>
      </c>
      <c r="G350" s="31">
        <f>VLOOKUP(A350, Master, 13, FALSE)</f>
        <v>10670667</v>
      </c>
      <c r="H350" s="31">
        <f>VLOOKUP(A350, Master, 14, FALSE)</f>
        <v>7371529</v>
      </c>
      <c r="I350" s="40">
        <f>VLOOKUP(A350, Master, 15, FALSE)</f>
        <v>0.6908217640003198</v>
      </c>
      <c r="J350" s="24">
        <f>VLOOKUP(A350, Master, 16, FALSE)</f>
        <v>11316690</v>
      </c>
      <c r="K350" s="24">
        <f>VLOOKUP(A350, Master, 17, FALSE)</f>
        <v>7105079</v>
      </c>
      <c r="L350" s="22">
        <f>VLOOKUP(A350, Master, 18, FALSE)</f>
        <v>0.62784073788360373</v>
      </c>
      <c r="M350" s="24">
        <f>VLOOKUP(A350, Master, 19, FALSE)</f>
        <v>11340023</v>
      </c>
      <c r="N350" s="24">
        <f>VLOOKUP(A350, Master, 20, FALSE)</f>
        <v>6653358</v>
      </c>
      <c r="O350" s="22">
        <f>VLOOKUP(A350, Master, 21, FALSE)</f>
        <v>0.58671468303018437</v>
      </c>
      <c r="P350" s="24">
        <f>VLOOKUP(A350, Master, 22, FALSE)</f>
        <v>11923840</v>
      </c>
      <c r="Q350" s="24">
        <f>VLOOKUP(A350, Master, 23, FALSE)</f>
        <v>6027677</v>
      </c>
      <c r="R350" s="22">
        <f>VLOOKUP(A350, Master, 24, FALSE)</f>
        <v>0.50551475028178838</v>
      </c>
      <c r="S350" s="22">
        <f>AVERAGE(F350,I350,L350,O350,R350)</f>
        <v>0.62714299865650136</v>
      </c>
      <c r="T350" s="32">
        <v>3</v>
      </c>
    </row>
    <row r="351" spans="1:20" ht="12.75" customHeight="1" x14ac:dyDescent="0.3">
      <c r="A351" s="25" t="s">
        <v>781</v>
      </c>
      <c r="B351" s="25" t="s">
        <v>782</v>
      </c>
      <c r="C351" s="25" t="s">
        <v>137</v>
      </c>
      <c r="D351" s="31">
        <f>VLOOKUP(A351, Master, 10, FALSE)</f>
        <v>2942381</v>
      </c>
      <c r="E351" s="31">
        <f>VLOOKUP(A351, Master, 11, FALSE)</f>
        <v>3350196</v>
      </c>
      <c r="F351" s="40">
        <f>VLOOKUP(A351, Master, 12, FALSE)</f>
        <v>1.1386003376177321</v>
      </c>
      <c r="G351" s="31">
        <f>VLOOKUP(A351, Master, 13, FALSE)</f>
        <v>3139122</v>
      </c>
      <c r="H351" s="31">
        <f>VLOOKUP(A351, Master, 14, FALSE)</f>
        <v>3888401</v>
      </c>
      <c r="I351" s="40">
        <f>VLOOKUP(A351, Master, 15, FALSE)</f>
        <v>1.2386906275066722</v>
      </c>
      <c r="J351" s="24">
        <f>VLOOKUP(A351, Master, 16, FALSE)</f>
        <v>3579019</v>
      </c>
      <c r="K351" s="24">
        <f>VLOOKUP(A351, Master, 17, FALSE)</f>
        <v>4055309</v>
      </c>
      <c r="L351" s="22">
        <f>VLOOKUP(A351, Master, 18, FALSE)</f>
        <v>1.1330783658874122</v>
      </c>
      <c r="M351" s="24">
        <f>VLOOKUP(A351, Master, 19, FALSE)</f>
        <v>3657830</v>
      </c>
      <c r="N351" s="24">
        <f>VLOOKUP(A351, Master, 20, FALSE)</f>
        <v>4213454</v>
      </c>
      <c r="O351" s="22">
        <f>VLOOKUP(A351, Master, 21, FALSE)</f>
        <v>1.1518998969334278</v>
      </c>
      <c r="P351" s="24">
        <f>VLOOKUP(A351, Master, 22, FALSE)</f>
        <v>3269621</v>
      </c>
      <c r="Q351" s="24">
        <f>VLOOKUP(A351, Master, 23, FALSE)</f>
        <v>5001350</v>
      </c>
      <c r="R351" s="22">
        <f>VLOOKUP(A351, Master, 24, FALSE)</f>
        <v>1.5296421206005222</v>
      </c>
      <c r="S351" s="22">
        <f>AVERAGE(F351,I351,L351,O351,R351)</f>
        <v>1.2383822697091533</v>
      </c>
      <c r="T351" s="32">
        <v>2</v>
      </c>
    </row>
    <row r="352" spans="1:20" ht="12.75" customHeight="1" x14ac:dyDescent="0.3">
      <c r="A352" s="25" t="s">
        <v>783</v>
      </c>
      <c r="B352" s="25" t="s">
        <v>784</v>
      </c>
      <c r="C352" s="25" t="s">
        <v>189</v>
      </c>
      <c r="D352" s="31">
        <f>VLOOKUP(A352, Master, 10, FALSE)</f>
        <v>4802676</v>
      </c>
      <c r="E352" s="31">
        <f>VLOOKUP(A352, Master, 11, FALSE)</f>
        <v>3020223</v>
      </c>
      <c r="F352" s="40">
        <f>VLOOKUP(A352, Master, 12, FALSE)</f>
        <v>0.62886253413721849</v>
      </c>
      <c r="G352" s="31">
        <f>VLOOKUP(A352, Master, 13, FALSE)</f>
        <v>5036494</v>
      </c>
      <c r="H352" s="31">
        <f>VLOOKUP(A352, Master, 14, FALSE)</f>
        <v>3187960</v>
      </c>
      <c r="I352" s="40">
        <f>VLOOKUP(A352, Master, 15, FALSE)</f>
        <v>0.63297206350290502</v>
      </c>
      <c r="J352" s="24">
        <f>VLOOKUP(A352, Master, 16, FALSE)</f>
        <v>5110112</v>
      </c>
      <c r="K352" s="24">
        <f>VLOOKUP(A352, Master, 17, FALSE)</f>
        <v>3634281</v>
      </c>
      <c r="L352" s="22">
        <f>VLOOKUP(A352, Master, 18, FALSE)</f>
        <v>0.71119400122737031</v>
      </c>
      <c r="M352" s="24">
        <f>VLOOKUP(A352, Master, 19, FALSE)</f>
        <v>5380123</v>
      </c>
      <c r="N352" s="24">
        <f>VLOOKUP(A352, Master, 20, FALSE)</f>
        <v>4530281</v>
      </c>
      <c r="O352" s="22">
        <f>VLOOKUP(A352, Master, 21, FALSE)</f>
        <v>0.84204041431766519</v>
      </c>
      <c r="P352" s="24">
        <f>VLOOKUP(A352, Master, 22, FALSE)</f>
        <v>5964878</v>
      </c>
      <c r="Q352" s="24">
        <f>VLOOKUP(A352, Master, 23, FALSE)</f>
        <v>4991512</v>
      </c>
      <c r="R352" s="22">
        <f>VLOOKUP(A352, Master, 24, FALSE)</f>
        <v>0.83681711511953805</v>
      </c>
      <c r="S352" s="22">
        <f>AVERAGE(F352,I352,L352,O352,R352)</f>
        <v>0.73037722566093932</v>
      </c>
      <c r="T352" s="32">
        <v>2</v>
      </c>
    </row>
    <row r="353" spans="1:20" ht="12.75" customHeight="1" x14ac:dyDescent="0.3">
      <c r="A353" s="25" t="s">
        <v>785</v>
      </c>
      <c r="B353" s="25" t="s">
        <v>786</v>
      </c>
      <c r="C353" s="25" t="s">
        <v>189</v>
      </c>
      <c r="D353" s="31">
        <f>VLOOKUP(A353, Master, 10, FALSE)</f>
        <v>5269682</v>
      </c>
      <c r="E353" s="31">
        <f>VLOOKUP(A353, Master, 11, FALSE)</f>
        <v>1499219</v>
      </c>
      <c r="F353" s="40">
        <f>VLOOKUP(A353, Master, 12, FALSE)</f>
        <v>0.28449895079057902</v>
      </c>
      <c r="G353" s="31">
        <f>VLOOKUP(A353, Master, 13, FALSE)</f>
        <v>5612240</v>
      </c>
      <c r="H353" s="31">
        <f>VLOOKUP(A353, Master, 14, FALSE)</f>
        <v>1758150</v>
      </c>
      <c r="I353" s="40">
        <f>VLOOKUP(A353, Master, 15, FALSE)</f>
        <v>0.31327063703619235</v>
      </c>
      <c r="J353" s="24">
        <f>VLOOKUP(A353, Master, 16, FALSE)</f>
        <v>5787244</v>
      </c>
      <c r="K353" s="24">
        <f>VLOOKUP(A353, Master, 17, FALSE)</f>
        <v>2085181</v>
      </c>
      <c r="L353" s="22">
        <f>VLOOKUP(A353, Master, 18, FALSE)</f>
        <v>0.36030639109047413</v>
      </c>
      <c r="M353" s="24">
        <f>VLOOKUP(A353, Master, 19, FALSE)</f>
        <v>5714013</v>
      </c>
      <c r="N353" s="24">
        <f>VLOOKUP(A353, Master, 20, FALSE)</f>
        <v>3515227</v>
      </c>
      <c r="O353" s="22">
        <f>VLOOKUP(A353, Master, 21, FALSE)</f>
        <v>0.61519408513771323</v>
      </c>
      <c r="P353" s="24">
        <f>VLOOKUP(A353, Master, 22, FALSE)</f>
        <v>6115416</v>
      </c>
      <c r="Q353" s="24">
        <f>VLOOKUP(A353, Master, 23, FALSE)</f>
        <v>4242028</v>
      </c>
      <c r="R353" s="22">
        <f>VLOOKUP(A353, Master, 24, FALSE)</f>
        <v>0.69366139605220645</v>
      </c>
      <c r="S353" s="22">
        <f>AVERAGE(F353,I353,L353,O353,R353)</f>
        <v>0.45338629202143305</v>
      </c>
      <c r="T353" s="32">
        <v>2</v>
      </c>
    </row>
    <row r="354" spans="1:20" ht="12.75" customHeight="1" x14ac:dyDescent="0.3">
      <c r="A354" s="25" t="s">
        <v>787</v>
      </c>
      <c r="B354" s="25" t="s">
        <v>788</v>
      </c>
      <c r="C354" s="25" t="s">
        <v>137</v>
      </c>
      <c r="D354" s="31">
        <f>VLOOKUP(A354, Master, 10, FALSE)</f>
        <v>9544916</v>
      </c>
      <c r="E354" s="31">
        <f>VLOOKUP(A354, Master, 11, FALSE)</f>
        <v>643597</v>
      </c>
      <c r="F354" s="40">
        <f>VLOOKUP(A354, Master, 12, FALSE)</f>
        <v>6.7428251856800001E-2</v>
      </c>
      <c r="G354" s="31">
        <f>VLOOKUP(A354, Master, 13, FALSE)</f>
        <v>9855475</v>
      </c>
      <c r="H354" s="31">
        <f>VLOOKUP(A354, Master, 14, FALSE)</f>
        <v>1378808</v>
      </c>
      <c r="I354" s="40">
        <f>VLOOKUP(A354, Master, 15, FALSE)</f>
        <v>0.13990274441363809</v>
      </c>
      <c r="J354" s="24">
        <f>VLOOKUP(A354, Master, 16, FALSE)</f>
        <v>10384831</v>
      </c>
      <c r="K354" s="24">
        <f>VLOOKUP(A354, Master, 17, FALSE)</f>
        <v>1666030</v>
      </c>
      <c r="L354" s="22">
        <f>VLOOKUP(A354, Master, 18, FALSE)</f>
        <v>0.16042918753323959</v>
      </c>
      <c r="M354" s="24">
        <f>VLOOKUP(A354, Master, 19, FALSE)</f>
        <v>10940854</v>
      </c>
      <c r="N354" s="24">
        <f>VLOOKUP(A354, Master, 20, FALSE)</f>
        <v>2307246</v>
      </c>
      <c r="O354" s="22">
        <f>VLOOKUP(A354, Master, 21, FALSE)</f>
        <v>0.21088353797610315</v>
      </c>
      <c r="P354" s="24">
        <f>VLOOKUP(A354, Master, 22, FALSE)</f>
        <v>11030709</v>
      </c>
      <c r="Q354" s="24">
        <f>VLOOKUP(A354, Master, 23, FALSE)</f>
        <v>3088394</v>
      </c>
      <c r="R354" s="22">
        <f>VLOOKUP(A354, Master, 24, FALSE)</f>
        <v>0.27998145903404759</v>
      </c>
      <c r="S354" s="22">
        <f>AVERAGE(F354,I354,L354,O354,R354)</f>
        <v>0.17172503616276569</v>
      </c>
      <c r="T354" s="32">
        <v>2</v>
      </c>
    </row>
    <row r="355" spans="1:20" ht="12.75" customHeight="1" x14ac:dyDescent="0.3">
      <c r="A355" s="25" t="s">
        <v>789</v>
      </c>
      <c r="B355" s="25" t="s">
        <v>790</v>
      </c>
      <c r="C355" s="25" t="s">
        <v>189</v>
      </c>
      <c r="D355" s="31">
        <f>VLOOKUP(A355, Master, 10, FALSE)</f>
        <v>5795061</v>
      </c>
      <c r="E355" s="31">
        <f>VLOOKUP(A355, Master, 11, FALSE)</f>
        <v>1514403</v>
      </c>
      <c r="F355" s="40">
        <f>VLOOKUP(A355, Master, 12, FALSE)</f>
        <v>0.26132649854764256</v>
      </c>
      <c r="G355" s="31">
        <f>VLOOKUP(A355, Master, 13, FALSE)</f>
        <v>6170965</v>
      </c>
      <c r="H355" s="31">
        <f>VLOOKUP(A355, Master, 14, FALSE)</f>
        <v>2314489</v>
      </c>
      <c r="I355" s="40">
        <f>VLOOKUP(A355, Master, 15, FALSE)</f>
        <v>0.37506111280812643</v>
      </c>
      <c r="J355" s="24">
        <f>VLOOKUP(A355, Master, 16, FALSE)</f>
        <v>6869026</v>
      </c>
      <c r="K355" s="24">
        <f>VLOOKUP(A355, Master, 17, FALSE)</f>
        <v>2854673</v>
      </c>
      <c r="L355" s="22">
        <f>VLOOKUP(A355, Master, 18, FALSE)</f>
        <v>0.41558628545007692</v>
      </c>
      <c r="M355" s="24">
        <f>VLOOKUP(A355, Master, 19, FALSE)</f>
        <v>7151495</v>
      </c>
      <c r="N355" s="24">
        <f>VLOOKUP(A355, Master, 20, FALSE)</f>
        <v>3314221</v>
      </c>
      <c r="O355" s="22">
        <f>VLOOKUP(A355, Master, 21, FALSE)</f>
        <v>0.4634305134800486</v>
      </c>
      <c r="P355" s="24">
        <f>VLOOKUP(A355, Master, 22, FALSE)</f>
        <v>6973307</v>
      </c>
      <c r="Q355" s="24">
        <f>VLOOKUP(A355, Master, 23, FALSE)</f>
        <v>4031768</v>
      </c>
      <c r="R355" s="22">
        <f>VLOOKUP(A355, Master, 24, FALSE)</f>
        <v>0.57817159060973511</v>
      </c>
      <c r="S355" s="22">
        <f>AVERAGE(F355,I355,L355,O355,R355)</f>
        <v>0.41871520017912589</v>
      </c>
      <c r="T355" s="32">
        <v>2</v>
      </c>
    </row>
    <row r="356" spans="1:20" ht="12.75" customHeight="1" x14ac:dyDescent="0.3">
      <c r="A356" s="25" t="s">
        <v>791</v>
      </c>
      <c r="B356" s="25" t="s">
        <v>792</v>
      </c>
      <c r="C356" s="25" t="s">
        <v>427</v>
      </c>
      <c r="D356" s="31">
        <f>VLOOKUP(A356, Master, 10, FALSE)</f>
        <v>4828964</v>
      </c>
      <c r="E356" s="31">
        <f>VLOOKUP(A356, Master, 11, FALSE)</f>
        <v>533778</v>
      </c>
      <c r="F356" s="40">
        <f>VLOOKUP(A356, Master, 12, FALSE)</f>
        <v>0.11053675281074782</v>
      </c>
      <c r="G356" s="31">
        <f>VLOOKUP(A356, Master, 13, FALSE)</f>
        <v>4638379</v>
      </c>
      <c r="H356" s="31">
        <f>VLOOKUP(A356, Master, 14, FALSE)</f>
        <v>831653</v>
      </c>
      <c r="I356" s="40">
        <f>VLOOKUP(A356, Master, 15, FALSE)</f>
        <v>0.17929819878884412</v>
      </c>
      <c r="J356" s="24">
        <f>VLOOKUP(A356, Master, 16, FALSE)</f>
        <v>4572695</v>
      </c>
      <c r="K356" s="24">
        <f>VLOOKUP(A356, Master, 17, FALSE)</f>
        <v>1524975</v>
      </c>
      <c r="L356" s="22">
        <f>VLOOKUP(A356, Master, 18, FALSE)</f>
        <v>0.33349589246604028</v>
      </c>
      <c r="M356" s="24">
        <f>VLOOKUP(A356, Master, 19, FALSE)</f>
        <v>4871235</v>
      </c>
      <c r="N356" s="24">
        <f>VLOOKUP(A356, Master, 20, FALSE)</f>
        <v>2045527</v>
      </c>
      <c r="O356" s="22">
        <f>VLOOKUP(A356, Master, 21, FALSE)</f>
        <v>0.41991958918015659</v>
      </c>
      <c r="P356" s="24">
        <f>VLOOKUP(A356, Master, 22, FALSE)</f>
        <v>5640501</v>
      </c>
      <c r="Q356" s="24">
        <f>VLOOKUP(A356, Master, 23, FALSE)</f>
        <v>2453949</v>
      </c>
      <c r="R356" s="22">
        <f>VLOOKUP(A356, Master, 24, FALSE)</f>
        <v>0.435058694254287</v>
      </c>
      <c r="S356" s="22">
        <f>AVERAGE(F356,I356,L356,O356,R356)</f>
        <v>0.29566182550001513</v>
      </c>
      <c r="T356" s="32">
        <v>1</v>
      </c>
    </row>
    <row r="357" spans="1:20" ht="12.75" customHeight="1" x14ac:dyDescent="0.3">
      <c r="A357" s="25" t="s">
        <v>793</v>
      </c>
      <c r="B357" s="25" t="s">
        <v>794</v>
      </c>
      <c r="C357" s="25" t="s">
        <v>249</v>
      </c>
      <c r="D357" s="31">
        <f>VLOOKUP(A357, Master, 10, FALSE)</f>
        <v>4960449</v>
      </c>
      <c r="E357" s="31">
        <f>VLOOKUP(A357, Master, 11, FALSE)</f>
        <v>2118521</v>
      </c>
      <c r="F357" s="40">
        <f>VLOOKUP(A357, Master, 12, FALSE)</f>
        <v>0.42708250805521841</v>
      </c>
      <c r="G357" s="31">
        <f>VLOOKUP(A357, Master, 13, FALSE)</f>
        <v>5215933</v>
      </c>
      <c r="H357" s="31">
        <f>VLOOKUP(A357, Master, 14, FALSE)</f>
        <v>2188652</v>
      </c>
      <c r="I357" s="40">
        <f>VLOOKUP(A357, Master, 15, FALSE)</f>
        <v>0.41960891752252188</v>
      </c>
      <c r="J357" s="24">
        <f>VLOOKUP(A357, Master, 16, FALSE)</f>
        <v>5191703</v>
      </c>
      <c r="K357" s="24">
        <f>VLOOKUP(A357, Master, 17, FALSE)</f>
        <v>2669691</v>
      </c>
      <c r="L357" s="22">
        <f>VLOOKUP(A357, Master, 18, FALSE)</f>
        <v>0.51422259709386309</v>
      </c>
      <c r="M357" s="24">
        <f>VLOOKUP(A357, Master, 19, FALSE)</f>
        <v>5260078</v>
      </c>
      <c r="N357" s="24">
        <f>VLOOKUP(A357, Master, 20, FALSE)</f>
        <v>3311240</v>
      </c>
      <c r="O357" s="22">
        <f>VLOOKUP(A357, Master, 21, FALSE)</f>
        <v>0.62950397313499917</v>
      </c>
      <c r="P357" s="24">
        <f>VLOOKUP(A357, Master, 22, FALSE)</f>
        <v>5532018</v>
      </c>
      <c r="Q357" s="24">
        <f>VLOOKUP(A357, Master, 23, FALSE)</f>
        <v>4016245</v>
      </c>
      <c r="R357" s="22">
        <f>VLOOKUP(A357, Master, 24, FALSE)</f>
        <v>0.7259999877079214</v>
      </c>
      <c r="S357" s="22">
        <f>AVERAGE(F357,I357,L357,O357,R357)</f>
        <v>0.54328359670290483</v>
      </c>
      <c r="T357" s="32">
        <v>2</v>
      </c>
    </row>
    <row r="358" spans="1:20" ht="12.75" customHeight="1" x14ac:dyDescent="0.3">
      <c r="A358" s="25" t="s">
        <v>795</v>
      </c>
      <c r="B358" s="25" t="s">
        <v>796</v>
      </c>
      <c r="C358" s="25" t="s">
        <v>249</v>
      </c>
      <c r="D358" s="31">
        <f>VLOOKUP(A358, Master, 10, FALSE)</f>
        <v>11875223</v>
      </c>
      <c r="E358" s="31">
        <f>VLOOKUP(A358, Master, 11, FALSE)</f>
        <v>5245428</v>
      </c>
      <c r="F358" s="40">
        <f>VLOOKUP(A358, Master, 12, FALSE)</f>
        <v>0.44171195774597244</v>
      </c>
      <c r="G358" s="31">
        <f>VLOOKUP(A358, Master, 13, FALSE)</f>
        <v>11492170</v>
      </c>
      <c r="H358" s="31">
        <f>VLOOKUP(A358, Master, 14, FALSE)</f>
        <v>6006459</v>
      </c>
      <c r="I358" s="40">
        <f>VLOOKUP(A358, Master, 15, FALSE)</f>
        <v>0.52265664361038866</v>
      </c>
      <c r="J358" s="24">
        <f>VLOOKUP(A358, Master, 16, FALSE)</f>
        <v>12063869</v>
      </c>
      <c r="K358" s="24">
        <f>VLOOKUP(A358, Master, 17, FALSE)</f>
        <v>6301952</v>
      </c>
      <c r="L358" s="22">
        <f>VLOOKUP(A358, Master, 18, FALSE)</f>
        <v>0.52238233024579428</v>
      </c>
      <c r="M358" s="24">
        <f>VLOOKUP(A358, Master, 19, FALSE)</f>
        <v>12280145</v>
      </c>
      <c r="N358" s="24">
        <f>VLOOKUP(A358, Master, 20, FALSE)</f>
        <v>6631933</v>
      </c>
      <c r="O358" s="22">
        <f>VLOOKUP(A358, Master, 21, FALSE)</f>
        <v>0.54005331370272913</v>
      </c>
      <c r="P358" s="24">
        <f>VLOOKUP(A358, Master, 22, FALSE)</f>
        <v>12973966</v>
      </c>
      <c r="Q358" s="24">
        <f>VLOOKUP(A358, Master, 23, FALSE)</f>
        <v>7123068</v>
      </c>
      <c r="R358" s="22">
        <f>VLOOKUP(A358, Master, 24, FALSE)</f>
        <v>0.54902779920958633</v>
      </c>
      <c r="S358" s="22">
        <f>AVERAGE(F358,I358,L358,O358,R358)</f>
        <v>0.51516640890289411</v>
      </c>
      <c r="T358" s="32">
        <v>2</v>
      </c>
    </row>
    <row r="359" spans="1:20" ht="12.75" customHeight="1" x14ac:dyDescent="0.3">
      <c r="A359" s="25" t="s">
        <v>797</v>
      </c>
      <c r="B359" s="25" t="s">
        <v>798</v>
      </c>
      <c r="C359" s="25" t="s">
        <v>249</v>
      </c>
      <c r="D359" s="31">
        <f>VLOOKUP(A359, Master, 10, FALSE)</f>
        <v>9499297</v>
      </c>
      <c r="E359" s="31">
        <f>VLOOKUP(A359, Master, 11, FALSE)</f>
        <v>2664446</v>
      </c>
      <c r="F359" s="40">
        <f>VLOOKUP(A359, Master, 12, FALSE)</f>
        <v>0.28048875616795643</v>
      </c>
      <c r="G359" s="31">
        <f>VLOOKUP(A359, Master, 13, FALSE)</f>
        <v>10086517</v>
      </c>
      <c r="H359" s="31">
        <f>VLOOKUP(A359, Master, 14, FALSE)</f>
        <v>3942734</v>
      </c>
      <c r="I359" s="40">
        <f>VLOOKUP(A359, Master, 15, FALSE)</f>
        <v>0.39089152380350917</v>
      </c>
      <c r="J359" s="24">
        <f>VLOOKUP(A359, Master, 16, FALSE)</f>
        <v>9823109</v>
      </c>
      <c r="K359" s="24">
        <f>VLOOKUP(A359, Master, 17, FALSE)</f>
        <v>6251952</v>
      </c>
      <c r="L359" s="22">
        <f>VLOOKUP(A359, Master, 18, FALSE)</f>
        <v>0.63645348941969393</v>
      </c>
      <c r="M359" s="24">
        <f>VLOOKUP(A359, Master, 19, FALSE)</f>
        <v>10570035</v>
      </c>
      <c r="N359" s="24">
        <f>VLOOKUP(A359, Master, 20, FALSE)</f>
        <v>7841030</v>
      </c>
      <c r="O359" s="22">
        <f>VLOOKUP(A359, Master, 21, FALSE)</f>
        <v>0.74181684355822852</v>
      </c>
      <c r="P359" s="24">
        <f>VLOOKUP(A359, Master, 22, FALSE)</f>
        <v>10948943</v>
      </c>
      <c r="Q359" s="24">
        <f>VLOOKUP(A359, Master, 23, FALSE)</f>
        <v>9392615</v>
      </c>
      <c r="R359" s="22">
        <f>VLOOKUP(A359, Master, 24, FALSE)</f>
        <v>0.8578558679134598</v>
      </c>
      <c r="S359" s="22">
        <f>AVERAGE(F359,I359,L359,O359,R359)</f>
        <v>0.58150129617256963</v>
      </c>
      <c r="T359" s="32">
        <v>2</v>
      </c>
    </row>
    <row r="360" spans="1:20" ht="12.75" customHeight="1" x14ac:dyDescent="0.3">
      <c r="A360" s="25" t="s">
        <v>799</v>
      </c>
      <c r="B360" s="25" t="s">
        <v>800</v>
      </c>
      <c r="C360" s="25" t="s">
        <v>174</v>
      </c>
      <c r="D360" s="31">
        <f>VLOOKUP(A360, Master, 10, FALSE)</f>
        <v>7348061</v>
      </c>
      <c r="E360" s="31">
        <f>VLOOKUP(A360, Master, 11, FALSE)</f>
        <v>1643155</v>
      </c>
      <c r="F360" s="40">
        <f>VLOOKUP(A360, Master, 12, FALSE)</f>
        <v>0.22361749582644999</v>
      </c>
      <c r="G360" s="31">
        <f>VLOOKUP(A360, Master, 13, FALSE)</f>
        <v>7597430</v>
      </c>
      <c r="H360" s="31">
        <f>VLOOKUP(A360, Master, 14, FALSE)</f>
        <v>1561295</v>
      </c>
      <c r="I360" s="40">
        <f>VLOOKUP(A360, Master, 15, FALSE)</f>
        <v>0.2055030451086749</v>
      </c>
      <c r="J360" s="24">
        <f>VLOOKUP(A360, Master, 16, FALSE)</f>
        <v>7614493</v>
      </c>
      <c r="K360" s="24">
        <f>VLOOKUP(A360, Master, 17, FALSE)</f>
        <v>1623499</v>
      </c>
      <c r="L360" s="22">
        <f>VLOOKUP(A360, Master, 18, FALSE)</f>
        <v>0.2132117003719092</v>
      </c>
      <c r="M360" s="24">
        <f>VLOOKUP(A360, Master, 19, FALSE)</f>
        <v>7906233</v>
      </c>
      <c r="N360" s="24">
        <f>VLOOKUP(A360, Master, 20, FALSE)</f>
        <v>1902060</v>
      </c>
      <c r="O360" s="22">
        <f>VLOOKUP(A360, Master, 21, FALSE)</f>
        <v>0.24057727618196934</v>
      </c>
      <c r="P360" s="24">
        <f>VLOOKUP(A360, Master, 22, FALSE)</f>
        <v>8566247</v>
      </c>
      <c r="Q360" s="24">
        <f>VLOOKUP(A360, Master, 23, FALSE)</f>
        <v>2616179</v>
      </c>
      <c r="R360" s="22">
        <f>VLOOKUP(A360, Master, 24, FALSE)</f>
        <v>0.30540550605183342</v>
      </c>
      <c r="S360" s="22">
        <f>AVERAGE(F360,I360,L360,O360,R360)</f>
        <v>0.23766300470816737</v>
      </c>
      <c r="T360" s="32">
        <v>2</v>
      </c>
    </row>
    <row r="361" spans="1:20" ht="12.75" customHeight="1" x14ac:dyDescent="0.3">
      <c r="A361" s="25" t="s">
        <v>801</v>
      </c>
      <c r="B361" s="25" t="s">
        <v>802</v>
      </c>
      <c r="C361" s="25" t="s">
        <v>174</v>
      </c>
      <c r="D361" s="31">
        <f>VLOOKUP(A361, Master, 10, FALSE)</f>
        <v>7368257</v>
      </c>
      <c r="E361" s="31">
        <f>VLOOKUP(A361, Master, 11, FALSE)</f>
        <v>2131680</v>
      </c>
      <c r="F361" s="40">
        <f>VLOOKUP(A361, Master, 12, FALSE)</f>
        <v>0.28930586975997175</v>
      </c>
      <c r="G361" s="31">
        <f>VLOOKUP(A361, Master, 13, FALSE)</f>
        <v>7731710</v>
      </c>
      <c r="H361" s="31">
        <f>VLOOKUP(A361, Master, 14, FALSE)</f>
        <v>2429238</v>
      </c>
      <c r="I361" s="40">
        <f>VLOOKUP(A361, Master, 15, FALSE)</f>
        <v>0.31419155658968068</v>
      </c>
      <c r="J361" s="24">
        <f>VLOOKUP(A361, Master, 16, FALSE)</f>
        <v>7863299</v>
      </c>
      <c r="K361" s="24">
        <f>VLOOKUP(A361, Master, 17, FALSE)</f>
        <v>3181571</v>
      </c>
      <c r="L361" s="22">
        <f>VLOOKUP(A361, Master, 18, FALSE)</f>
        <v>0.40461020240995543</v>
      </c>
      <c r="M361" s="24">
        <f>VLOOKUP(A361, Master, 19, FALSE)</f>
        <v>8698353</v>
      </c>
      <c r="N361" s="24">
        <f>VLOOKUP(A361, Master, 20, FALSE)</f>
        <v>4922464</v>
      </c>
      <c r="O361" s="22">
        <f>VLOOKUP(A361, Master, 21, FALSE)</f>
        <v>0.56590759193148399</v>
      </c>
      <c r="P361" s="24">
        <f>VLOOKUP(A361, Master, 22, FALSE)</f>
        <v>10026318</v>
      </c>
      <c r="Q361" s="24">
        <f>VLOOKUP(A361, Master, 23, FALSE)</f>
        <v>6169708</v>
      </c>
      <c r="R361" s="22">
        <f>VLOOKUP(A361, Master, 24, FALSE)</f>
        <v>0.61535131840023427</v>
      </c>
      <c r="S361" s="22">
        <f>AVERAGE(F361,I361,L361,O361,R361)</f>
        <v>0.43787330781826517</v>
      </c>
      <c r="T361" s="32">
        <v>1</v>
      </c>
    </row>
    <row r="362" spans="1:20" ht="12.75" customHeight="1" x14ac:dyDescent="0.3">
      <c r="A362" s="25" t="s">
        <v>803</v>
      </c>
      <c r="B362" s="25" t="s">
        <v>804</v>
      </c>
      <c r="C362" s="25" t="s">
        <v>174</v>
      </c>
      <c r="D362" s="31">
        <f>VLOOKUP(A362, Master, 10, FALSE)</f>
        <v>11555553</v>
      </c>
      <c r="E362" s="31">
        <f>VLOOKUP(A362, Master, 11, FALSE)</f>
        <v>6782719</v>
      </c>
      <c r="F362" s="40">
        <f>VLOOKUP(A362, Master, 12, FALSE)</f>
        <v>0.5869661971175244</v>
      </c>
      <c r="G362" s="31">
        <f>VLOOKUP(A362, Master, 13, FALSE)</f>
        <v>11652813</v>
      </c>
      <c r="H362" s="31">
        <f>VLOOKUP(A362, Master, 14, FALSE)</f>
        <v>6841331</v>
      </c>
      <c r="I362" s="40">
        <f>VLOOKUP(A362, Master, 15, FALSE)</f>
        <v>0.5870969524697599</v>
      </c>
      <c r="J362" s="24">
        <f>VLOOKUP(A362, Master, 16, FALSE)</f>
        <v>12468070</v>
      </c>
      <c r="K362" s="24">
        <f>VLOOKUP(A362, Master, 17, FALSE)</f>
        <v>6933679</v>
      </c>
      <c r="L362" s="22">
        <f>VLOOKUP(A362, Master, 18, FALSE)</f>
        <v>0.55611485979786768</v>
      </c>
      <c r="M362" s="24">
        <f>VLOOKUP(A362, Master, 19, FALSE)</f>
        <v>11567301</v>
      </c>
      <c r="N362" s="24">
        <f>VLOOKUP(A362, Master, 20, FALSE)</f>
        <v>9349664</v>
      </c>
      <c r="O362" s="22">
        <f>VLOOKUP(A362, Master, 21, FALSE)</f>
        <v>0.80828397220751846</v>
      </c>
      <c r="P362" s="24">
        <f>VLOOKUP(A362, Master, 22, FALSE)</f>
        <v>12621270</v>
      </c>
      <c r="Q362" s="24">
        <f>VLOOKUP(A362, Master, 23, FALSE)</f>
        <v>11503852</v>
      </c>
      <c r="R362" s="22">
        <f>VLOOKUP(A362, Master, 24, FALSE)</f>
        <v>0.91146548643678493</v>
      </c>
      <c r="S362" s="22">
        <f>AVERAGE(F362,I362,L362,O362,R362)</f>
        <v>0.68998549360589101</v>
      </c>
      <c r="T362" s="32">
        <v>2</v>
      </c>
    </row>
    <row r="363" spans="1:20" ht="12.75" customHeight="1" x14ac:dyDescent="0.3">
      <c r="A363" s="25" t="s">
        <v>805</v>
      </c>
      <c r="B363" s="25" t="s">
        <v>806</v>
      </c>
      <c r="C363" s="25" t="s">
        <v>807</v>
      </c>
      <c r="D363" s="31">
        <f>VLOOKUP(A363, Master, 10, FALSE)</f>
        <v>14258199</v>
      </c>
      <c r="E363" s="31">
        <f>VLOOKUP(A363, Master, 11, FALSE)</f>
        <v>5055900</v>
      </c>
      <c r="F363" s="40">
        <f>VLOOKUP(A363, Master, 12, FALSE)</f>
        <v>0.35459597667279014</v>
      </c>
      <c r="G363" s="31">
        <f>VLOOKUP(A363, Master, 13, FALSE)</f>
        <v>14475278</v>
      </c>
      <c r="H363" s="31">
        <f>VLOOKUP(A363, Master, 14, FALSE)</f>
        <v>5883246</v>
      </c>
      <c r="I363" s="40">
        <f>VLOOKUP(A363, Master, 15, FALSE)</f>
        <v>0.40643405950476391</v>
      </c>
      <c r="J363" s="24">
        <f>VLOOKUP(A363, Master, 16, FALSE)</f>
        <v>14863622</v>
      </c>
      <c r="K363" s="24">
        <f>VLOOKUP(A363, Master, 17, FALSE)</f>
        <v>6999565</v>
      </c>
      <c r="L363" s="22">
        <f>VLOOKUP(A363, Master, 18, FALSE)</f>
        <v>0.47091920125525261</v>
      </c>
      <c r="M363" s="24">
        <f>VLOOKUP(A363, Master, 19, FALSE)</f>
        <v>15237986</v>
      </c>
      <c r="N363" s="24">
        <f>VLOOKUP(A363, Master, 20, FALSE)</f>
        <v>8016013</v>
      </c>
      <c r="O363" s="22">
        <f>VLOOKUP(A363, Master, 21, FALSE)</f>
        <v>0.52605462427908778</v>
      </c>
      <c r="P363" s="24">
        <f>VLOOKUP(A363, Master, 22, FALSE)</f>
        <v>15993331</v>
      </c>
      <c r="Q363" s="24">
        <f>VLOOKUP(A363, Master, 23, FALSE)</f>
        <v>8769584</v>
      </c>
      <c r="R363" s="22">
        <f>VLOOKUP(A363, Master, 24, FALSE)</f>
        <v>0.54832754977684139</v>
      </c>
      <c r="S363" s="22">
        <f>AVERAGE(F363,I363,L363,O363,R363)</f>
        <v>0.46126628229774713</v>
      </c>
      <c r="T363" s="32">
        <v>1</v>
      </c>
    </row>
    <row r="364" spans="1:20" ht="12.75" customHeight="1" x14ac:dyDescent="0.3">
      <c r="A364" s="25" t="s">
        <v>808</v>
      </c>
      <c r="B364" s="25" t="s">
        <v>809</v>
      </c>
      <c r="C364" s="25" t="s">
        <v>807</v>
      </c>
      <c r="D364" s="31">
        <f>VLOOKUP(A364, Master, 10, FALSE)</f>
        <v>21922110</v>
      </c>
      <c r="E364" s="31">
        <f>VLOOKUP(A364, Master, 11, FALSE)</f>
        <v>9064949</v>
      </c>
      <c r="F364" s="40">
        <f>VLOOKUP(A364, Master, 12, FALSE)</f>
        <v>0.41350713959559549</v>
      </c>
      <c r="G364" s="31">
        <f>VLOOKUP(A364, Master, 13, FALSE)</f>
        <v>22178295</v>
      </c>
      <c r="H364" s="31">
        <f>VLOOKUP(A364, Master, 14, FALSE)</f>
        <v>8614451</v>
      </c>
      <c r="I364" s="40">
        <f>VLOOKUP(A364, Master, 15, FALSE)</f>
        <v>0.38841809075043865</v>
      </c>
      <c r="J364" s="24">
        <f>VLOOKUP(A364, Master, 16, FALSE)</f>
        <v>21425173</v>
      </c>
      <c r="K364" s="24">
        <f>VLOOKUP(A364, Master, 17, FALSE)</f>
        <v>9059428</v>
      </c>
      <c r="L364" s="22">
        <f>VLOOKUP(A364, Master, 18, FALSE)</f>
        <v>0.4228403663298308</v>
      </c>
      <c r="M364" s="24">
        <f>VLOOKUP(A364, Master, 19, FALSE)</f>
        <v>21001482</v>
      </c>
      <c r="N364" s="24">
        <f>VLOOKUP(A364, Master, 20, FALSE)</f>
        <v>10449803</v>
      </c>
      <c r="O364" s="22">
        <f>VLOOKUP(A364, Master, 21, FALSE)</f>
        <v>0.49757455211970281</v>
      </c>
      <c r="P364" s="24">
        <f>VLOOKUP(A364, Master, 22, FALSE)</f>
        <v>21001482</v>
      </c>
      <c r="Q364" s="24">
        <f>VLOOKUP(A364, Master, 23, FALSE)</f>
        <v>10449803</v>
      </c>
      <c r="R364" s="22">
        <f>VLOOKUP(A364, Master, 24, FALSE)</f>
        <v>0.49757455211970281</v>
      </c>
      <c r="S364" s="22">
        <f>AVERAGE(F364,I364,L364,O364,R364)</f>
        <v>0.44398294018305406</v>
      </c>
      <c r="T364" s="32">
        <v>1</v>
      </c>
    </row>
    <row r="365" spans="1:20" ht="12.75" customHeight="1" x14ac:dyDescent="0.3">
      <c r="A365" s="25" t="s">
        <v>810</v>
      </c>
      <c r="B365" s="25" t="s">
        <v>811</v>
      </c>
      <c r="C365" s="25" t="s">
        <v>38</v>
      </c>
      <c r="D365" s="31">
        <f>VLOOKUP(A365, Master, 10, FALSE)</f>
        <v>6725519</v>
      </c>
      <c r="E365" s="31">
        <f>VLOOKUP(A365, Master, 11, FALSE)</f>
        <v>521920</v>
      </c>
      <c r="F365" s="40">
        <f>VLOOKUP(A365, Master, 12, FALSE)</f>
        <v>7.7602932948371714E-2</v>
      </c>
      <c r="G365" s="31">
        <f>VLOOKUP(A365, Master, 13, FALSE)</f>
        <v>6854886</v>
      </c>
      <c r="H365" s="31">
        <f>VLOOKUP(A365, Master, 14, FALSE)</f>
        <v>242121</v>
      </c>
      <c r="I365" s="40">
        <f>VLOOKUP(A365, Master, 15, FALSE)</f>
        <v>3.532093750355586E-2</v>
      </c>
      <c r="J365" s="24">
        <f>VLOOKUP(A365, Master, 16, FALSE)</f>
        <v>7044967</v>
      </c>
      <c r="K365" s="24">
        <f>VLOOKUP(A365, Master, 17, FALSE)</f>
        <v>-191970</v>
      </c>
      <c r="L365" s="22">
        <f>VLOOKUP(A365, Master, 18, FALSE)</f>
        <v>-2.7249240486151318E-2</v>
      </c>
      <c r="M365" s="24">
        <f>VLOOKUP(A365, Master, 19, FALSE)</f>
        <v>6985696</v>
      </c>
      <c r="N365" s="24">
        <f>VLOOKUP(A365, Master, 20, FALSE)</f>
        <v>384915</v>
      </c>
      <c r="O365" s="22">
        <f>VLOOKUP(A365, Master, 21, FALSE)</f>
        <v>5.5100450978685586E-2</v>
      </c>
      <c r="P365" s="24">
        <f>VLOOKUP(A365, Master, 22, FALSE)</f>
        <v>7520377</v>
      </c>
      <c r="Q365" s="24">
        <f>VLOOKUP(A365, Master, 23, FALSE)</f>
        <v>1232160</v>
      </c>
      <c r="R365" s="22">
        <f>VLOOKUP(A365, Master, 24, FALSE)</f>
        <v>0.16384284989967923</v>
      </c>
      <c r="S365" s="22">
        <f>AVERAGE(F365,I365,L365,O365,R365)</f>
        <v>6.0923586168828217E-2</v>
      </c>
      <c r="T365" s="32">
        <v>1</v>
      </c>
    </row>
    <row r="366" spans="1:20" ht="12.75" customHeight="1" x14ac:dyDescent="0.3">
      <c r="A366" s="25" t="s">
        <v>812</v>
      </c>
      <c r="B366" s="25" t="s">
        <v>813</v>
      </c>
      <c r="C366" s="25" t="s">
        <v>38</v>
      </c>
      <c r="D366" s="31">
        <f>VLOOKUP(A366, Master, 10, FALSE)</f>
        <v>9772616</v>
      </c>
      <c r="E366" s="31">
        <f>VLOOKUP(A366, Master, 11, FALSE)</f>
        <v>1398630</v>
      </c>
      <c r="F366" s="40">
        <f>VLOOKUP(A366, Master, 12, FALSE)</f>
        <v>0.14311725744672665</v>
      </c>
      <c r="G366" s="31">
        <f>VLOOKUP(A366, Master, 13, FALSE)</f>
        <v>9603381</v>
      </c>
      <c r="H366" s="31">
        <f>VLOOKUP(A366, Master, 14, FALSE)</f>
        <v>1366548</v>
      </c>
      <c r="I366" s="40">
        <f>VLOOKUP(A366, Master, 15, FALSE)</f>
        <v>0.14229863419976777</v>
      </c>
      <c r="J366" s="24">
        <f>VLOOKUP(A366, Master, 16, FALSE)</f>
        <v>10133997</v>
      </c>
      <c r="K366" s="24">
        <f>VLOOKUP(A366, Master, 17, FALSE)</f>
        <v>1305395</v>
      </c>
      <c r="L366" s="22">
        <f>VLOOKUP(A366, Master, 18, FALSE)</f>
        <v>0.12881343856723068</v>
      </c>
      <c r="M366" s="24">
        <f>VLOOKUP(A366, Master, 19, FALSE)</f>
        <v>10293716</v>
      </c>
      <c r="N366" s="24">
        <f>VLOOKUP(A366, Master, 20, FALSE)</f>
        <v>2343723</v>
      </c>
      <c r="O366" s="22">
        <f>VLOOKUP(A366, Master, 21, FALSE)</f>
        <v>0.22768483218305227</v>
      </c>
      <c r="P366" s="24">
        <f>VLOOKUP(A366, Master, 22, FALSE)</f>
        <v>10467698</v>
      </c>
      <c r="Q366" s="24">
        <f>VLOOKUP(A366, Master, 23, FALSE)</f>
        <v>3195791</v>
      </c>
      <c r="R366" s="22">
        <f>VLOOKUP(A366, Master, 24, FALSE)</f>
        <v>0.30530026754688566</v>
      </c>
      <c r="S366" s="22">
        <f>AVERAGE(F366,I366,L366,O366,R366)</f>
        <v>0.1894428859887326</v>
      </c>
      <c r="T366" s="32">
        <v>1</v>
      </c>
    </row>
    <row r="367" spans="1:20" ht="12.75" customHeight="1" x14ac:dyDescent="0.3">
      <c r="A367" s="25" t="s">
        <v>814</v>
      </c>
      <c r="B367" s="25" t="s">
        <v>815</v>
      </c>
      <c r="C367" s="25" t="s">
        <v>38</v>
      </c>
      <c r="D367" s="31">
        <f>VLOOKUP(A367, Master, 10, FALSE)</f>
        <v>8256507</v>
      </c>
      <c r="E367" s="31">
        <f>VLOOKUP(A367, Master, 11, FALSE)</f>
        <v>2129420</v>
      </c>
      <c r="F367" s="40">
        <f>VLOOKUP(A367, Master, 12, FALSE)</f>
        <v>0.25790809600234094</v>
      </c>
      <c r="G367" s="31">
        <f>VLOOKUP(A367, Master, 13, FALSE)</f>
        <v>8040371</v>
      </c>
      <c r="H367" s="31">
        <f>VLOOKUP(A367, Master, 14, FALSE)</f>
        <v>2491762</v>
      </c>
      <c r="I367" s="40">
        <f>VLOOKUP(A367, Master, 15, FALSE)</f>
        <v>0.30990634636138059</v>
      </c>
      <c r="J367" s="24">
        <f>VLOOKUP(A367, Master, 16, FALSE)</f>
        <v>8595819</v>
      </c>
      <c r="K367" s="24">
        <f>VLOOKUP(A367, Master, 17, FALSE)</f>
        <v>2472635</v>
      </c>
      <c r="L367" s="22">
        <f>VLOOKUP(A367, Master, 18, FALSE)</f>
        <v>0.2876555450969826</v>
      </c>
      <c r="M367" s="24">
        <f>VLOOKUP(A367, Master, 19, FALSE)</f>
        <v>8770995</v>
      </c>
      <c r="N367" s="24">
        <f>VLOOKUP(A367, Master, 20, FALSE)</f>
        <v>3333614</v>
      </c>
      <c r="O367" s="22">
        <f>VLOOKUP(A367, Master, 21, FALSE)</f>
        <v>0.38007250032635981</v>
      </c>
      <c r="P367" s="24">
        <f>VLOOKUP(A367, Master, 22, FALSE)</f>
        <v>9702356</v>
      </c>
      <c r="Q367" s="24">
        <f>VLOOKUP(A367, Master, 23, FALSE)</f>
        <v>3485088</v>
      </c>
      <c r="R367" s="22">
        <f>VLOOKUP(A367, Master, 24, FALSE)</f>
        <v>0.35920017777125474</v>
      </c>
      <c r="S367" s="22">
        <f>AVERAGE(F367,I367,L367,O367,R367)</f>
        <v>0.31894853311166377</v>
      </c>
      <c r="T367" s="32">
        <v>1</v>
      </c>
    </row>
    <row r="368" spans="1:20" ht="12.75" customHeight="1" x14ac:dyDescent="0.3">
      <c r="A368" s="25" t="s">
        <v>816</v>
      </c>
      <c r="B368" s="25" t="s">
        <v>817</v>
      </c>
      <c r="C368" s="25" t="s">
        <v>38</v>
      </c>
      <c r="D368" s="31">
        <f>VLOOKUP(A368, Master, 10, FALSE)</f>
        <v>11494598</v>
      </c>
      <c r="E368" s="31">
        <f>VLOOKUP(A368, Master, 11, FALSE)</f>
        <v>1065033</v>
      </c>
      <c r="F368" s="40">
        <f>VLOOKUP(A368, Master, 12, FALSE)</f>
        <v>9.2655088938299532E-2</v>
      </c>
      <c r="G368" s="31">
        <f>VLOOKUP(A368, Master, 13, FALSE)</f>
        <v>11357143</v>
      </c>
      <c r="H368" s="31">
        <f>VLOOKUP(A368, Master, 14, FALSE)</f>
        <v>1468603</v>
      </c>
      <c r="I368" s="40">
        <f>VLOOKUP(A368, Master, 15, FALSE)</f>
        <v>0.12931095434828987</v>
      </c>
      <c r="J368" s="24">
        <f>VLOOKUP(A368, Master, 16, FALSE)</f>
        <v>11788289</v>
      </c>
      <c r="K368" s="24">
        <f>VLOOKUP(A368, Master, 17, FALSE)</f>
        <v>1287522</v>
      </c>
      <c r="L368" s="22">
        <f>VLOOKUP(A368, Master, 18, FALSE)</f>
        <v>0.10922043054763927</v>
      </c>
      <c r="M368" s="24">
        <f>VLOOKUP(A368, Master, 19, FALSE)</f>
        <v>12639843</v>
      </c>
      <c r="N368" s="24">
        <f>VLOOKUP(A368, Master, 20, FALSE)</f>
        <v>1022841</v>
      </c>
      <c r="O368" s="22">
        <f>VLOOKUP(A368, Master, 21, FALSE)</f>
        <v>8.0921970312447716E-2</v>
      </c>
      <c r="P368" s="24">
        <f>VLOOKUP(A368, Master, 22, FALSE)</f>
        <v>13414929</v>
      </c>
      <c r="Q368" s="24">
        <f>VLOOKUP(A368, Master, 23, FALSE)</f>
        <v>501940</v>
      </c>
      <c r="R368" s="22">
        <f>VLOOKUP(A368, Master, 24, FALSE)</f>
        <v>3.741652303936905E-2</v>
      </c>
      <c r="S368" s="22">
        <f>AVERAGE(F368,I368,L368,O368,R368)</f>
        <v>8.9904993437209105E-2</v>
      </c>
      <c r="T368" s="32">
        <v>1</v>
      </c>
    </row>
    <row r="369" spans="1:20" ht="12.75" customHeight="1" x14ac:dyDescent="0.3">
      <c r="A369" s="25" t="s">
        <v>818</v>
      </c>
      <c r="B369" s="25" t="s">
        <v>819</v>
      </c>
      <c r="C369" s="25" t="s">
        <v>183</v>
      </c>
      <c r="D369" s="31">
        <f>VLOOKUP(A369, Master, 10, FALSE)</f>
        <v>11052874</v>
      </c>
      <c r="E369" s="31">
        <f>VLOOKUP(A369, Master, 11, FALSE)</f>
        <v>7462312</v>
      </c>
      <c r="F369" s="40">
        <f>VLOOKUP(A369, Master, 12, FALSE)</f>
        <v>0.67514675368596444</v>
      </c>
      <c r="G369" s="31">
        <f>VLOOKUP(A369, Master, 13, FALSE)</f>
        <v>11639556</v>
      </c>
      <c r="H369" s="31">
        <f>VLOOKUP(A369, Master, 14, FALSE)</f>
        <v>7579553</v>
      </c>
      <c r="I369" s="40">
        <f>VLOOKUP(A369, Master, 15, FALSE)</f>
        <v>0.65118918625418354</v>
      </c>
      <c r="J369" s="24">
        <f>VLOOKUP(A369, Master, 16, FALSE)</f>
        <v>12076378</v>
      </c>
      <c r="K369" s="24">
        <f>VLOOKUP(A369, Master, 17, FALSE)</f>
        <v>7816087</v>
      </c>
      <c r="L369" s="22">
        <f>VLOOKUP(A369, Master, 18, FALSE)</f>
        <v>0.64722112871922355</v>
      </c>
      <c r="M369" s="24">
        <f>VLOOKUP(A369, Master, 19, FALSE)</f>
        <v>13383078</v>
      </c>
      <c r="N369" s="24">
        <f>VLOOKUP(A369, Master, 20, FALSE)</f>
        <v>7842870</v>
      </c>
      <c r="O369" s="22">
        <f>VLOOKUP(A369, Master, 21, FALSE)</f>
        <v>0.58602886421195488</v>
      </c>
      <c r="P369" s="24">
        <f>VLOOKUP(A369, Master, 22, FALSE)</f>
        <v>13739342</v>
      </c>
      <c r="Q369" s="24">
        <f>VLOOKUP(A369, Master, 23, FALSE)</f>
        <v>8149764</v>
      </c>
      <c r="R369" s="22">
        <f>VLOOKUP(A369, Master, 24, FALSE)</f>
        <v>0.59316989125097841</v>
      </c>
      <c r="S369" s="22">
        <f>AVERAGE(F369,I369,L369,O369,R369)</f>
        <v>0.63055116482446094</v>
      </c>
      <c r="T369" s="32">
        <v>2</v>
      </c>
    </row>
    <row r="370" spans="1:20" ht="12.75" customHeight="1" x14ac:dyDescent="0.3">
      <c r="A370" s="25" t="s">
        <v>820</v>
      </c>
      <c r="B370" s="25" t="s">
        <v>540</v>
      </c>
      <c r="C370" s="25" t="s">
        <v>337</v>
      </c>
      <c r="D370" s="31">
        <f>VLOOKUP(A370, Master, 10, FALSE)</f>
        <v>20179769</v>
      </c>
      <c r="E370" s="31">
        <f>VLOOKUP(A370, Master, 11, FALSE)</f>
        <v>1074952</v>
      </c>
      <c r="F370" s="40">
        <f>VLOOKUP(A370, Master, 12, FALSE)</f>
        <v>5.3268796089786755E-2</v>
      </c>
      <c r="G370" s="31">
        <f>VLOOKUP(A370, Master, 13, FALSE)</f>
        <v>20468798</v>
      </c>
      <c r="H370" s="31">
        <f>VLOOKUP(A370, Master, 14, FALSE)</f>
        <v>1064451</v>
      </c>
      <c r="I370" s="40">
        <f>VLOOKUP(A370, Master, 15, FALSE)</f>
        <v>5.2003591026693406E-2</v>
      </c>
      <c r="J370" s="24">
        <f>VLOOKUP(A370, Master, 16, FALSE)</f>
        <v>20807877</v>
      </c>
      <c r="K370" s="24">
        <f>VLOOKUP(A370, Master, 17, FALSE)</f>
        <v>1158107</v>
      </c>
      <c r="L370" s="22">
        <f>VLOOKUP(A370, Master, 18, FALSE)</f>
        <v>5.5657143686499107E-2</v>
      </c>
      <c r="M370" s="24">
        <f>VLOOKUP(A370, Master, 19, FALSE)</f>
        <v>21556887</v>
      </c>
      <c r="N370" s="24">
        <f>VLOOKUP(A370, Master, 20, FALSE)</f>
        <v>634928</v>
      </c>
      <c r="O370" s="22">
        <f>VLOOKUP(A370, Master, 21, FALSE)</f>
        <v>2.9453603389023655E-2</v>
      </c>
      <c r="P370" s="24">
        <f>VLOOKUP(A370, Master, 22, FALSE)</f>
        <v>21910790</v>
      </c>
      <c r="Q370" s="24">
        <f>VLOOKUP(A370, Master, 23, FALSE)</f>
        <v>569914</v>
      </c>
      <c r="R370" s="22">
        <f>VLOOKUP(A370, Master, 24, FALSE)</f>
        <v>2.6010655024305378E-2</v>
      </c>
      <c r="S370" s="22">
        <f>AVERAGE(F370,I370,L370,O370,R370)</f>
        <v>4.3278757843261663E-2</v>
      </c>
      <c r="T370" s="32">
        <v>1</v>
      </c>
    </row>
    <row r="371" spans="1:20" ht="12.75" customHeight="1" x14ac:dyDescent="0.3">
      <c r="A371" s="25" t="s">
        <v>821</v>
      </c>
      <c r="B371" s="25" t="s">
        <v>822</v>
      </c>
      <c r="C371" s="25" t="s">
        <v>337</v>
      </c>
      <c r="D371" s="31">
        <f>VLOOKUP(A371, Master, 10, FALSE)</f>
        <v>17267789</v>
      </c>
      <c r="E371" s="31">
        <f>VLOOKUP(A371, Master, 11, FALSE)</f>
        <v>1511898</v>
      </c>
      <c r="F371" s="40">
        <f>VLOOKUP(A371, Master, 12, FALSE)</f>
        <v>8.7555969093669139E-2</v>
      </c>
      <c r="G371" s="31">
        <f>VLOOKUP(A371, Master, 13, FALSE)</f>
        <v>17493931</v>
      </c>
      <c r="H371" s="31">
        <f>VLOOKUP(A371, Master, 14, FALSE)</f>
        <v>1986995</v>
      </c>
      <c r="I371" s="40">
        <f>VLOOKUP(A371, Master, 15, FALSE)</f>
        <v>0.11358196165287264</v>
      </c>
      <c r="J371" s="24">
        <f>VLOOKUP(A371, Master, 16, FALSE)</f>
        <v>17737340</v>
      </c>
      <c r="K371" s="24">
        <f>VLOOKUP(A371, Master, 17, FALSE)</f>
        <v>3108773</v>
      </c>
      <c r="L371" s="22">
        <f>VLOOKUP(A371, Master, 18, FALSE)</f>
        <v>0.17526714828717271</v>
      </c>
      <c r="M371" s="24">
        <f>VLOOKUP(A371, Master, 19, FALSE)</f>
        <v>17922335</v>
      </c>
      <c r="N371" s="24">
        <f>VLOOKUP(A371, Master, 20, FALSE)</f>
        <v>5195828</v>
      </c>
      <c r="O371" s="22">
        <f>VLOOKUP(A371, Master, 21, FALSE)</f>
        <v>0.28990798353004782</v>
      </c>
      <c r="P371" s="24">
        <f>VLOOKUP(A371, Master, 22, FALSE)</f>
        <v>19304499</v>
      </c>
      <c r="Q371" s="24">
        <f>VLOOKUP(A371, Master, 23, FALSE)</f>
        <v>7598937</v>
      </c>
      <c r="R371" s="22">
        <f>VLOOKUP(A371, Master, 24, FALSE)</f>
        <v>0.39363554578650295</v>
      </c>
      <c r="S371" s="22">
        <f>AVERAGE(F371,I371,L371,O371,R371)</f>
        <v>0.21198972167005303</v>
      </c>
      <c r="T371" s="32">
        <v>1</v>
      </c>
    </row>
    <row r="372" spans="1:20" ht="12.75" customHeight="1" x14ac:dyDescent="0.3">
      <c r="A372" s="25" t="s">
        <v>823</v>
      </c>
      <c r="B372" s="25" t="s">
        <v>824</v>
      </c>
      <c r="C372" s="25" t="s">
        <v>337</v>
      </c>
      <c r="D372" s="31">
        <f>VLOOKUP(A372, Master, 10, FALSE)</f>
        <v>19178228</v>
      </c>
      <c r="E372" s="31">
        <f>VLOOKUP(A372, Master, 11, FALSE)</f>
        <v>342588</v>
      </c>
      <c r="F372" s="40">
        <f>VLOOKUP(A372, Master, 12, FALSE)</f>
        <v>1.78633813301208E-2</v>
      </c>
      <c r="G372" s="31">
        <f>VLOOKUP(A372, Master, 13, FALSE)</f>
        <v>18642417</v>
      </c>
      <c r="H372" s="31">
        <f>VLOOKUP(A372, Master, 14, FALSE)</f>
        <v>1148403</v>
      </c>
      <c r="I372" s="40">
        <f>VLOOKUP(A372, Master, 15, FALSE)</f>
        <v>6.1601615284112572E-2</v>
      </c>
      <c r="J372" s="24">
        <f>VLOOKUP(A372, Master, 16, FALSE)</f>
        <v>19705509</v>
      </c>
      <c r="K372" s="24">
        <f>VLOOKUP(A372, Master, 17, FALSE)</f>
        <v>1217524</v>
      </c>
      <c r="L372" s="22">
        <f>VLOOKUP(A372, Master, 18, FALSE)</f>
        <v>6.1785970613598459E-2</v>
      </c>
      <c r="M372" s="24">
        <f>VLOOKUP(A372, Master, 19, FALSE)</f>
        <v>20035462</v>
      </c>
      <c r="N372" s="24">
        <f>VLOOKUP(A372, Master, 20, FALSE)</f>
        <v>880963</v>
      </c>
      <c r="O372" s="22">
        <f>VLOOKUP(A372, Master, 21, FALSE)</f>
        <v>4.3970186462383549E-2</v>
      </c>
      <c r="P372" s="24">
        <f>VLOOKUP(A372, Master, 22, FALSE)</f>
        <v>19915840</v>
      </c>
      <c r="Q372" s="24">
        <f>VLOOKUP(A372, Master, 23, FALSE)</f>
        <v>1338992</v>
      </c>
      <c r="R372" s="22">
        <f>VLOOKUP(A372, Master, 24, FALSE)</f>
        <v>6.7232514420682232E-2</v>
      </c>
      <c r="S372" s="22">
        <f>AVERAGE(F372,I372,L372,O372,R372)</f>
        <v>5.0490733622179519E-2</v>
      </c>
      <c r="T372" s="32">
        <v>4</v>
      </c>
    </row>
    <row r="373" spans="1:20" ht="12.75" customHeight="1" x14ac:dyDescent="0.3">
      <c r="A373" s="25" t="s">
        <v>825</v>
      </c>
      <c r="B373" s="25" t="s">
        <v>826</v>
      </c>
      <c r="C373" s="25" t="s">
        <v>246</v>
      </c>
      <c r="D373" s="31">
        <f>VLOOKUP(A373, Master, 10, FALSE)</f>
        <v>9004506</v>
      </c>
      <c r="E373" s="31">
        <f>VLOOKUP(A373, Master, 11, FALSE)</f>
        <v>3787956</v>
      </c>
      <c r="F373" s="40">
        <f>VLOOKUP(A373, Master, 12, FALSE)</f>
        <v>0.42067338285964828</v>
      </c>
      <c r="G373" s="31">
        <f>VLOOKUP(A373, Master, 13, FALSE)</f>
        <v>9524098</v>
      </c>
      <c r="H373" s="31">
        <f>VLOOKUP(A373, Master, 14, FALSE)</f>
        <v>3846518</v>
      </c>
      <c r="I373" s="40">
        <f>VLOOKUP(A373, Master, 15, FALSE)</f>
        <v>0.4038721567123732</v>
      </c>
      <c r="J373" s="24">
        <f>VLOOKUP(A373, Master, 16, FALSE)</f>
        <v>9775971</v>
      </c>
      <c r="K373" s="24">
        <f>VLOOKUP(A373, Master, 17, FALSE)</f>
        <v>3904978</v>
      </c>
      <c r="L373" s="22">
        <f>VLOOKUP(A373, Master, 18, FALSE)</f>
        <v>0.39944656136970946</v>
      </c>
      <c r="M373" s="24">
        <f>VLOOKUP(A373, Master, 19, FALSE)</f>
        <v>10089834</v>
      </c>
      <c r="N373" s="24">
        <f>VLOOKUP(A373, Master, 20, FALSE)</f>
        <v>4290995</v>
      </c>
      <c r="O373" s="22">
        <f>VLOOKUP(A373, Master, 21, FALSE)</f>
        <v>0.42527904819841439</v>
      </c>
      <c r="P373" s="24">
        <f>VLOOKUP(A373, Master, 22, FALSE)</f>
        <v>10269331</v>
      </c>
      <c r="Q373" s="24">
        <f>VLOOKUP(A373, Master, 23, FALSE)</f>
        <v>5123125</v>
      </c>
      <c r="R373" s="22">
        <f>VLOOKUP(A373, Master, 24, FALSE)</f>
        <v>0.49887621696096857</v>
      </c>
      <c r="S373" s="22">
        <f>AVERAGE(F373,I373,L373,O373,R373)</f>
        <v>0.42962947322022271</v>
      </c>
      <c r="T373" s="32">
        <v>3</v>
      </c>
    </row>
    <row r="374" spans="1:20" ht="12.75" customHeight="1" x14ac:dyDescent="0.3">
      <c r="A374" s="25" t="s">
        <v>827</v>
      </c>
      <c r="B374" s="25" t="s">
        <v>828</v>
      </c>
      <c r="C374" s="25" t="s">
        <v>246</v>
      </c>
      <c r="D374" s="31">
        <f>VLOOKUP(A374, Master, 10, FALSE)</f>
        <v>6248826</v>
      </c>
      <c r="E374" s="31">
        <f>VLOOKUP(A374, Master, 11, FALSE)</f>
        <v>2752608</v>
      </c>
      <c r="F374" s="40">
        <f>VLOOKUP(A374, Master, 12, FALSE)</f>
        <v>0.4405000235244188</v>
      </c>
      <c r="G374" s="31">
        <f>VLOOKUP(A374, Master, 13, FALSE)</f>
        <v>5963037</v>
      </c>
      <c r="H374" s="31">
        <f>VLOOKUP(A374, Master, 14, FALSE)</f>
        <v>3455862</v>
      </c>
      <c r="I374" s="40">
        <f>VLOOKUP(A374, Master, 15, FALSE)</f>
        <v>0.57954730114872677</v>
      </c>
      <c r="J374" s="24">
        <f>VLOOKUP(A374, Master, 16, FALSE)</f>
        <v>6356773</v>
      </c>
      <c r="K374" s="24">
        <f>VLOOKUP(A374, Master, 17, FALSE)</f>
        <v>4239587</v>
      </c>
      <c r="L374" s="22">
        <f>VLOOKUP(A374, Master, 18, FALSE)</f>
        <v>0.66694012826948512</v>
      </c>
      <c r="M374" s="24">
        <f>VLOOKUP(A374, Master, 19, FALSE)</f>
        <v>6828001</v>
      </c>
      <c r="N374" s="24">
        <f>VLOOKUP(A374, Master, 20, FALSE)</f>
        <v>5396397</v>
      </c>
      <c r="O374" s="22">
        <f>VLOOKUP(A374, Master, 21, FALSE)</f>
        <v>0.79033336404022203</v>
      </c>
      <c r="P374" s="24">
        <f>VLOOKUP(A374, Master, 22, FALSE)</f>
        <v>7096558</v>
      </c>
      <c r="Q374" s="24">
        <f>VLOOKUP(A374, Master, 23, FALSE)</f>
        <v>6277672</v>
      </c>
      <c r="R374" s="22">
        <f>VLOOKUP(A374, Master, 24, FALSE)</f>
        <v>0.88460800292197994</v>
      </c>
      <c r="S374" s="22">
        <f>AVERAGE(F374,I374,L374,O374,R374)</f>
        <v>0.6723857639809665</v>
      </c>
      <c r="T374" s="32">
        <v>2</v>
      </c>
    </row>
    <row r="375" spans="1:20" ht="12.75" customHeight="1" x14ac:dyDescent="0.3">
      <c r="A375" s="25" t="s">
        <v>829</v>
      </c>
      <c r="B375" s="25" t="s">
        <v>830</v>
      </c>
      <c r="C375" s="25" t="s">
        <v>246</v>
      </c>
      <c r="D375" s="31">
        <f>VLOOKUP(A375, Master, 10, FALSE)</f>
        <v>10105914</v>
      </c>
      <c r="E375" s="31">
        <f>VLOOKUP(A375, Master, 11, FALSE)</f>
        <v>678181</v>
      </c>
      <c r="F375" s="40">
        <f>VLOOKUP(A375, Master, 12, FALSE)</f>
        <v>6.7107339326259854E-2</v>
      </c>
      <c r="G375" s="31">
        <f>VLOOKUP(A375, Master, 13, FALSE)</f>
        <v>9657030</v>
      </c>
      <c r="H375" s="31">
        <f>VLOOKUP(A375, Master, 14, FALSE)</f>
        <v>1160002</v>
      </c>
      <c r="I375" s="40">
        <f>VLOOKUP(A375, Master, 15, FALSE)</f>
        <v>0.12011995406455193</v>
      </c>
      <c r="J375" s="24">
        <f>VLOOKUP(A375, Master, 16, FALSE)</f>
        <v>9950509</v>
      </c>
      <c r="K375" s="24">
        <f>VLOOKUP(A375, Master, 17, FALSE)</f>
        <v>1588679</v>
      </c>
      <c r="L375" s="22">
        <f>VLOOKUP(A375, Master, 18, FALSE)</f>
        <v>0.15965806372317234</v>
      </c>
      <c r="M375" s="24">
        <f>VLOOKUP(A375, Master, 19, FALSE)</f>
        <v>9633496</v>
      </c>
      <c r="N375" s="24">
        <f>VLOOKUP(A375, Master, 20, FALSE)</f>
        <v>2459168</v>
      </c>
      <c r="O375" s="22">
        <f>VLOOKUP(A375, Master, 21, FALSE)</f>
        <v>0.25527264453112347</v>
      </c>
      <c r="P375" s="24">
        <f>VLOOKUP(A375, Master, 22, FALSE)</f>
        <v>10329059</v>
      </c>
      <c r="Q375" s="24">
        <f>VLOOKUP(A375, Master, 23, FALSE)</f>
        <v>3264124</v>
      </c>
      <c r="R375" s="22">
        <f>VLOOKUP(A375, Master, 24, FALSE)</f>
        <v>0.31601368527375051</v>
      </c>
      <c r="S375" s="22">
        <f>AVERAGE(F375,I375,L375,O375,R375)</f>
        <v>0.18363433738377161</v>
      </c>
      <c r="T375" s="32">
        <v>2</v>
      </c>
    </row>
    <row r="376" spans="1:20" ht="12.75" customHeight="1" x14ac:dyDescent="0.3">
      <c r="A376" s="25" t="s">
        <v>831</v>
      </c>
      <c r="B376" s="25" t="s">
        <v>832</v>
      </c>
      <c r="C376" s="25" t="s">
        <v>246</v>
      </c>
      <c r="D376" s="31">
        <f>VLOOKUP(A376, Master, 10, FALSE)</f>
        <v>8569278</v>
      </c>
      <c r="E376" s="31">
        <f>VLOOKUP(A376, Master, 11, FALSE)</f>
        <v>2624341</v>
      </c>
      <c r="F376" s="40">
        <f>VLOOKUP(A376, Master, 12, FALSE)</f>
        <v>0.30624995478032108</v>
      </c>
      <c r="G376" s="31">
        <f>VLOOKUP(A376, Master, 13, FALSE)</f>
        <v>8948287</v>
      </c>
      <c r="H376" s="31">
        <f>VLOOKUP(A376, Master, 14, FALSE)</f>
        <v>3070199</v>
      </c>
      <c r="I376" s="40">
        <f>VLOOKUP(A376, Master, 15, FALSE)</f>
        <v>0.34310466349592944</v>
      </c>
      <c r="J376" s="24">
        <f>VLOOKUP(A376, Master, 16, FALSE)</f>
        <v>9493393</v>
      </c>
      <c r="K376" s="24">
        <f>VLOOKUP(A376, Master, 17, FALSE)</f>
        <v>3698030</v>
      </c>
      <c r="L376" s="22">
        <f>VLOOKUP(A376, Master, 18, FALSE)</f>
        <v>0.38953722868104163</v>
      </c>
      <c r="M376" s="24">
        <f>VLOOKUP(A376, Master, 19, FALSE)</f>
        <v>9645072</v>
      </c>
      <c r="N376" s="24">
        <f>VLOOKUP(A376, Master, 20, FALSE)</f>
        <v>4946505</v>
      </c>
      <c r="O376" s="22">
        <f>VLOOKUP(A376, Master, 21, FALSE)</f>
        <v>0.51285309223197084</v>
      </c>
      <c r="P376" s="24">
        <f>VLOOKUP(A376, Master, 22, FALSE)</f>
        <v>10427997</v>
      </c>
      <c r="Q376" s="24">
        <f>VLOOKUP(A376, Master, 23, FALSE)</f>
        <v>6233316</v>
      </c>
      <c r="R376" s="22">
        <f>VLOOKUP(A376, Master, 24, FALSE)</f>
        <v>0.5977481581553965</v>
      </c>
      <c r="S376" s="22">
        <f>AVERAGE(F376,I376,L376,O376,R376)</f>
        <v>0.42989861946893193</v>
      </c>
      <c r="T376" s="32">
        <v>1</v>
      </c>
    </row>
    <row r="377" spans="1:20" ht="12.75" customHeight="1" x14ac:dyDescent="0.3">
      <c r="A377" s="25" t="s">
        <v>833</v>
      </c>
      <c r="B377" s="25" t="s">
        <v>834</v>
      </c>
      <c r="C377" s="25" t="s">
        <v>291</v>
      </c>
      <c r="D377" s="31">
        <f>VLOOKUP(A377, Master, 10, FALSE)</f>
        <v>13167179</v>
      </c>
      <c r="E377" s="31">
        <f>VLOOKUP(A377, Master, 11, FALSE)</f>
        <v>5680800</v>
      </c>
      <c r="F377" s="40">
        <f>VLOOKUP(A377, Master, 12, FALSE)</f>
        <v>0.43143637676680785</v>
      </c>
      <c r="G377" s="31">
        <f>VLOOKUP(A377, Master, 13, FALSE)</f>
        <v>13656389</v>
      </c>
      <c r="H377" s="31">
        <f>VLOOKUP(A377, Master, 14, FALSE)</f>
        <v>6386271</v>
      </c>
      <c r="I377" s="40">
        <f>VLOOKUP(A377, Master, 15, FALSE)</f>
        <v>0.46763979848552939</v>
      </c>
      <c r="J377" s="24">
        <f>VLOOKUP(A377, Master, 16, FALSE)</f>
        <v>14482009</v>
      </c>
      <c r="K377" s="24">
        <f>VLOOKUP(A377, Master, 17, FALSE)</f>
        <v>6537095</v>
      </c>
      <c r="L377" s="22">
        <f>VLOOKUP(A377, Master, 18, FALSE)</f>
        <v>0.45139420918741313</v>
      </c>
      <c r="M377" s="24">
        <f>VLOOKUP(A377, Master, 19, FALSE)</f>
        <v>14422416</v>
      </c>
      <c r="N377" s="24">
        <f>VLOOKUP(A377, Master, 20, FALSE)</f>
        <v>5191020</v>
      </c>
      <c r="O377" s="22">
        <f>VLOOKUP(A377, Master, 21, FALSE)</f>
        <v>0.35992721330462246</v>
      </c>
      <c r="P377" s="24">
        <f>VLOOKUP(A377, Master, 22, FALSE)</f>
        <v>14764651</v>
      </c>
      <c r="Q377" s="24">
        <f>VLOOKUP(A377, Master, 23, FALSE)</f>
        <v>4664500</v>
      </c>
      <c r="R377" s="22">
        <f>VLOOKUP(A377, Master, 24, FALSE)</f>
        <v>0.31592348508610191</v>
      </c>
      <c r="S377" s="22">
        <f>AVERAGE(F377,I377,L377,O377,R377)</f>
        <v>0.40526421656609496</v>
      </c>
      <c r="T377" s="32">
        <v>5</v>
      </c>
    </row>
    <row r="378" spans="1:20" ht="12.75" customHeight="1" x14ac:dyDescent="0.3">
      <c r="A378" s="25" t="s">
        <v>835</v>
      </c>
      <c r="B378" s="25" t="s">
        <v>582</v>
      </c>
      <c r="C378" s="25" t="s">
        <v>291</v>
      </c>
      <c r="D378" s="31">
        <f>VLOOKUP(A378, Master, 10, FALSE)</f>
        <v>24283242</v>
      </c>
      <c r="E378" s="31">
        <f>VLOOKUP(A378, Master, 11, FALSE)</f>
        <v>446325</v>
      </c>
      <c r="F378" s="40">
        <f>VLOOKUP(A378, Master, 12, FALSE)</f>
        <v>1.8379959315152399E-2</v>
      </c>
      <c r="G378" s="31">
        <f>VLOOKUP(A378, Master, 13, FALSE)</f>
        <v>24819709</v>
      </c>
      <c r="H378" s="31">
        <f>VLOOKUP(A378, Master, 14, FALSE)</f>
        <v>881516</v>
      </c>
      <c r="I378" s="40">
        <f>VLOOKUP(A378, Master, 15, FALSE)</f>
        <v>3.5516774189415352E-2</v>
      </c>
      <c r="J378" s="24">
        <f>VLOOKUP(A378, Master, 16, FALSE)</f>
        <v>24792381</v>
      </c>
      <c r="K378" s="24">
        <f>VLOOKUP(A378, Master, 17, FALSE)</f>
        <v>1869046</v>
      </c>
      <c r="L378" s="22">
        <f>VLOOKUP(A378, Master, 18, FALSE)</f>
        <v>7.5387918570628612E-2</v>
      </c>
      <c r="M378" s="24">
        <f>VLOOKUP(A378, Master, 19, FALSE)</f>
        <v>24507843</v>
      </c>
      <c r="N378" s="24">
        <f>VLOOKUP(A378, Master, 20, FALSE)</f>
        <v>3169962</v>
      </c>
      <c r="O378" s="22">
        <f>VLOOKUP(A378, Master, 21, FALSE)</f>
        <v>0.12934479790816353</v>
      </c>
      <c r="P378" s="24">
        <f>VLOOKUP(A378, Master, 22, FALSE)</f>
        <v>26268483</v>
      </c>
      <c r="Q378" s="24">
        <f>VLOOKUP(A378, Master, 23, FALSE)</f>
        <v>3735530</v>
      </c>
      <c r="R378" s="22">
        <f>VLOOKUP(A378, Master, 24, FALSE)</f>
        <v>0.14220577564376291</v>
      </c>
      <c r="S378" s="22">
        <f>AVERAGE(F378,I378,L378,O378,R378)</f>
        <v>8.0167045125424566E-2</v>
      </c>
      <c r="T378" s="32">
        <v>4</v>
      </c>
    </row>
    <row r="379" spans="1:20" ht="12.75" customHeight="1" x14ac:dyDescent="0.3">
      <c r="A379" s="25" t="s">
        <v>836</v>
      </c>
      <c r="B379" s="25" t="s">
        <v>837</v>
      </c>
      <c r="C379" s="25" t="s">
        <v>291</v>
      </c>
      <c r="D379" s="31">
        <f>VLOOKUP(A379, Master, 10, FALSE)</f>
        <v>39195743</v>
      </c>
      <c r="E379" s="31">
        <f>VLOOKUP(A379, Master, 11, FALSE)</f>
        <v>2861301</v>
      </c>
      <c r="F379" s="40">
        <f>VLOOKUP(A379, Master, 12, FALSE)</f>
        <v>7.3000300058095588E-2</v>
      </c>
      <c r="G379" s="31">
        <f>VLOOKUP(A379, Master, 13, FALSE)</f>
        <v>38359447</v>
      </c>
      <c r="H379" s="31">
        <f>VLOOKUP(A379, Master, 14, FALSE)</f>
        <v>4416412</v>
      </c>
      <c r="I379" s="40">
        <f>VLOOKUP(A379, Master, 15, FALSE)</f>
        <v>0.115132316688507</v>
      </c>
      <c r="J379" s="24">
        <f>VLOOKUP(A379, Master, 16, FALSE)</f>
        <v>40250465</v>
      </c>
      <c r="K379" s="24">
        <f>VLOOKUP(A379, Master, 17, FALSE)</f>
        <v>5819516</v>
      </c>
      <c r="L379" s="22">
        <f>VLOOKUP(A379, Master, 18, FALSE)</f>
        <v>0.14458257811431496</v>
      </c>
      <c r="M379" s="24">
        <f>VLOOKUP(A379, Master, 19, FALSE)</f>
        <v>41069457</v>
      </c>
      <c r="N379" s="24">
        <f>VLOOKUP(A379, Master, 20, FALSE)</f>
        <v>6516309</v>
      </c>
      <c r="O379" s="22">
        <f>VLOOKUP(A379, Master, 21, FALSE)</f>
        <v>0.15866557476033832</v>
      </c>
      <c r="P379" s="24">
        <f>VLOOKUP(A379, Master, 22, FALSE)</f>
        <v>42483074</v>
      </c>
      <c r="Q379" s="24">
        <f>VLOOKUP(A379, Master, 23, FALSE)</f>
        <v>5367589</v>
      </c>
      <c r="R379" s="22">
        <f>VLOOKUP(A379, Master, 24, FALSE)</f>
        <v>0.12634653038525415</v>
      </c>
      <c r="S379" s="22">
        <f>AVERAGE(F379,I379,L379,O379,R379)</f>
        <v>0.123545460001302</v>
      </c>
      <c r="T379" s="32">
        <v>5</v>
      </c>
    </row>
    <row r="380" spans="1:20" ht="12.75" customHeight="1" x14ac:dyDescent="0.3">
      <c r="A380" s="25" t="s">
        <v>838</v>
      </c>
      <c r="B380" s="25" t="s">
        <v>530</v>
      </c>
      <c r="C380" s="25" t="s">
        <v>291</v>
      </c>
      <c r="D380" s="31">
        <f>VLOOKUP(A380, Master, 10, FALSE)</f>
        <v>23975992</v>
      </c>
      <c r="E380" s="31">
        <f>VLOOKUP(A380, Master, 11, FALSE)</f>
        <v>20861280</v>
      </c>
      <c r="F380" s="40">
        <f>VLOOKUP(A380, Master, 12, FALSE)</f>
        <v>0.87009038041053732</v>
      </c>
      <c r="G380" s="31">
        <f>VLOOKUP(A380, Master, 13, FALSE)</f>
        <v>24624785</v>
      </c>
      <c r="H380" s="31">
        <f>VLOOKUP(A380, Master, 14, FALSE)</f>
        <v>20077170</v>
      </c>
      <c r="I380" s="40">
        <f>VLOOKUP(A380, Master, 15, FALSE)</f>
        <v>0.81532366678531409</v>
      </c>
      <c r="J380" s="24">
        <f>VLOOKUP(A380, Master, 16, FALSE)</f>
        <v>24915118</v>
      </c>
      <c r="K380" s="24">
        <f>VLOOKUP(A380, Master, 17, FALSE)</f>
        <v>19684824</v>
      </c>
      <c r="L380" s="22">
        <f>VLOOKUP(A380, Master, 18, FALSE)</f>
        <v>0.79007548750120304</v>
      </c>
      <c r="M380" s="24">
        <f>VLOOKUP(A380, Master, 19, FALSE)</f>
        <v>23944378</v>
      </c>
      <c r="N380" s="24">
        <f>VLOOKUP(A380, Master, 20, FALSE)</f>
        <v>20601612</v>
      </c>
      <c r="O380" s="22">
        <f>VLOOKUP(A380, Master, 21, FALSE)</f>
        <v>0.86039453603680993</v>
      </c>
      <c r="P380" s="24">
        <f>VLOOKUP(A380, Master, 22, FALSE)</f>
        <v>24567725</v>
      </c>
      <c r="Q380" s="24">
        <f>VLOOKUP(A380, Master, 23, FALSE)</f>
        <v>21247117</v>
      </c>
      <c r="R380" s="22">
        <f>VLOOKUP(A380, Master, 24, FALSE)</f>
        <v>0.8648386043070736</v>
      </c>
      <c r="S380" s="22">
        <f>AVERAGE(F380,I380,L380,O380,R380)</f>
        <v>0.84014453500818753</v>
      </c>
      <c r="T380" s="32">
        <v>5</v>
      </c>
    </row>
    <row r="381" spans="1:20" ht="12.75" customHeight="1" x14ac:dyDescent="0.3">
      <c r="A381" s="25" t="s">
        <v>839</v>
      </c>
      <c r="B381" s="25" t="s">
        <v>840</v>
      </c>
      <c r="C381" s="25" t="s">
        <v>180</v>
      </c>
      <c r="D381" s="31">
        <f>VLOOKUP(A381, Master, 10, FALSE)</f>
        <v>11057781</v>
      </c>
      <c r="E381" s="31">
        <f>VLOOKUP(A381, Master, 11, FALSE)</f>
        <v>4191020</v>
      </c>
      <c r="F381" s="40">
        <f>VLOOKUP(A381, Master, 12, FALSE)</f>
        <v>0.3790109426113612</v>
      </c>
      <c r="G381" s="31">
        <f>VLOOKUP(A381, Master, 13, FALSE)</f>
        <v>12074881</v>
      </c>
      <c r="H381" s="31">
        <f>VLOOKUP(A381, Master, 14, FALSE)</f>
        <v>4276461</v>
      </c>
      <c r="I381" s="40">
        <f>VLOOKUP(A381, Master, 15, FALSE)</f>
        <v>0.35416175115928678</v>
      </c>
      <c r="J381" s="24">
        <f>VLOOKUP(A381, Master, 16, FALSE)</f>
        <v>12049077</v>
      </c>
      <c r="K381" s="24">
        <f>VLOOKUP(A381, Master, 17, FALSE)</f>
        <v>4606990</v>
      </c>
      <c r="L381" s="22">
        <f>VLOOKUP(A381, Master, 18, FALSE)</f>
        <v>0.38235210879638332</v>
      </c>
      <c r="M381" s="24">
        <f>VLOOKUP(A381, Master, 19, FALSE)</f>
        <v>12874517</v>
      </c>
      <c r="N381" s="24">
        <f>VLOOKUP(A381, Master, 20, FALSE)</f>
        <v>5531188</v>
      </c>
      <c r="O381" s="22">
        <f>VLOOKUP(A381, Master, 21, FALSE)</f>
        <v>0.4296229520688038</v>
      </c>
      <c r="P381" s="24">
        <f>VLOOKUP(A381, Master, 22, FALSE)</f>
        <v>13068368</v>
      </c>
      <c r="Q381" s="24">
        <f>VLOOKUP(A381, Master, 23, FALSE)</f>
        <v>6767336</v>
      </c>
      <c r="R381" s="22">
        <f>VLOOKUP(A381, Master, 24, FALSE)</f>
        <v>0.51784094234260925</v>
      </c>
      <c r="S381" s="22">
        <f>AVERAGE(F381,I381,L381,O381,R381)</f>
        <v>0.41259773939568883</v>
      </c>
      <c r="T381" s="32">
        <v>2</v>
      </c>
    </row>
    <row r="382" spans="1:20" ht="12.75" customHeight="1" x14ac:dyDescent="0.3">
      <c r="A382" s="25" t="s">
        <v>841</v>
      </c>
      <c r="B382" s="25" t="s">
        <v>842</v>
      </c>
      <c r="C382" s="25" t="s">
        <v>180</v>
      </c>
      <c r="D382" s="31">
        <f>VLOOKUP(A382, Master, 10, FALSE)</f>
        <v>14114187</v>
      </c>
      <c r="E382" s="31">
        <f>VLOOKUP(A382, Master, 11, FALSE)</f>
        <v>4179995</v>
      </c>
      <c r="F382" s="40">
        <f>VLOOKUP(A382, Master, 12, FALSE)</f>
        <v>0.29615556319326081</v>
      </c>
      <c r="G382" s="31">
        <f>VLOOKUP(A382, Master, 13, FALSE)</f>
        <v>14157210</v>
      </c>
      <c r="H382" s="31">
        <f>VLOOKUP(A382, Master, 14, FALSE)</f>
        <v>3817879</v>
      </c>
      <c r="I382" s="40">
        <f>VLOOKUP(A382, Master, 15, FALSE)</f>
        <v>0.26967735874512</v>
      </c>
      <c r="J382" s="24">
        <f>VLOOKUP(A382, Master, 16, FALSE)</f>
        <v>14007020</v>
      </c>
      <c r="K382" s="24">
        <f>VLOOKUP(A382, Master, 17, FALSE)</f>
        <v>3389259</v>
      </c>
      <c r="L382" s="22">
        <f>VLOOKUP(A382, Master, 18, FALSE)</f>
        <v>0.24196859860270065</v>
      </c>
      <c r="M382" s="24">
        <f>VLOOKUP(A382, Master, 19, FALSE)</f>
        <v>13726297</v>
      </c>
      <c r="N382" s="24">
        <f>VLOOKUP(A382, Master, 20, FALSE)</f>
        <v>3254711</v>
      </c>
      <c r="O382" s="22">
        <f>VLOOKUP(A382, Master, 21, FALSE)</f>
        <v>0.23711500632690666</v>
      </c>
      <c r="P382" s="24">
        <f>VLOOKUP(A382, Master, 22, FALSE)</f>
        <v>14162102</v>
      </c>
      <c r="Q382" s="24">
        <f>VLOOKUP(A382, Master, 23, FALSE)</f>
        <v>2858179</v>
      </c>
      <c r="R382" s="22">
        <f>VLOOKUP(A382, Master, 24, FALSE)</f>
        <v>0.20181884016934773</v>
      </c>
      <c r="S382" s="22">
        <f>AVERAGE(F382,I382,L382,O382,R382)</f>
        <v>0.2493470734074672</v>
      </c>
      <c r="T382" s="32">
        <v>3</v>
      </c>
    </row>
    <row r="383" spans="1:20" ht="12.75" customHeight="1" x14ac:dyDescent="0.3">
      <c r="A383" s="25" t="s">
        <v>843</v>
      </c>
      <c r="B383" s="25" t="s">
        <v>844</v>
      </c>
      <c r="C383" s="25" t="s">
        <v>180</v>
      </c>
      <c r="D383" s="31">
        <f>VLOOKUP(A383, Master, 10, FALSE)</f>
        <v>17184577</v>
      </c>
      <c r="E383" s="31">
        <f>VLOOKUP(A383, Master, 11, FALSE)</f>
        <v>3610301</v>
      </c>
      <c r="F383" s="40">
        <f>VLOOKUP(A383, Master, 12, FALSE)</f>
        <v>0.21008960534786511</v>
      </c>
      <c r="G383" s="31">
        <f>VLOOKUP(A383, Master, 13, FALSE)</f>
        <v>17865354</v>
      </c>
      <c r="H383" s="31">
        <f>VLOOKUP(A383, Master, 14, FALSE)</f>
        <v>4325055</v>
      </c>
      <c r="I383" s="40">
        <f>VLOOKUP(A383, Master, 15, FALSE)</f>
        <v>0.24209176039836658</v>
      </c>
      <c r="J383" s="24">
        <f>VLOOKUP(A383, Master, 16, FALSE)</f>
        <v>17716557</v>
      </c>
      <c r="K383" s="24">
        <f>VLOOKUP(A383, Master, 17, FALSE)</f>
        <v>5254786</v>
      </c>
      <c r="L383" s="22">
        <f>VLOOKUP(A383, Master, 18, FALSE)</f>
        <v>0.29660311537958534</v>
      </c>
      <c r="M383" s="24">
        <f>VLOOKUP(A383, Master, 19, FALSE)</f>
        <v>18959164</v>
      </c>
      <c r="N383" s="24">
        <f>VLOOKUP(A383, Master, 20, FALSE)</f>
        <v>6479380</v>
      </c>
      <c r="O383" s="22">
        <f>VLOOKUP(A383, Master, 21, FALSE)</f>
        <v>0.34175452039973914</v>
      </c>
      <c r="P383" s="24">
        <f>VLOOKUP(A383, Master, 22, FALSE)</f>
        <v>20352667</v>
      </c>
      <c r="Q383" s="24">
        <f>VLOOKUP(A383, Master, 23, FALSE)</f>
        <v>8148522</v>
      </c>
      <c r="R383" s="22">
        <f>VLOOKUP(A383, Master, 24, FALSE)</f>
        <v>0.4003663008882325</v>
      </c>
      <c r="S383" s="22">
        <f>AVERAGE(F383,I383,L383,O383,R383)</f>
        <v>0.29818106048275778</v>
      </c>
      <c r="T383" s="32">
        <v>2</v>
      </c>
    </row>
    <row r="384" spans="1:20" ht="12.75" customHeight="1" x14ac:dyDescent="0.3">
      <c r="A384" s="25" t="s">
        <v>845</v>
      </c>
      <c r="B384" s="25" t="s">
        <v>846</v>
      </c>
      <c r="C384" s="25" t="s">
        <v>180</v>
      </c>
      <c r="D384" s="31">
        <f>VLOOKUP(A384, Master, 10, FALSE)</f>
        <v>15534812</v>
      </c>
      <c r="E384" s="31">
        <f>VLOOKUP(A384, Master, 11, FALSE)</f>
        <v>7410127</v>
      </c>
      <c r="F384" s="40">
        <f>VLOOKUP(A384, Master, 12, FALSE)</f>
        <v>0.4770013953178191</v>
      </c>
      <c r="G384" s="31">
        <f>VLOOKUP(A384, Master, 13, FALSE)</f>
        <v>16745922</v>
      </c>
      <c r="H384" s="31">
        <f>VLOOKUP(A384, Master, 14, FALSE)</f>
        <v>7023031</v>
      </c>
      <c r="I384" s="40">
        <f>VLOOKUP(A384, Master, 15, FALSE)</f>
        <v>0.41938753805254797</v>
      </c>
      <c r="J384" s="24">
        <f>VLOOKUP(A384, Master, 16, FALSE)</f>
        <v>16846478</v>
      </c>
      <c r="K384" s="24">
        <f>VLOOKUP(A384, Master, 17, FALSE)</f>
        <v>6552995</v>
      </c>
      <c r="L384" s="22">
        <f>VLOOKUP(A384, Master, 18, FALSE)</f>
        <v>0.38898308596016329</v>
      </c>
      <c r="M384" s="24">
        <f>VLOOKUP(A384, Master, 19, FALSE)</f>
        <v>16771441</v>
      </c>
      <c r="N384" s="24">
        <f>VLOOKUP(A384, Master, 20, FALSE)</f>
        <v>6922307</v>
      </c>
      <c r="O384" s="22">
        <f>VLOOKUP(A384, Master, 21, FALSE)</f>
        <v>0.41274372309451524</v>
      </c>
      <c r="P384" s="24">
        <f>VLOOKUP(A384, Master, 22, FALSE)</f>
        <v>16860697</v>
      </c>
      <c r="Q384" s="24">
        <f>VLOOKUP(A384, Master, 23, FALSE)</f>
        <v>7586472</v>
      </c>
      <c r="R384" s="22">
        <f>VLOOKUP(A384, Master, 24, FALSE)</f>
        <v>0.44995008213480142</v>
      </c>
      <c r="S384" s="22">
        <f>AVERAGE(F384,I384,L384,O384,R384)</f>
        <v>0.42961316491196938</v>
      </c>
      <c r="T384" s="32">
        <v>4</v>
      </c>
    </row>
    <row r="385" spans="1:20" ht="12.75" customHeight="1" x14ac:dyDescent="0.3">
      <c r="A385" s="25" t="s">
        <v>847</v>
      </c>
      <c r="B385" s="25" t="s">
        <v>848</v>
      </c>
      <c r="C385" s="25" t="s">
        <v>180</v>
      </c>
      <c r="D385" s="31">
        <f>VLOOKUP(A385, Master, 10, FALSE)</f>
        <v>8009084</v>
      </c>
      <c r="E385" s="31">
        <f>VLOOKUP(A385, Master, 11, FALSE)</f>
        <v>3187202</v>
      </c>
      <c r="F385" s="40">
        <f>VLOOKUP(A385, Master, 12, FALSE)</f>
        <v>0.39794837961494722</v>
      </c>
      <c r="G385" s="31">
        <f>VLOOKUP(A385, Master, 13, FALSE)</f>
        <v>8228205</v>
      </c>
      <c r="H385" s="31">
        <f>VLOOKUP(A385, Master, 14, FALSE)</f>
        <v>3241951</v>
      </c>
      <c r="I385" s="40">
        <f>VLOOKUP(A385, Master, 15, FALSE)</f>
        <v>0.39400464621384618</v>
      </c>
      <c r="J385" s="24">
        <f>VLOOKUP(A385, Master, 16, FALSE)</f>
        <v>8981840</v>
      </c>
      <c r="K385" s="24">
        <f>VLOOKUP(A385, Master, 17, FALSE)</f>
        <v>3190835</v>
      </c>
      <c r="L385" s="22">
        <f>VLOOKUP(A385, Master, 18, FALSE)</f>
        <v>0.35525404594158883</v>
      </c>
      <c r="M385" s="24">
        <f>VLOOKUP(A385, Master, 19, FALSE)</f>
        <v>8920561</v>
      </c>
      <c r="N385" s="24">
        <f>VLOOKUP(A385, Master, 20, FALSE)</f>
        <v>1386975</v>
      </c>
      <c r="O385" s="22">
        <f>VLOOKUP(A385, Master, 21, FALSE)</f>
        <v>0.15548069230175099</v>
      </c>
      <c r="P385" s="24">
        <f>VLOOKUP(A385, Master, 22, FALSE)</f>
        <v>9643223</v>
      </c>
      <c r="Q385" s="24">
        <f>VLOOKUP(A385, Master, 23, FALSE)</f>
        <v>1946659</v>
      </c>
      <c r="R385" s="22">
        <f>VLOOKUP(A385, Master, 24, FALSE)</f>
        <v>0.20186808912331489</v>
      </c>
      <c r="S385" s="22">
        <f>AVERAGE(F385,I385,L385,O385,R385)</f>
        <v>0.30091117063908962</v>
      </c>
      <c r="T385" s="32">
        <v>2</v>
      </c>
    </row>
    <row r="386" spans="1:20" ht="12.75" customHeight="1" x14ac:dyDescent="0.3">
      <c r="A386" s="25" t="s">
        <v>849</v>
      </c>
      <c r="B386" s="25" t="s">
        <v>850</v>
      </c>
      <c r="C386" s="25" t="s">
        <v>171</v>
      </c>
      <c r="D386" s="31">
        <f>VLOOKUP(A386, Master, 10, FALSE)</f>
        <v>13141006</v>
      </c>
      <c r="E386" s="31">
        <f>VLOOKUP(A386, Master, 11, FALSE)</f>
        <v>13265517</v>
      </c>
      <c r="F386" s="40">
        <f>VLOOKUP(A386, Master, 12, FALSE)</f>
        <v>1.0094749975762891</v>
      </c>
      <c r="G386" s="31">
        <f>VLOOKUP(A386, Master, 13, FALSE)</f>
        <v>13497233</v>
      </c>
      <c r="H386" s="31">
        <f>VLOOKUP(A386, Master, 14, FALSE)</f>
        <v>15582031</v>
      </c>
      <c r="I386" s="40">
        <f>VLOOKUP(A386, Master, 15, FALSE)</f>
        <v>1.1544611402944589</v>
      </c>
      <c r="J386" s="24">
        <f>VLOOKUP(A386, Master, 16, FALSE)</f>
        <v>13986350</v>
      </c>
      <c r="K386" s="24">
        <f>VLOOKUP(A386, Master, 17, FALSE)</f>
        <v>17974806</v>
      </c>
      <c r="L386" s="22">
        <f>VLOOKUP(A386, Master, 18, FALSE)</f>
        <v>1.2851677528447378</v>
      </c>
      <c r="M386" s="24">
        <f>VLOOKUP(A386, Master, 19, FALSE)</f>
        <v>18714014</v>
      </c>
      <c r="N386" s="24">
        <f>VLOOKUP(A386, Master, 20, FALSE)</f>
        <v>16294448</v>
      </c>
      <c r="O386" s="22">
        <f>VLOOKUP(A386, Master, 21, FALSE)</f>
        <v>0.87070833654393975</v>
      </c>
      <c r="P386" s="24">
        <f>VLOOKUP(A386, Master, 22, FALSE)</f>
        <v>19392740</v>
      </c>
      <c r="Q386" s="24">
        <f>VLOOKUP(A386, Master, 23, FALSE)</f>
        <v>14266302</v>
      </c>
      <c r="R386" s="22">
        <f>VLOOKUP(A386, Master, 24, FALSE)</f>
        <v>0.7356516923343478</v>
      </c>
      <c r="S386" s="22">
        <f>AVERAGE(F386,I386,L386,O386,R386)</f>
        <v>1.0110927839187549</v>
      </c>
      <c r="T386" s="32">
        <v>3</v>
      </c>
    </row>
    <row r="387" spans="1:20" ht="12.75" customHeight="1" x14ac:dyDescent="0.3">
      <c r="A387" s="25" t="s">
        <v>851</v>
      </c>
      <c r="B387" s="25" t="s">
        <v>852</v>
      </c>
      <c r="C387" s="25" t="s">
        <v>171</v>
      </c>
      <c r="D387" s="31">
        <f>VLOOKUP(A387, Master, 10, FALSE)</f>
        <v>19965184</v>
      </c>
      <c r="E387" s="31">
        <f>VLOOKUP(A387, Master, 11, FALSE)</f>
        <v>8807660</v>
      </c>
      <c r="F387" s="40">
        <f>VLOOKUP(A387, Master, 12, FALSE)</f>
        <v>0.44115095558347972</v>
      </c>
      <c r="G387" s="31">
        <f>VLOOKUP(A387, Master, 13, FALSE)</f>
        <v>19624256</v>
      </c>
      <c r="H387" s="31">
        <f>VLOOKUP(A387, Master, 14, FALSE)</f>
        <v>11869510</v>
      </c>
      <c r="I387" s="40">
        <f>VLOOKUP(A387, Master, 15, FALSE)</f>
        <v>0.6048387261152729</v>
      </c>
      <c r="J387" s="24">
        <f>VLOOKUP(A387, Master, 16, FALSE)</f>
        <v>20138706</v>
      </c>
      <c r="K387" s="24">
        <f>VLOOKUP(A387, Master, 17, FALSE)</f>
        <v>15393497</v>
      </c>
      <c r="L387" s="22">
        <f>VLOOKUP(A387, Master, 18, FALSE)</f>
        <v>0.76437368915361292</v>
      </c>
      <c r="M387" s="24">
        <f>VLOOKUP(A387, Master, 19, FALSE)</f>
        <v>20879392</v>
      </c>
      <c r="N387" s="24">
        <f>VLOOKUP(A387, Master, 20, FALSE)</f>
        <v>18145128</v>
      </c>
      <c r="O387" s="22">
        <f>VLOOKUP(A387, Master, 21, FALSE)</f>
        <v>0.86904484575029772</v>
      </c>
      <c r="P387" s="24">
        <f>VLOOKUP(A387, Master, 22, FALSE)</f>
        <v>22953826</v>
      </c>
      <c r="Q387" s="24">
        <f>VLOOKUP(A387, Master, 23, FALSE)</f>
        <v>19013271</v>
      </c>
      <c r="R387" s="22">
        <f>VLOOKUP(A387, Master, 24, FALSE)</f>
        <v>0.82832687674812899</v>
      </c>
      <c r="S387" s="22">
        <f>AVERAGE(F387,I387,L387,O387,R387)</f>
        <v>0.70154701867015845</v>
      </c>
      <c r="T387" s="32">
        <v>4</v>
      </c>
    </row>
    <row r="388" spans="1:20" ht="12.75" customHeight="1" x14ac:dyDescent="0.3">
      <c r="A388" s="25" t="s">
        <v>853</v>
      </c>
      <c r="B388" s="25" t="s">
        <v>854</v>
      </c>
      <c r="C388" s="25" t="s">
        <v>171</v>
      </c>
      <c r="D388" s="31">
        <f>VLOOKUP(A388, Master, 10, FALSE)</f>
        <v>28262552</v>
      </c>
      <c r="E388" s="31">
        <f>VLOOKUP(A388, Master, 11, FALSE)</f>
        <v>4377184</v>
      </c>
      <c r="F388" s="40">
        <f>VLOOKUP(A388, Master, 12, FALSE)</f>
        <v>0.15487575219675845</v>
      </c>
      <c r="G388" s="31">
        <f>VLOOKUP(A388, Master, 13, FALSE)</f>
        <v>32885669</v>
      </c>
      <c r="H388" s="31">
        <f>VLOOKUP(A388, Master, 14, FALSE)</f>
        <v>5195259</v>
      </c>
      <c r="I388" s="40">
        <f>VLOOKUP(A388, Master, 15, FALSE)</f>
        <v>0.15797942258678088</v>
      </c>
      <c r="J388" s="24">
        <f>VLOOKUP(A388, Master, 16, FALSE)</f>
        <v>35583479</v>
      </c>
      <c r="K388" s="24">
        <f>VLOOKUP(A388, Master, 17, FALSE)</f>
        <v>5336021</v>
      </c>
      <c r="L388" s="22">
        <f>VLOOKUP(A388, Master, 18, FALSE)</f>
        <v>0.14995782171833169</v>
      </c>
      <c r="M388" s="24">
        <f>VLOOKUP(A388, Master, 19, FALSE)</f>
        <v>37048045</v>
      </c>
      <c r="N388" s="24">
        <f>VLOOKUP(A388, Master, 20, FALSE)</f>
        <v>6145342</v>
      </c>
      <c r="O388" s="22">
        <f>VLOOKUP(A388, Master, 21, FALSE)</f>
        <v>0.16587493348164525</v>
      </c>
      <c r="P388" s="24">
        <f>VLOOKUP(A388, Master, 22, FALSE)</f>
        <v>39318758</v>
      </c>
      <c r="Q388" s="24">
        <f>VLOOKUP(A388, Master, 23, FALSE)</f>
        <v>4675682</v>
      </c>
      <c r="R388" s="22">
        <f>VLOOKUP(A388, Master, 24, FALSE)</f>
        <v>0.11891733711425981</v>
      </c>
      <c r="S388" s="22">
        <f>AVERAGE(F388,I388,L388,O388,R388)</f>
        <v>0.14952105341955521</v>
      </c>
      <c r="T388" s="32">
        <v>5</v>
      </c>
    </row>
    <row r="389" spans="1:20" ht="12.75" customHeight="1" x14ac:dyDescent="0.3">
      <c r="A389" s="25" t="s">
        <v>855</v>
      </c>
      <c r="B389" s="25" t="s">
        <v>856</v>
      </c>
      <c r="C389" s="25" t="s">
        <v>171</v>
      </c>
      <c r="D389" s="31">
        <f>VLOOKUP(A389, Master, 10, FALSE)</f>
        <v>17966270</v>
      </c>
      <c r="E389" s="31">
        <f>VLOOKUP(A389, Master, 11, FALSE)</f>
        <v>5807292</v>
      </c>
      <c r="F389" s="40">
        <f>VLOOKUP(A389, Master, 12, FALSE)</f>
        <v>0.32323303612825588</v>
      </c>
      <c r="G389" s="31">
        <f>VLOOKUP(A389, Master, 13, FALSE)</f>
        <v>17416311</v>
      </c>
      <c r="H389" s="31">
        <f>VLOOKUP(A389, Master, 14, FALSE)</f>
        <v>6546334</v>
      </c>
      <c r="I389" s="40">
        <f>VLOOKUP(A389, Master, 15, FALSE)</f>
        <v>0.3758737427231289</v>
      </c>
      <c r="J389" s="24">
        <f>VLOOKUP(A389, Master, 16, FALSE)</f>
        <v>17786942</v>
      </c>
      <c r="K389" s="24">
        <f>VLOOKUP(A389, Master, 17, FALSE)</f>
        <v>7294431</v>
      </c>
      <c r="L389" s="22">
        <f>VLOOKUP(A389, Master, 18, FALSE)</f>
        <v>0.41010034214987601</v>
      </c>
      <c r="M389" s="24">
        <f>VLOOKUP(A389, Master, 19, FALSE)</f>
        <v>18046154</v>
      </c>
      <c r="N389" s="24">
        <f>VLOOKUP(A389, Master, 20, FALSE)</f>
        <v>8155968</v>
      </c>
      <c r="O389" s="22">
        <f>VLOOKUP(A389, Master, 21, FALSE)</f>
        <v>0.45195048208055855</v>
      </c>
      <c r="P389" s="24">
        <f>VLOOKUP(A389, Master, 22, FALSE)</f>
        <v>19191011</v>
      </c>
      <c r="Q389" s="24">
        <f>VLOOKUP(A389, Master, 23, FALSE)</f>
        <v>8542381</v>
      </c>
      <c r="R389" s="22">
        <f>VLOOKUP(A389, Master, 24, FALSE)</f>
        <v>0.44512407397400794</v>
      </c>
      <c r="S389" s="22">
        <f>AVERAGE(F389,I389,L389,O389,R389)</f>
        <v>0.40125633541116545</v>
      </c>
      <c r="T389" s="32">
        <v>3</v>
      </c>
    </row>
    <row r="390" spans="1:20" ht="12.75" customHeight="1" x14ac:dyDescent="0.3">
      <c r="A390" s="25" t="s">
        <v>857</v>
      </c>
      <c r="B390" s="25" t="s">
        <v>858</v>
      </c>
      <c r="C390" s="25" t="s">
        <v>171</v>
      </c>
      <c r="D390" s="31">
        <f>VLOOKUP(A390, Master, 10, FALSE)</f>
        <v>15662469</v>
      </c>
      <c r="E390" s="31">
        <f>VLOOKUP(A390, Master, 11, FALSE)</f>
        <v>1675413</v>
      </c>
      <c r="F390" s="40">
        <f>VLOOKUP(A390, Master, 12, FALSE)</f>
        <v>0.10696991642888487</v>
      </c>
      <c r="G390" s="31">
        <f>VLOOKUP(A390, Master, 13, FALSE)</f>
        <v>14855043</v>
      </c>
      <c r="H390" s="31">
        <f>VLOOKUP(A390, Master, 14, FALSE)</f>
        <v>3271913</v>
      </c>
      <c r="I390" s="40">
        <f>VLOOKUP(A390, Master, 15, FALSE)</f>
        <v>0.2202560436883286</v>
      </c>
      <c r="J390" s="24">
        <f>VLOOKUP(A390, Master, 16, FALSE)</f>
        <v>15359362</v>
      </c>
      <c r="K390" s="24">
        <f>VLOOKUP(A390, Master, 17, FALSE)</f>
        <v>4998258</v>
      </c>
      <c r="L390" s="22">
        <f>VLOOKUP(A390, Master, 18, FALSE)</f>
        <v>0.32542093870826144</v>
      </c>
      <c r="M390" s="24">
        <f>VLOOKUP(A390, Master, 19, FALSE)</f>
        <v>15917230</v>
      </c>
      <c r="N390" s="24">
        <f>VLOOKUP(A390, Master, 20, FALSE)</f>
        <v>6199350</v>
      </c>
      <c r="O390" s="22">
        <f>VLOOKUP(A390, Master, 21, FALSE)</f>
        <v>0.38947417358422287</v>
      </c>
      <c r="P390" s="24">
        <f>VLOOKUP(A390, Master, 22, FALSE)</f>
        <v>16588106</v>
      </c>
      <c r="Q390" s="24">
        <f>VLOOKUP(A390, Master, 23, FALSE)</f>
        <v>7034915</v>
      </c>
      <c r="R390" s="22">
        <f>VLOOKUP(A390, Master, 24, FALSE)</f>
        <v>0.42409392609379276</v>
      </c>
      <c r="S390" s="22">
        <f>AVERAGE(F390,I390,L390,O390,R390)</f>
        <v>0.29324299970069811</v>
      </c>
      <c r="T390" s="32">
        <v>2</v>
      </c>
    </row>
    <row r="391" spans="1:20" ht="12.75" customHeight="1" x14ac:dyDescent="0.3">
      <c r="A391" s="25" t="s">
        <v>859</v>
      </c>
      <c r="B391" s="25" t="s">
        <v>860</v>
      </c>
      <c r="C391" s="25" t="s">
        <v>171</v>
      </c>
      <c r="D391" s="31">
        <f>VLOOKUP(A391, Master, 10, FALSE)</f>
        <v>10605531</v>
      </c>
      <c r="E391" s="31">
        <f>VLOOKUP(A391, Master, 11, FALSE)</f>
        <v>8315662</v>
      </c>
      <c r="F391" s="40">
        <f>VLOOKUP(A391, Master, 12, FALSE)</f>
        <v>0.78408728426704899</v>
      </c>
      <c r="G391" s="31">
        <f>VLOOKUP(A391, Master, 13, FALSE)</f>
        <v>12074498</v>
      </c>
      <c r="H391" s="31">
        <f>VLOOKUP(A391, Master, 14, FALSE)</f>
        <v>8548794</v>
      </c>
      <c r="I391" s="40">
        <f>VLOOKUP(A391, Master, 15, FALSE)</f>
        <v>0.70800409259250363</v>
      </c>
      <c r="J391" s="24">
        <f>VLOOKUP(A391, Master, 16, FALSE)</f>
        <v>14417825</v>
      </c>
      <c r="K391" s="24">
        <f>VLOOKUP(A391, Master, 17, FALSE)</f>
        <v>6969482</v>
      </c>
      <c r="L391" s="22">
        <f>VLOOKUP(A391, Master, 18, FALSE)</f>
        <v>0.48339343833067749</v>
      </c>
      <c r="M391" s="24">
        <f>VLOOKUP(A391, Master, 19, FALSE)</f>
        <v>13735867</v>
      </c>
      <c r="N391" s="24">
        <f>VLOOKUP(A391, Master, 20, FALSE)</f>
        <v>6615102</v>
      </c>
      <c r="O391" s="22">
        <f>VLOOKUP(A391, Master, 21, FALSE)</f>
        <v>0.48159333517134373</v>
      </c>
      <c r="P391" s="24">
        <f>VLOOKUP(A391, Master, 22, FALSE)</f>
        <v>13648184</v>
      </c>
      <c r="Q391" s="24">
        <f>VLOOKUP(A391, Master, 23, FALSE)</f>
        <v>6895724</v>
      </c>
      <c r="R391" s="22">
        <f>VLOOKUP(A391, Master, 24, FALSE)</f>
        <v>0.50524846382493083</v>
      </c>
      <c r="S391" s="22">
        <f>AVERAGE(F391,I391,L391,O391,R391)</f>
        <v>0.59246532283730091</v>
      </c>
      <c r="T391" s="32">
        <v>3</v>
      </c>
    </row>
    <row r="392" spans="1:20" ht="12.75" customHeight="1" x14ac:dyDescent="0.3">
      <c r="A392" s="25" t="s">
        <v>861</v>
      </c>
      <c r="B392" s="25" t="s">
        <v>862</v>
      </c>
      <c r="C392" s="25" t="s">
        <v>171</v>
      </c>
      <c r="D392" s="31">
        <f>VLOOKUP(A392, Master, 10, FALSE)</f>
        <v>33427284</v>
      </c>
      <c r="E392" s="31">
        <f>VLOOKUP(A392, Master, 11, FALSE)</f>
        <v>3434842</v>
      </c>
      <c r="F392" s="40">
        <f>VLOOKUP(A392, Master, 12, FALSE)</f>
        <v>0.10275564117024882</v>
      </c>
      <c r="G392" s="31">
        <f>VLOOKUP(A392, Master, 13, FALSE)</f>
        <v>33208822</v>
      </c>
      <c r="H392" s="31">
        <f>VLOOKUP(A392, Master, 14, FALSE)</f>
        <v>6165578</v>
      </c>
      <c r="I392" s="40">
        <f>VLOOKUP(A392, Master, 15, FALSE)</f>
        <v>0.18566084638593924</v>
      </c>
      <c r="J392" s="24">
        <f>VLOOKUP(A392, Master, 16, FALSE)</f>
        <v>34017330</v>
      </c>
      <c r="K392" s="24">
        <f>VLOOKUP(A392, Master, 17, FALSE)</f>
        <v>9486117</v>
      </c>
      <c r="L392" s="22">
        <f>VLOOKUP(A392, Master, 18, FALSE)</f>
        <v>0.2788613039294971</v>
      </c>
      <c r="M392" s="24">
        <f>VLOOKUP(A392, Master, 19, FALSE)</f>
        <v>35592751</v>
      </c>
      <c r="N392" s="24">
        <f>VLOOKUP(A392, Master, 20, FALSE)</f>
        <v>12804160</v>
      </c>
      <c r="O392" s="22">
        <f>VLOOKUP(A392, Master, 21, FALSE)</f>
        <v>0.35974066741848643</v>
      </c>
      <c r="P392" s="24">
        <f>VLOOKUP(A392, Master, 22, FALSE)</f>
        <v>37748855</v>
      </c>
      <c r="Q392" s="24">
        <f>VLOOKUP(A392, Master, 23, FALSE)</f>
        <v>15987868</v>
      </c>
      <c r="R392" s="22">
        <f>VLOOKUP(A392, Master, 24, FALSE)</f>
        <v>0.42353252833761446</v>
      </c>
      <c r="S392" s="22">
        <f>AVERAGE(F392,I392,L392,O392,R392)</f>
        <v>0.27011019744835724</v>
      </c>
      <c r="T392" s="32">
        <v>5</v>
      </c>
    </row>
    <row r="393" spans="1:20" ht="12.75" customHeight="1" x14ac:dyDescent="0.3">
      <c r="A393" s="25" t="s">
        <v>863</v>
      </c>
      <c r="B393" s="25" t="s">
        <v>864</v>
      </c>
      <c r="C393" s="25" t="s">
        <v>35</v>
      </c>
      <c r="D393" s="31">
        <f>VLOOKUP(A393, Master, 10, FALSE)</f>
        <v>16606217</v>
      </c>
      <c r="E393" s="31">
        <f>VLOOKUP(A393, Master, 11, FALSE)</f>
        <v>4575932</v>
      </c>
      <c r="F393" s="40">
        <f>VLOOKUP(A393, Master, 12, FALSE)</f>
        <v>0.27555535375696943</v>
      </c>
      <c r="G393" s="31">
        <f>VLOOKUP(A393, Master, 13, FALSE)</f>
        <v>16820764</v>
      </c>
      <c r="H393" s="31">
        <f>VLOOKUP(A393, Master, 14, FALSE)</f>
        <v>5189104</v>
      </c>
      <c r="I393" s="40">
        <f>VLOOKUP(A393, Master, 15, FALSE)</f>
        <v>0.30849395425796355</v>
      </c>
      <c r="J393" s="24">
        <f>VLOOKUP(A393, Master, 16, FALSE)</f>
        <v>17262643</v>
      </c>
      <c r="K393" s="24">
        <f>VLOOKUP(A393, Master, 17, FALSE)</f>
        <v>5723458</v>
      </c>
      <c r="L393" s="22">
        <f>VLOOKUP(A393, Master, 18, FALSE)</f>
        <v>0.33155166332293379</v>
      </c>
      <c r="M393" s="24">
        <f>VLOOKUP(A393, Master, 19, FALSE)</f>
        <v>18348402</v>
      </c>
      <c r="N393" s="24">
        <f>VLOOKUP(A393, Master, 20, FALSE)</f>
        <v>5615159</v>
      </c>
      <c r="O393" s="22">
        <f>VLOOKUP(A393, Master, 21, FALSE)</f>
        <v>0.30602986570710627</v>
      </c>
      <c r="P393" s="24">
        <f>VLOOKUP(A393, Master, 22, FALSE)</f>
        <v>19105016</v>
      </c>
      <c r="Q393" s="24">
        <f>VLOOKUP(A393, Master, 23, FALSE)</f>
        <v>5857986</v>
      </c>
      <c r="R393" s="22">
        <f>VLOOKUP(A393, Master, 24, FALSE)</f>
        <v>0.30662031374378329</v>
      </c>
      <c r="S393" s="22">
        <f>AVERAGE(F393,I393,L393,O393,R393)</f>
        <v>0.30565023015775128</v>
      </c>
      <c r="T393" s="32">
        <v>3</v>
      </c>
    </row>
    <row r="394" spans="1:20" ht="12.75" customHeight="1" x14ac:dyDescent="0.3">
      <c r="A394" s="25" t="s">
        <v>865</v>
      </c>
      <c r="B394" s="25" t="s">
        <v>866</v>
      </c>
      <c r="C394" s="25" t="s">
        <v>35</v>
      </c>
      <c r="D394" s="31">
        <f>VLOOKUP(A394, Master, 10, FALSE)</f>
        <v>15921490</v>
      </c>
      <c r="E394" s="83"/>
      <c r="F394" s="84"/>
      <c r="G394" s="31">
        <f>VLOOKUP(A394, Master, 13, FALSE)</f>
        <v>15506490</v>
      </c>
      <c r="H394" s="83"/>
      <c r="I394" s="84"/>
      <c r="J394" s="24">
        <f>VLOOKUP(A394, Master, 16, FALSE)</f>
        <v>16244724</v>
      </c>
      <c r="K394" s="85"/>
      <c r="L394" s="86"/>
      <c r="M394" s="24">
        <f>VLOOKUP(A394, Master, 19, FALSE)</f>
        <v>16581553</v>
      </c>
      <c r="N394" s="24">
        <f>VLOOKUP(A394, Master, 20, FALSE)</f>
        <v>7902609</v>
      </c>
      <c r="O394" s="22">
        <f>VLOOKUP(A394, Master, 21, FALSE)</f>
        <v>0.47659040139364511</v>
      </c>
      <c r="P394" s="24">
        <f>VLOOKUP(A394, Master, 22, FALSE)</f>
        <v>18197142</v>
      </c>
      <c r="Q394" s="24">
        <f>VLOOKUP(A394, Master, 23, FALSE)</f>
        <v>8920483</v>
      </c>
      <c r="R394" s="22">
        <f>VLOOKUP(A394, Master, 24, FALSE)</f>
        <v>0.49021340823740345</v>
      </c>
      <c r="S394" s="22">
        <f>AVERAGE(F394,I394,L394,O394,R394)</f>
        <v>0.48340190481552425</v>
      </c>
      <c r="T394" s="32">
        <v>4</v>
      </c>
    </row>
    <row r="395" spans="1:20" ht="12.75" customHeight="1" x14ac:dyDescent="0.3">
      <c r="A395" s="25" t="s">
        <v>867</v>
      </c>
      <c r="B395" s="25" t="s">
        <v>837</v>
      </c>
      <c r="C395" s="25" t="s">
        <v>35</v>
      </c>
      <c r="D395" s="31">
        <f>VLOOKUP(A395, Master, 10, FALSE)</f>
        <v>6725593</v>
      </c>
      <c r="E395" s="31">
        <f>VLOOKUP(A395, Master, 11, FALSE)</f>
        <v>938702</v>
      </c>
      <c r="F395" s="40">
        <f>VLOOKUP(A395, Master, 12, FALSE)</f>
        <v>0.13957163331173919</v>
      </c>
      <c r="G395" s="31">
        <f>VLOOKUP(A395, Master, 13, FALSE)</f>
        <v>6534897</v>
      </c>
      <c r="H395" s="31">
        <f>VLOOKUP(A395, Master, 14, FALSE)</f>
        <v>1980270</v>
      </c>
      <c r="I395" s="40">
        <f>VLOOKUP(A395, Master, 15, FALSE)</f>
        <v>0.3030300248037574</v>
      </c>
      <c r="J395" s="24">
        <f>VLOOKUP(A395, Master, 16, FALSE)</f>
        <v>7010100</v>
      </c>
      <c r="K395" s="24">
        <f>VLOOKUP(A395, Master, 17, FALSE)</f>
        <v>3296697</v>
      </c>
      <c r="L395" s="22">
        <f>VLOOKUP(A395, Master, 18, FALSE)</f>
        <v>0.4702781700689006</v>
      </c>
      <c r="M395" s="24">
        <f>VLOOKUP(A395, Master, 19, FALSE)</f>
        <v>6958834</v>
      </c>
      <c r="N395" s="24">
        <f>VLOOKUP(A395, Master, 20, FALSE)</f>
        <v>5003722</v>
      </c>
      <c r="O395" s="22">
        <f>VLOOKUP(A395, Master, 21, FALSE)</f>
        <v>0.71904603558584668</v>
      </c>
      <c r="P395" s="24">
        <f>VLOOKUP(A395, Master, 22, FALSE)</f>
        <v>7046994</v>
      </c>
      <c r="Q395" s="24">
        <f>VLOOKUP(A395, Master, 23, FALSE)</f>
        <v>6784922</v>
      </c>
      <c r="R395" s="22">
        <f>VLOOKUP(A395, Master, 24, FALSE)</f>
        <v>0.96281080982898526</v>
      </c>
      <c r="S395" s="22">
        <f>AVERAGE(F395,I395,L395,O395,R395)</f>
        <v>0.51894733471984578</v>
      </c>
      <c r="T395" s="32">
        <v>2</v>
      </c>
    </row>
    <row r="396" spans="1:20" ht="12.75" customHeight="1" x14ac:dyDescent="0.3">
      <c r="A396" s="25" t="s">
        <v>868</v>
      </c>
      <c r="B396" s="25" t="s">
        <v>869</v>
      </c>
      <c r="C396" s="25" t="s">
        <v>127</v>
      </c>
      <c r="D396" s="31">
        <f>VLOOKUP(A396, Master, 10, FALSE)</f>
        <v>30887309</v>
      </c>
      <c r="E396" s="31">
        <f>VLOOKUP(A396, Master, 11, FALSE)</f>
        <v>12808038</v>
      </c>
      <c r="F396" s="40">
        <f>VLOOKUP(A396, Master, 12, FALSE)</f>
        <v>0.41466992155257032</v>
      </c>
      <c r="G396" s="31">
        <f>VLOOKUP(A396, Master, 13, FALSE)</f>
        <v>33736846</v>
      </c>
      <c r="H396" s="31">
        <f>VLOOKUP(A396, Master, 14, FALSE)</f>
        <v>12100612</v>
      </c>
      <c r="I396" s="40">
        <f>VLOOKUP(A396, Master, 15, FALSE)</f>
        <v>0.35867644533220444</v>
      </c>
      <c r="J396" s="24">
        <f>VLOOKUP(A396, Master, 16, FALSE)</f>
        <v>34452425</v>
      </c>
      <c r="K396" s="24">
        <f>VLOOKUP(A396, Master, 17, FALSE)</f>
        <v>11840962</v>
      </c>
      <c r="L396" s="22">
        <f>VLOOKUP(A396, Master, 18, FALSE)</f>
        <v>0.34369023370633561</v>
      </c>
      <c r="M396" s="24">
        <f>VLOOKUP(A396, Master, 19, FALSE)</f>
        <v>37606595</v>
      </c>
      <c r="N396" s="24">
        <f>VLOOKUP(A396, Master, 20, FALSE)</f>
        <v>9899616</v>
      </c>
      <c r="O396" s="22">
        <f>VLOOKUP(A396, Master, 21, FALSE)</f>
        <v>0.26324148729764024</v>
      </c>
      <c r="P396" s="24">
        <f>VLOOKUP(A396, Master, 22, FALSE)</f>
        <v>38703787</v>
      </c>
      <c r="Q396" s="24">
        <f>VLOOKUP(A396, Master, 23, FALSE)</f>
        <v>9738203</v>
      </c>
      <c r="R396" s="22">
        <f>VLOOKUP(A396, Master, 24, FALSE)</f>
        <v>0.25160853122718974</v>
      </c>
      <c r="S396" s="22">
        <f>AVERAGE(F396,I396,L396,O396,R396)</f>
        <v>0.32637732382318807</v>
      </c>
      <c r="T396" s="32">
        <v>6</v>
      </c>
    </row>
    <row r="397" spans="1:20" ht="12.75" customHeight="1" x14ac:dyDescent="0.3">
      <c r="A397" s="25" t="s">
        <v>870</v>
      </c>
      <c r="B397" s="25" t="s">
        <v>871</v>
      </c>
      <c r="C397" s="25" t="s">
        <v>127</v>
      </c>
      <c r="D397" s="31">
        <f>VLOOKUP(A397, Master, 10, FALSE)</f>
        <v>39351605</v>
      </c>
      <c r="E397" s="31">
        <f>VLOOKUP(A397, Master, 11, FALSE)</f>
        <v>5343035</v>
      </c>
      <c r="F397" s="40">
        <f>VLOOKUP(A397, Master, 12, FALSE)</f>
        <v>0.13577679995517336</v>
      </c>
      <c r="G397" s="31">
        <f>VLOOKUP(A397, Master, 13, FALSE)</f>
        <v>36682883</v>
      </c>
      <c r="H397" s="31">
        <f>VLOOKUP(A397, Master, 14, FALSE)</f>
        <v>6478668</v>
      </c>
      <c r="I397" s="40">
        <f>VLOOKUP(A397, Master, 15, FALSE)</f>
        <v>0.17661283601945899</v>
      </c>
      <c r="J397" s="24">
        <f>VLOOKUP(A397, Master, 16, FALSE)</f>
        <v>36952146</v>
      </c>
      <c r="K397" s="24">
        <f>VLOOKUP(A397, Master, 17, FALSE)</f>
        <v>10638042</v>
      </c>
      <c r="L397" s="22">
        <f>VLOOKUP(A397, Master, 18, FALSE)</f>
        <v>0.28788698767319226</v>
      </c>
      <c r="M397" s="24">
        <f>VLOOKUP(A397, Master, 19, FALSE)</f>
        <v>37465384</v>
      </c>
      <c r="N397" s="24">
        <f>VLOOKUP(A397, Master, 20, FALSE)</f>
        <v>14471418</v>
      </c>
      <c r="O397" s="22">
        <f>VLOOKUP(A397, Master, 21, FALSE)</f>
        <v>0.3862610349863223</v>
      </c>
      <c r="P397" s="24">
        <f>VLOOKUP(A397, Master, 22, FALSE)</f>
        <v>39732627</v>
      </c>
      <c r="Q397" s="24">
        <f>VLOOKUP(A397, Master, 23, FALSE)</f>
        <v>16352446</v>
      </c>
      <c r="R397" s="22">
        <f>VLOOKUP(A397, Master, 24, FALSE)</f>
        <v>0.41156216527037087</v>
      </c>
      <c r="S397" s="22">
        <f>AVERAGE(F397,I397,L397,O397,R397)</f>
        <v>0.27961996478090356</v>
      </c>
      <c r="T397" s="32">
        <v>6</v>
      </c>
    </row>
    <row r="398" spans="1:20" ht="12.75" customHeight="1" x14ac:dyDescent="0.3">
      <c r="A398" s="25" t="s">
        <v>872</v>
      </c>
      <c r="B398" s="25" t="s">
        <v>873</v>
      </c>
      <c r="C398" s="25" t="s">
        <v>127</v>
      </c>
      <c r="D398" s="31">
        <f>VLOOKUP(A398, Master, 10, FALSE)</f>
        <v>16860593</v>
      </c>
      <c r="E398" s="31">
        <f>VLOOKUP(A398, Master, 11, FALSE)</f>
        <v>3066784</v>
      </c>
      <c r="F398" s="40">
        <f>VLOOKUP(A398, Master, 12, FALSE)</f>
        <v>0.18189063694260338</v>
      </c>
      <c r="G398" s="31">
        <f>VLOOKUP(A398, Master, 13, FALSE)</f>
        <v>16951029</v>
      </c>
      <c r="H398" s="31">
        <f>VLOOKUP(A398, Master, 14, FALSE)</f>
        <v>4224673</v>
      </c>
      <c r="I398" s="40">
        <f>VLOOKUP(A398, Master, 15, FALSE)</f>
        <v>0.24922811470619277</v>
      </c>
      <c r="J398" s="24">
        <f>VLOOKUP(A398, Master, 16, FALSE)</f>
        <v>17023177</v>
      </c>
      <c r="K398" s="24">
        <f>VLOOKUP(A398, Master, 17, FALSE)</f>
        <v>5842432</v>
      </c>
      <c r="L398" s="22">
        <f>VLOOKUP(A398, Master, 18, FALSE)</f>
        <v>0.34320456163969865</v>
      </c>
      <c r="M398" s="24">
        <f>VLOOKUP(A398, Master, 19, FALSE)</f>
        <v>14351987</v>
      </c>
      <c r="N398" s="24">
        <f>VLOOKUP(A398, Master, 20, FALSE)</f>
        <v>3727332</v>
      </c>
      <c r="O398" s="22">
        <f>VLOOKUP(A398, Master, 21, FALSE)</f>
        <v>0.25970842922307552</v>
      </c>
      <c r="P398" s="24">
        <f>VLOOKUP(A398, Master, 22, FALSE)</f>
        <v>14731721</v>
      </c>
      <c r="Q398" s="24">
        <f>VLOOKUP(A398, Master, 23, FALSE)</f>
        <v>7253170</v>
      </c>
      <c r="R398" s="22">
        <f>VLOOKUP(A398, Master, 24, FALSE)</f>
        <v>0.4923504864095648</v>
      </c>
      <c r="S398" s="22">
        <f>AVERAGE(F398,I398,L398,O398,R398)</f>
        <v>0.30527644578422708</v>
      </c>
      <c r="T398" s="32">
        <v>4</v>
      </c>
    </row>
    <row r="399" spans="1:20" ht="12.75" customHeight="1" x14ac:dyDescent="0.3">
      <c r="A399" s="25" t="s">
        <v>874</v>
      </c>
      <c r="B399" s="25" t="s">
        <v>875</v>
      </c>
      <c r="C399" s="25" t="s">
        <v>127</v>
      </c>
      <c r="D399" s="31">
        <f>VLOOKUP(A399, Master, 10, FALSE)</f>
        <v>10127455</v>
      </c>
      <c r="E399" s="31">
        <f>VLOOKUP(A399, Master, 11, FALSE)</f>
        <v>392822</v>
      </c>
      <c r="F399" s="40">
        <f>VLOOKUP(A399, Master, 12, FALSE)</f>
        <v>3.878782971635026E-2</v>
      </c>
      <c r="G399" s="31">
        <f>VLOOKUP(A399, Master, 13, FALSE)</f>
        <v>9244429</v>
      </c>
      <c r="H399" s="31">
        <f>VLOOKUP(A399, Master, 14, FALSE)</f>
        <v>1447948</v>
      </c>
      <c r="I399" s="40">
        <f>VLOOKUP(A399, Master, 15, FALSE)</f>
        <v>0.15662925206088987</v>
      </c>
      <c r="J399" s="24">
        <f>VLOOKUP(A399, Master, 16, FALSE)</f>
        <v>9922366</v>
      </c>
      <c r="K399" s="24">
        <f>VLOOKUP(A399, Master, 17, FALSE)</f>
        <v>2308877</v>
      </c>
      <c r="L399" s="22">
        <f>VLOOKUP(A399, Master, 18, FALSE)</f>
        <v>0.23269419813782319</v>
      </c>
      <c r="M399" s="24">
        <f>VLOOKUP(A399, Master, 19, FALSE)</f>
        <v>9474059</v>
      </c>
      <c r="N399" s="24">
        <f>VLOOKUP(A399, Master, 20, FALSE)</f>
        <v>4265388</v>
      </c>
      <c r="O399" s="22">
        <f>VLOOKUP(A399, Master, 21, FALSE)</f>
        <v>0.45021758889194169</v>
      </c>
      <c r="P399" s="24">
        <f>VLOOKUP(A399, Master, 22, FALSE)</f>
        <v>9962489</v>
      </c>
      <c r="Q399" s="24">
        <f>VLOOKUP(A399, Master, 23, FALSE)</f>
        <v>5391202</v>
      </c>
      <c r="R399" s="22">
        <f>VLOOKUP(A399, Master, 24, FALSE)</f>
        <v>0.54115010817075937</v>
      </c>
      <c r="S399" s="22">
        <f>AVERAGE(F399,I399,L399,O399,R399)</f>
        <v>0.28389579539555287</v>
      </c>
      <c r="T399" s="32">
        <v>3</v>
      </c>
    </row>
    <row r="400" spans="1:20" ht="12.75" customHeight="1" x14ac:dyDescent="0.3">
      <c r="A400" s="25" t="s">
        <v>876</v>
      </c>
      <c r="B400" s="25" t="s">
        <v>877</v>
      </c>
      <c r="C400" s="25" t="s">
        <v>127</v>
      </c>
      <c r="D400" s="31">
        <f>VLOOKUP(A400, Master, 10, FALSE)</f>
        <v>16860593</v>
      </c>
      <c r="E400" s="31">
        <f>VLOOKUP(A400, Master, 11, FALSE)</f>
        <v>3066784</v>
      </c>
      <c r="F400" s="40">
        <f>VLOOKUP(A400, Master, 12, FALSE)</f>
        <v>0.18189063694260338</v>
      </c>
      <c r="G400" s="31">
        <f>VLOOKUP(A400, Master, 13, FALSE)</f>
        <v>16951029</v>
      </c>
      <c r="H400" s="31">
        <f>VLOOKUP(A400, Master, 14, FALSE)</f>
        <v>4224673</v>
      </c>
      <c r="I400" s="40">
        <f>VLOOKUP(A400, Master, 15, FALSE)</f>
        <v>0.24922811470619277</v>
      </c>
      <c r="J400" s="24">
        <f>VLOOKUP(A400, Master, 16, FALSE)</f>
        <v>17023177</v>
      </c>
      <c r="K400" s="24">
        <f>VLOOKUP(A400, Master, 17, FALSE)</f>
        <v>5842432</v>
      </c>
      <c r="L400" s="22">
        <f>VLOOKUP(A400, Master, 18, FALSE)</f>
        <v>0.34320456163969865</v>
      </c>
      <c r="M400" s="24">
        <f>VLOOKUP(A400, Master, 19, FALSE)</f>
        <v>17729082</v>
      </c>
      <c r="N400" s="24">
        <f>VLOOKUP(A400, Master, 20, FALSE)</f>
        <v>6830107</v>
      </c>
      <c r="O400" s="22">
        <f>VLOOKUP(A400, Master, 21, FALSE)</f>
        <v>0.38524876809752473</v>
      </c>
      <c r="P400" s="24">
        <f>VLOOKUP(A400, Master, 22, FALSE)</f>
        <v>17468652</v>
      </c>
      <c r="Q400" s="24">
        <f>VLOOKUP(A400, Master, 23, FALSE)</f>
        <v>8616657</v>
      </c>
      <c r="R400" s="22">
        <f>VLOOKUP(A400, Master, 24, FALSE)</f>
        <v>0.49326399083340833</v>
      </c>
      <c r="S400" s="22">
        <f>AVERAGE(F400,I400,L400,O400,R400)</f>
        <v>0.33056721444388559</v>
      </c>
      <c r="T400" s="32">
        <v>3</v>
      </c>
    </row>
    <row r="401" spans="1:20" ht="12.75" customHeight="1" x14ac:dyDescent="0.3">
      <c r="A401" s="25" t="s">
        <v>878</v>
      </c>
      <c r="B401" s="25" t="s">
        <v>879</v>
      </c>
      <c r="C401" s="25" t="s">
        <v>127</v>
      </c>
      <c r="D401" s="31">
        <f>VLOOKUP(A401, Master, 10, FALSE)</f>
        <v>14415019</v>
      </c>
      <c r="E401" s="31">
        <f>VLOOKUP(A401, Master, 11, FALSE)</f>
        <v>3910429</v>
      </c>
      <c r="F401" s="40">
        <f>VLOOKUP(A401, Master, 12, FALSE)</f>
        <v>0.27127463376912647</v>
      </c>
      <c r="G401" s="31">
        <f>VLOOKUP(A401, Master, 13, FALSE)</f>
        <v>15452080</v>
      </c>
      <c r="H401" s="31">
        <f>VLOOKUP(A401, Master, 14, FALSE)</f>
        <v>2347516</v>
      </c>
      <c r="I401" s="40">
        <f>VLOOKUP(A401, Master, 15, FALSE)</f>
        <v>0.15192233019761742</v>
      </c>
      <c r="J401" s="24">
        <f>VLOOKUP(A401, Master, 16, FALSE)</f>
        <v>14689210</v>
      </c>
      <c r="K401" s="24">
        <f>VLOOKUP(A401, Master, 17, FALSE)</f>
        <v>1983229</v>
      </c>
      <c r="L401" s="22">
        <f>VLOOKUP(A401, Master, 18, FALSE)</f>
        <v>0.13501263852855258</v>
      </c>
      <c r="M401" s="24">
        <f>VLOOKUP(A401, Master, 19, FALSE)</f>
        <v>14430402</v>
      </c>
      <c r="N401" s="24">
        <f>VLOOKUP(A401, Master, 20, FALSE)</f>
        <v>2508766</v>
      </c>
      <c r="O401" s="22">
        <f>VLOOKUP(A401, Master, 21, FALSE)</f>
        <v>0.17385281435680031</v>
      </c>
      <c r="P401" s="24">
        <f>VLOOKUP(A401, Master, 22, FALSE)</f>
        <v>14642293</v>
      </c>
      <c r="Q401" s="24">
        <f>VLOOKUP(A401, Master, 23, FALSE)</f>
        <v>4051859</v>
      </c>
      <c r="R401" s="22">
        <f>VLOOKUP(A401, Master, 24, FALSE)</f>
        <v>0.27672298321034827</v>
      </c>
      <c r="S401" s="22">
        <f>AVERAGE(F401,I401,L401,O401,R401)</f>
        <v>0.20175708001248899</v>
      </c>
      <c r="T401" s="32">
        <v>3</v>
      </c>
    </row>
    <row r="402" spans="1:20" ht="12.75" customHeight="1" x14ac:dyDescent="0.3">
      <c r="A402" s="25" t="s">
        <v>880</v>
      </c>
      <c r="B402" s="25" t="s">
        <v>881</v>
      </c>
      <c r="C402" s="25" t="s">
        <v>127</v>
      </c>
      <c r="D402" s="31">
        <f>VLOOKUP(A402, Master, 10, FALSE)</f>
        <v>28794125</v>
      </c>
      <c r="E402" s="31">
        <f>VLOOKUP(A402, Master, 11, FALSE)</f>
        <v>2548794</v>
      </c>
      <c r="F402" s="40">
        <f>VLOOKUP(A402, Master, 12, FALSE)</f>
        <v>8.8517848693092774E-2</v>
      </c>
      <c r="G402" s="31">
        <f>VLOOKUP(A402, Master, 13, FALSE)</f>
        <v>30597335</v>
      </c>
      <c r="H402" s="31">
        <f>VLOOKUP(A402, Master, 14, FALSE)</f>
        <v>2556388</v>
      </c>
      <c r="I402" s="40">
        <f>VLOOKUP(A402, Master, 15, FALSE)</f>
        <v>8.3549367943319242E-2</v>
      </c>
      <c r="J402" s="24">
        <f>VLOOKUP(A402, Master, 16, FALSE)</f>
        <v>29458423</v>
      </c>
      <c r="K402" s="24">
        <f>VLOOKUP(A402, Master, 17, FALSE)</f>
        <v>5274494</v>
      </c>
      <c r="L402" s="22">
        <f>VLOOKUP(A402, Master, 18, FALSE)</f>
        <v>0.17904875627592148</v>
      </c>
      <c r="M402" s="24">
        <f>VLOOKUP(A402, Master, 19, FALSE)</f>
        <v>30793625</v>
      </c>
      <c r="N402" s="24">
        <f>VLOOKUP(A402, Master, 20, FALSE)</f>
        <v>8229894</v>
      </c>
      <c r="O402" s="22">
        <f>VLOOKUP(A402, Master, 21, FALSE)</f>
        <v>0.26725966819430969</v>
      </c>
      <c r="P402" s="24">
        <f>VLOOKUP(A402, Master, 22, FALSE)</f>
        <v>31230065</v>
      </c>
      <c r="Q402" s="24">
        <f>VLOOKUP(A402, Master, 23, FALSE)</f>
        <v>11478165</v>
      </c>
      <c r="R402" s="22">
        <f>VLOOKUP(A402, Master, 24, FALSE)</f>
        <v>0.367535738398239</v>
      </c>
      <c r="S402" s="22">
        <f>AVERAGE(F402,I402,L402,O402,R402)</f>
        <v>0.19718227590097642</v>
      </c>
      <c r="T402" s="32">
        <v>3</v>
      </c>
    </row>
    <row r="403" spans="1:20" ht="12.75" customHeight="1" x14ac:dyDescent="0.3">
      <c r="A403" s="25" t="s">
        <v>882</v>
      </c>
      <c r="B403" s="25" t="s">
        <v>883</v>
      </c>
      <c r="C403" s="25" t="s">
        <v>233</v>
      </c>
      <c r="D403" s="31">
        <f>VLOOKUP(A403, Master, 10, FALSE)</f>
        <v>34328375</v>
      </c>
      <c r="E403" s="31">
        <f>VLOOKUP(A403, Master, 11, FALSE)</f>
        <v>5506688</v>
      </c>
      <c r="F403" s="40">
        <f>VLOOKUP(A403, Master, 12, FALSE)</f>
        <v>0.1604121371897155</v>
      </c>
      <c r="G403" s="31">
        <f>VLOOKUP(A403, Master, 13, FALSE)</f>
        <v>35929912</v>
      </c>
      <c r="H403" s="31">
        <f>VLOOKUP(A403, Master, 14, FALSE)</f>
        <v>4031251</v>
      </c>
      <c r="I403" s="40">
        <f>VLOOKUP(A403, Master, 15, FALSE)</f>
        <v>0.11219763076514075</v>
      </c>
      <c r="J403" s="24">
        <f>VLOOKUP(A403, Master, 16, FALSE)</f>
        <v>36931926</v>
      </c>
      <c r="K403" s="24">
        <f>VLOOKUP(A403, Master, 17, FALSE)</f>
        <v>5613571</v>
      </c>
      <c r="L403" s="22">
        <f>VLOOKUP(A403, Master, 18, FALSE)</f>
        <v>0.15199778641384692</v>
      </c>
      <c r="M403" s="24">
        <f>VLOOKUP(A403, Master, 19, FALSE)</f>
        <v>38214096</v>
      </c>
      <c r="N403" s="24">
        <f>VLOOKUP(A403, Master, 20, FALSE)</f>
        <v>6515317</v>
      </c>
      <c r="O403" s="22">
        <f>VLOOKUP(A403, Master, 21, FALSE)</f>
        <v>0.17049512305616232</v>
      </c>
      <c r="P403" s="24">
        <f>VLOOKUP(A403, Master, 22, FALSE)</f>
        <v>39550430</v>
      </c>
      <c r="Q403" s="24">
        <f>VLOOKUP(A403, Master, 23, FALSE)</f>
        <v>6364581</v>
      </c>
      <c r="R403" s="22">
        <f>VLOOKUP(A403, Master, 24, FALSE)</f>
        <v>0.16092318086048621</v>
      </c>
      <c r="S403" s="22">
        <f>AVERAGE(F403,I403,L403,O403,R403)</f>
        <v>0.15120517165707034</v>
      </c>
      <c r="T403" s="32">
        <v>5</v>
      </c>
    </row>
    <row r="404" spans="1:20" ht="12.75" customHeight="1" x14ac:dyDescent="0.3">
      <c r="A404" s="25" t="s">
        <v>884</v>
      </c>
      <c r="B404" s="25" t="s">
        <v>885</v>
      </c>
      <c r="C404" s="25" t="s">
        <v>233</v>
      </c>
      <c r="D404" s="31">
        <f>VLOOKUP(A404, Master, 10, FALSE)</f>
        <v>12355523</v>
      </c>
      <c r="E404" s="31">
        <f>VLOOKUP(A404, Master, 11, FALSE)</f>
        <v>4963537</v>
      </c>
      <c r="F404" s="40">
        <f>VLOOKUP(A404, Master, 12, FALSE)</f>
        <v>0.40172617541159528</v>
      </c>
      <c r="G404" s="31">
        <f>VLOOKUP(A404, Master, 13, FALSE)</f>
        <v>12805367</v>
      </c>
      <c r="H404" s="31">
        <f>VLOOKUP(A404, Master, 14, FALSE)</f>
        <v>5847666</v>
      </c>
      <c r="I404" s="40">
        <f>VLOOKUP(A404, Master, 15, FALSE)</f>
        <v>0.45665743121614555</v>
      </c>
      <c r="J404" s="24">
        <f>VLOOKUP(A404, Master, 16, FALSE)</f>
        <v>12957549</v>
      </c>
      <c r="K404" s="24">
        <f>VLOOKUP(A404, Master, 17, FALSE)</f>
        <v>7317852</v>
      </c>
      <c r="L404" s="22">
        <f>VLOOKUP(A404, Master, 18, FALSE)</f>
        <v>0.5647558809154416</v>
      </c>
      <c r="M404" s="24">
        <f>VLOOKUP(A404, Master, 19, FALSE)</f>
        <v>13331148</v>
      </c>
      <c r="N404" s="24">
        <f>VLOOKUP(A404, Master, 20, FALSE)</f>
        <v>8869158</v>
      </c>
      <c r="O404" s="22">
        <f>VLOOKUP(A404, Master, 21, FALSE)</f>
        <v>0.66529589199669825</v>
      </c>
      <c r="P404" s="24">
        <f>VLOOKUP(A404, Master, 22, FALSE)</f>
        <v>17030585</v>
      </c>
      <c r="Q404" s="24">
        <f>VLOOKUP(A404, Master, 23, FALSE)</f>
        <v>7024179</v>
      </c>
      <c r="R404" s="22">
        <f>VLOOKUP(A404, Master, 24, FALSE)</f>
        <v>0.41244496298864658</v>
      </c>
      <c r="S404" s="22">
        <f>AVERAGE(F404,I404,L404,O404,R404)</f>
        <v>0.50017606850570551</v>
      </c>
      <c r="T404" s="32">
        <v>6</v>
      </c>
    </row>
    <row r="405" spans="1:20" ht="12.75" customHeight="1" x14ac:dyDescent="0.3">
      <c r="A405" s="25" t="s">
        <v>886</v>
      </c>
      <c r="B405" s="25" t="s">
        <v>887</v>
      </c>
      <c r="C405" s="25" t="s">
        <v>233</v>
      </c>
      <c r="D405" s="31">
        <f>VLOOKUP(A405, Master, 10, FALSE)</f>
        <v>35841432</v>
      </c>
      <c r="E405" s="31">
        <f>VLOOKUP(A405, Master, 11, FALSE)</f>
        <v>4638703</v>
      </c>
      <c r="F405" s="40">
        <f>VLOOKUP(A405, Master, 12, FALSE)</f>
        <v>0.12942292595898511</v>
      </c>
      <c r="G405" s="31">
        <f>VLOOKUP(A405, Master, 13, FALSE)</f>
        <v>39288811</v>
      </c>
      <c r="H405" s="31">
        <f>VLOOKUP(A405, Master, 14, FALSE)</f>
        <v>1785083</v>
      </c>
      <c r="I405" s="40">
        <f>VLOOKUP(A405, Master, 15, FALSE)</f>
        <v>4.5434894937390696E-2</v>
      </c>
      <c r="J405" s="24">
        <f>VLOOKUP(A405, Master, 16, FALSE)</f>
        <v>36654931</v>
      </c>
      <c r="K405" s="24">
        <f>VLOOKUP(A405, Master, 17, FALSE)</f>
        <v>1553426</v>
      </c>
      <c r="L405" s="22">
        <f>VLOOKUP(A405, Master, 18, FALSE)</f>
        <v>4.2379727846166185E-2</v>
      </c>
      <c r="M405" s="24">
        <f>VLOOKUP(A405, Master, 19, FALSE)</f>
        <v>35298013</v>
      </c>
      <c r="N405" s="24">
        <f>VLOOKUP(A405, Master, 20, FALSE)</f>
        <v>7740686</v>
      </c>
      <c r="O405" s="22">
        <f>VLOOKUP(A405, Master, 21, FALSE)</f>
        <v>0.21929523341724647</v>
      </c>
      <c r="P405" s="24">
        <f>VLOOKUP(A405, Master, 22, FALSE)</f>
        <v>40296971</v>
      </c>
      <c r="Q405" s="24">
        <f>VLOOKUP(A405, Master, 23, FALSE)</f>
        <v>7475972</v>
      </c>
      <c r="R405" s="22">
        <f>VLOOKUP(A405, Master, 24, FALSE)</f>
        <v>0.18552193414239498</v>
      </c>
      <c r="S405" s="22">
        <f>AVERAGE(F405,I405,L405,O405,R405)</f>
        <v>0.1244109432604367</v>
      </c>
      <c r="T405" s="32">
        <v>5</v>
      </c>
    </row>
    <row r="406" spans="1:20" ht="12.75" customHeight="1" x14ac:dyDescent="0.3">
      <c r="A406" s="25" t="s">
        <v>888</v>
      </c>
      <c r="B406" s="25" t="s">
        <v>889</v>
      </c>
      <c r="C406" s="25" t="s">
        <v>233</v>
      </c>
      <c r="D406" s="31">
        <f>VLOOKUP(A406, Master, 10, FALSE)</f>
        <v>71986418</v>
      </c>
      <c r="E406" s="31">
        <f>VLOOKUP(A406, Master, 11, FALSE)</f>
        <v>32352825</v>
      </c>
      <c r="F406" s="40">
        <f>VLOOKUP(A406, Master, 12, FALSE)</f>
        <v>0.4494295715616799</v>
      </c>
      <c r="G406" s="31">
        <f>VLOOKUP(A406, Master, 13, FALSE)</f>
        <v>76771303</v>
      </c>
      <c r="H406" s="31">
        <f>VLOOKUP(A406, Master, 14, FALSE)</f>
        <v>28141932</v>
      </c>
      <c r="I406" s="40">
        <f>VLOOKUP(A406, Master, 15, FALSE)</f>
        <v>0.36656837777001128</v>
      </c>
      <c r="J406" s="24">
        <f>VLOOKUP(A406, Master, 16, FALSE)</f>
        <v>77283402</v>
      </c>
      <c r="K406" s="24">
        <f>VLOOKUP(A406, Master, 17, FALSE)</f>
        <v>29090946</v>
      </c>
      <c r="L406" s="22">
        <f>VLOOKUP(A406, Master, 18, FALSE)</f>
        <v>0.37641906602403452</v>
      </c>
      <c r="M406" s="24">
        <f>VLOOKUP(A406, Master, 19, FALSE)</f>
        <v>79567875</v>
      </c>
      <c r="N406" s="24">
        <f>VLOOKUP(A406, Master, 20, FALSE)</f>
        <v>30248367</v>
      </c>
      <c r="O406" s="22">
        <f>VLOOKUP(A406, Master, 21, FALSE)</f>
        <v>0.38015803488531019</v>
      </c>
      <c r="P406" s="24">
        <f>VLOOKUP(A406, Master, 22, FALSE)</f>
        <v>83542325</v>
      </c>
      <c r="Q406" s="24">
        <f>VLOOKUP(A406, Master, 23, FALSE)</f>
        <v>28853154</v>
      </c>
      <c r="R406" s="22">
        <f>VLOOKUP(A406, Master, 24, FALSE)</f>
        <v>0.34537169033780185</v>
      </c>
      <c r="S406" s="22">
        <f>AVERAGE(F406,I406,L406,O406,R406)</f>
        <v>0.38358934811576756</v>
      </c>
      <c r="T406" s="32">
        <v>7</v>
      </c>
    </row>
    <row r="407" spans="1:20" ht="12.75" customHeight="1" x14ac:dyDescent="0.3">
      <c r="A407" s="25" t="s">
        <v>890</v>
      </c>
      <c r="B407" s="25" t="s">
        <v>891</v>
      </c>
      <c r="C407" s="25" t="s">
        <v>208</v>
      </c>
      <c r="D407" s="31">
        <f>VLOOKUP(A407, Master, 10, FALSE)</f>
        <v>12027637</v>
      </c>
      <c r="E407" s="31">
        <f>VLOOKUP(A407, Master, 11, FALSE)</f>
        <v>4323908</v>
      </c>
      <c r="F407" s="40">
        <f>VLOOKUP(A407, Master, 12, FALSE)</f>
        <v>0.35949771347439236</v>
      </c>
      <c r="G407" s="31">
        <f>VLOOKUP(A407, Master, 13, FALSE)</f>
        <v>12367392</v>
      </c>
      <c r="H407" s="31">
        <f>VLOOKUP(A407, Master, 14, FALSE)</f>
        <v>4423141</v>
      </c>
      <c r="I407" s="40">
        <f>VLOOKUP(A407, Master, 15, FALSE)</f>
        <v>0.35764541141737888</v>
      </c>
      <c r="J407" s="24">
        <f>VLOOKUP(A407, Master, 16, FALSE)</f>
        <v>12712513</v>
      </c>
      <c r="K407" s="24">
        <f>VLOOKUP(A407, Master, 17, FALSE)</f>
        <v>4949969</v>
      </c>
      <c r="L407" s="22">
        <f>VLOOKUP(A407, Master, 18, FALSE)</f>
        <v>0.38937769424503244</v>
      </c>
      <c r="M407" s="24">
        <f>VLOOKUP(A407, Master, 19, FALSE)</f>
        <v>13181639</v>
      </c>
      <c r="N407" s="24">
        <f>VLOOKUP(A407, Master, 20, FALSE)</f>
        <v>5706683</v>
      </c>
      <c r="O407" s="22">
        <f>VLOOKUP(A407, Master, 21, FALSE)</f>
        <v>0.43292666412727582</v>
      </c>
      <c r="P407" s="24">
        <f>VLOOKUP(A407, Master, 22, FALSE)</f>
        <v>14326703</v>
      </c>
      <c r="Q407" s="24">
        <f>VLOOKUP(A407, Master, 23, FALSE)</f>
        <v>4716330</v>
      </c>
      <c r="R407" s="22">
        <f>VLOOKUP(A407, Master, 24, FALSE)</f>
        <v>0.32919856019909116</v>
      </c>
      <c r="S407" s="22">
        <f>AVERAGE(F407,I407,L407,O407,R407)</f>
        <v>0.37372920869263415</v>
      </c>
      <c r="T407" s="32">
        <v>3</v>
      </c>
    </row>
    <row r="408" spans="1:20" ht="12.75" customHeight="1" x14ac:dyDescent="0.3">
      <c r="A408" s="25" t="s">
        <v>892</v>
      </c>
      <c r="B408" s="25" t="s">
        <v>893</v>
      </c>
      <c r="C408" s="25" t="s">
        <v>208</v>
      </c>
      <c r="D408" s="31">
        <f>VLOOKUP(A408, Master, 10, FALSE)</f>
        <v>17306977</v>
      </c>
      <c r="E408" s="31">
        <f>VLOOKUP(A408, Master, 11, FALSE)</f>
        <v>114461</v>
      </c>
      <c r="F408" s="40">
        <f>VLOOKUP(A408, Master, 12, FALSE)</f>
        <v>6.6135755539514498E-3</v>
      </c>
      <c r="G408" s="31">
        <f>VLOOKUP(A408, Master, 13, FALSE)</f>
        <v>16804421</v>
      </c>
      <c r="H408" s="31">
        <f>VLOOKUP(A408, Master, 14, FALSE)</f>
        <v>687880</v>
      </c>
      <c r="I408" s="40">
        <f>VLOOKUP(A408, Master, 15, FALSE)</f>
        <v>4.0934465995585326E-2</v>
      </c>
      <c r="J408" s="24">
        <f>VLOOKUP(A408, Master, 16, FALSE)</f>
        <v>16671073</v>
      </c>
      <c r="K408" s="24">
        <f>VLOOKUP(A408, Master, 17, FALSE)</f>
        <v>2005137</v>
      </c>
      <c r="L408" s="22">
        <f>VLOOKUP(A408, Master, 18, FALSE)</f>
        <v>0.12027642131973149</v>
      </c>
      <c r="M408" s="24">
        <f>VLOOKUP(A408, Master, 19, FALSE)</f>
        <v>18636474</v>
      </c>
      <c r="N408" s="24">
        <f>VLOOKUP(A408, Master, 20, FALSE)</f>
        <v>3978691</v>
      </c>
      <c r="O408" s="22">
        <f>VLOOKUP(A408, Master, 21, FALSE)</f>
        <v>0.21348947231112494</v>
      </c>
      <c r="P408" s="24">
        <f>VLOOKUP(A408, Master, 22, FALSE)</f>
        <v>19609680</v>
      </c>
      <c r="Q408" s="24">
        <f>VLOOKUP(A408, Master, 23, FALSE)</f>
        <v>5564258</v>
      </c>
      <c r="R408" s="22">
        <f>VLOOKUP(A408, Master, 24, FALSE)</f>
        <v>0.28375057624601729</v>
      </c>
      <c r="S408" s="22">
        <f>AVERAGE(F408,I408,L408,O408,R408)</f>
        <v>0.13301290228528212</v>
      </c>
      <c r="T408" s="32">
        <v>3</v>
      </c>
    </row>
    <row r="409" spans="1:20" ht="12.75" customHeight="1" x14ac:dyDescent="0.3">
      <c r="A409" s="25" t="s">
        <v>894</v>
      </c>
      <c r="B409" s="25" t="s">
        <v>895</v>
      </c>
      <c r="C409" s="25" t="s">
        <v>208</v>
      </c>
      <c r="D409" s="31">
        <f>VLOOKUP(A409, Master, 10, FALSE)</f>
        <v>13767403</v>
      </c>
      <c r="E409" s="31">
        <f>VLOOKUP(A409, Master, 11, FALSE)</f>
        <v>7222292</v>
      </c>
      <c r="F409" s="40">
        <f>VLOOKUP(A409, Master, 12, FALSE)</f>
        <v>0.52459363614183441</v>
      </c>
      <c r="G409" s="31">
        <f>VLOOKUP(A409, Master, 13, FALSE)</f>
        <v>13896368</v>
      </c>
      <c r="H409" s="31">
        <f>VLOOKUP(A409, Master, 14, FALSE)</f>
        <v>6142217</v>
      </c>
      <c r="I409" s="40">
        <f>VLOOKUP(A409, Master, 15, FALSE)</f>
        <v>0.44200160790215115</v>
      </c>
      <c r="J409" s="24">
        <f>VLOOKUP(A409, Master, 16, FALSE)</f>
        <v>14311556</v>
      </c>
      <c r="K409" s="24">
        <f>VLOOKUP(A409, Master, 17, FALSE)</f>
        <v>5335164</v>
      </c>
      <c r="L409" s="22">
        <f>VLOOKUP(A409, Master, 18, FALSE)</f>
        <v>0.37278713789052709</v>
      </c>
      <c r="M409" s="24">
        <f>VLOOKUP(A409, Master, 19, FALSE)</f>
        <v>14321594</v>
      </c>
      <c r="N409" s="24">
        <f>VLOOKUP(A409, Master, 20, FALSE)</f>
        <v>4670548</v>
      </c>
      <c r="O409" s="22">
        <f>VLOOKUP(A409, Master, 21, FALSE)</f>
        <v>0.32611928532536255</v>
      </c>
      <c r="P409" s="24">
        <f>VLOOKUP(A409, Master, 22, FALSE)</f>
        <v>14544522</v>
      </c>
      <c r="Q409" s="24">
        <f>VLOOKUP(A409, Master, 23, FALSE)</f>
        <v>3750493</v>
      </c>
      <c r="R409" s="22">
        <f>VLOOKUP(A409, Master, 24, FALSE)</f>
        <v>0.25786292598684235</v>
      </c>
      <c r="S409" s="22">
        <f>AVERAGE(F409,I409,L409,O409,R409)</f>
        <v>0.3846729186493435</v>
      </c>
      <c r="T409" s="32">
        <v>2</v>
      </c>
    </row>
    <row r="410" spans="1:20" ht="12.75" customHeight="1" x14ac:dyDescent="0.3">
      <c r="A410" s="25" t="s">
        <v>896</v>
      </c>
      <c r="B410" s="25" t="s">
        <v>1405</v>
      </c>
      <c r="C410" s="25" t="s">
        <v>68</v>
      </c>
      <c r="D410" s="31">
        <f>VLOOKUP(A410, Master, 10, FALSE)</f>
        <v>40415738</v>
      </c>
      <c r="E410" s="31">
        <f>VLOOKUP(A410, Master, 11, FALSE)</f>
        <v>6314409</v>
      </c>
      <c r="F410" s="40">
        <f>VLOOKUP(A410, Master, 12, FALSE)</f>
        <v>0.15623638989346181</v>
      </c>
      <c r="G410" s="31">
        <f>VLOOKUP(A410, Master, 13, FALSE)</f>
        <v>42916183</v>
      </c>
      <c r="H410" s="31">
        <f>VLOOKUP(A410, Master, 14, FALSE)</f>
        <v>4828711</v>
      </c>
      <c r="I410" s="40">
        <f>VLOOKUP(A410, Master, 15, FALSE)</f>
        <v>0.11251492240118371</v>
      </c>
      <c r="J410" s="24">
        <f>VLOOKUP(A410, Master, 16, FALSE)</f>
        <v>44667820</v>
      </c>
      <c r="K410" s="24">
        <f>VLOOKUP(A410, Master, 17, FALSE)</f>
        <v>6235289</v>
      </c>
      <c r="L410" s="22">
        <f>VLOOKUP(A410, Master, 18, FALSE)</f>
        <v>0.13959241798681915</v>
      </c>
      <c r="M410" s="24">
        <f>VLOOKUP(A410, Master, 19, FALSE)</f>
        <v>43763360</v>
      </c>
      <c r="N410" s="24">
        <f>VLOOKUP(A410, Master, 20, FALSE)</f>
        <v>7801880</v>
      </c>
      <c r="O410" s="22">
        <f>VLOOKUP(A410, Master, 21, FALSE)</f>
        <v>0.17827424585315205</v>
      </c>
      <c r="P410" s="24">
        <f>VLOOKUP(A410, Master, 22, FALSE)</f>
        <v>44435830</v>
      </c>
      <c r="Q410" s="24">
        <f>VLOOKUP(A410, Master, 23, FALSE)</f>
        <v>8306238</v>
      </c>
      <c r="R410" s="22">
        <f>VLOOKUP(A410, Master, 24, FALSE)</f>
        <v>0.18692658604554027</v>
      </c>
      <c r="S410" s="22">
        <f>AVERAGE(F410,I410,L410,O410,R410)</f>
        <v>0.15470891243603141</v>
      </c>
      <c r="T410" s="32">
        <v>7</v>
      </c>
    </row>
    <row r="411" spans="1:20" ht="12.75" customHeight="1" x14ac:dyDescent="0.3">
      <c r="A411" s="25" t="s">
        <v>898</v>
      </c>
      <c r="B411" s="25" t="s">
        <v>899</v>
      </c>
      <c r="C411" s="25" t="s">
        <v>68</v>
      </c>
      <c r="D411" s="31">
        <f>VLOOKUP(A411, Master, 10, FALSE)</f>
        <v>40348418</v>
      </c>
      <c r="E411" s="31">
        <f>VLOOKUP(A411, Master, 11, FALSE)</f>
        <v>7767782</v>
      </c>
      <c r="F411" s="40">
        <f>VLOOKUP(A411, Master, 12, FALSE)</f>
        <v>0.19251763476823305</v>
      </c>
      <c r="G411" s="31">
        <f>VLOOKUP(A411, Master, 13, FALSE)</f>
        <v>41854095</v>
      </c>
      <c r="H411" s="31">
        <f>VLOOKUP(A411, Master, 14, FALSE)</f>
        <v>8293913</v>
      </c>
      <c r="I411" s="40">
        <f>VLOOKUP(A411, Master, 15, FALSE)</f>
        <v>0.19816252149281929</v>
      </c>
      <c r="J411" s="24">
        <f>VLOOKUP(A411, Master, 16, FALSE)</f>
        <v>42735503</v>
      </c>
      <c r="K411" s="24">
        <f>VLOOKUP(A411, Master, 17, FALSE)</f>
        <v>9777494</v>
      </c>
      <c r="L411" s="22">
        <f>VLOOKUP(A411, Master, 18, FALSE)</f>
        <v>0.22879089547629755</v>
      </c>
      <c r="M411" s="24">
        <f>VLOOKUP(A411, Master, 19, FALSE)</f>
        <v>46320268</v>
      </c>
      <c r="N411" s="24">
        <f>VLOOKUP(A411, Master, 20, FALSE)</f>
        <v>9478653</v>
      </c>
      <c r="O411" s="22">
        <f>VLOOKUP(A411, Master, 21, FALSE)</f>
        <v>0.20463294815133626</v>
      </c>
      <c r="P411" s="24">
        <f>VLOOKUP(A411, Master, 22, FALSE)</f>
        <v>44769585</v>
      </c>
      <c r="Q411" s="24">
        <f>VLOOKUP(A411, Master, 23, FALSE)</f>
        <v>8690586</v>
      </c>
      <c r="R411" s="22">
        <f>VLOOKUP(A411, Master, 24, FALSE)</f>
        <v>0.1941180826223875</v>
      </c>
      <c r="S411" s="22">
        <f>AVERAGE(F411,I411,L411,O411,R411)</f>
        <v>0.20364441650221474</v>
      </c>
      <c r="T411" s="32">
        <v>5</v>
      </c>
    </row>
    <row r="412" spans="1:20" ht="12.75" customHeight="1" x14ac:dyDescent="0.3">
      <c r="A412" s="25" t="s">
        <v>900</v>
      </c>
      <c r="B412" s="25" t="s">
        <v>901</v>
      </c>
      <c r="C412" s="25" t="s">
        <v>68</v>
      </c>
      <c r="D412" s="31">
        <f>VLOOKUP(A412, Master, 10, FALSE)</f>
        <v>23608537</v>
      </c>
      <c r="E412" s="31">
        <f>VLOOKUP(A412, Master, 11, FALSE)</f>
        <v>5156107</v>
      </c>
      <c r="F412" s="40">
        <f>VLOOKUP(A412, Master, 12, FALSE)</f>
        <v>0.21840010670716276</v>
      </c>
      <c r="G412" s="31">
        <f>VLOOKUP(A412, Master, 13, FALSE)</f>
        <v>23031998</v>
      </c>
      <c r="H412" s="31">
        <f>VLOOKUP(A412, Master, 14, FALSE)</f>
        <v>7354610</v>
      </c>
      <c r="I412" s="40">
        <f>VLOOKUP(A412, Master, 15, FALSE)</f>
        <v>0.31932140667952474</v>
      </c>
      <c r="J412" s="24">
        <f>VLOOKUP(A412, Master, 16, FALSE)</f>
        <v>23786997</v>
      </c>
      <c r="K412" s="24">
        <f>VLOOKUP(A412, Master, 17, FALSE)</f>
        <v>10786659</v>
      </c>
      <c r="L412" s="22">
        <f>VLOOKUP(A412, Master, 18, FALSE)</f>
        <v>0.45346871654290788</v>
      </c>
      <c r="M412" s="24">
        <f>VLOOKUP(A412, Master, 19, FALSE)</f>
        <v>25067447</v>
      </c>
      <c r="N412" s="24">
        <f>VLOOKUP(A412, Master, 20, FALSE)</f>
        <v>13232480</v>
      </c>
      <c r="O412" s="22">
        <f>VLOOKUP(A412, Master, 21, FALSE)</f>
        <v>0.52787505644272426</v>
      </c>
      <c r="P412" s="24">
        <f>VLOOKUP(A412, Master, 22, FALSE)</f>
        <v>27101931</v>
      </c>
      <c r="Q412" s="24">
        <f>VLOOKUP(A412, Master, 23, FALSE)</f>
        <v>14229632</v>
      </c>
      <c r="R412" s="22">
        <f>VLOOKUP(A412, Master, 24, FALSE)</f>
        <v>0.5250412599751656</v>
      </c>
      <c r="S412" s="22">
        <f>AVERAGE(F412,I412,L412,O412,R412)</f>
        <v>0.40882130926949706</v>
      </c>
      <c r="T412" s="32">
        <v>5</v>
      </c>
    </row>
    <row r="413" spans="1:20" ht="12.75" customHeight="1" x14ac:dyDescent="0.3">
      <c r="A413" s="25" t="s">
        <v>902</v>
      </c>
      <c r="B413" s="25" t="s">
        <v>903</v>
      </c>
      <c r="C413" s="25" t="s">
        <v>68</v>
      </c>
      <c r="D413" s="31">
        <f>VLOOKUP(A413, Master, 10, FALSE)</f>
        <v>8924375</v>
      </c>
      <c r="E413" s="31">
        <f>VLOOKUP(A413, Master, 11, FALSE)</f>
        <v>2297951</v>
      </c>
      <c r="F413" s="40">
        <f>VLOOKUP(A413, Master, 12, FALSE)</f>
        <v>0.25749153302051964</v>
      </c>
      <c r="G413" s="31">
        <f>VLOOKUP(A413, Master, 13, FALSE)</f>
        <v>8912440</v>
      </c>
      <c r="H413" s="31">
        <f>VLOOKUP(A413, Master, 14, FALSE)</f>
        <v>2280173</v>
      </c>
      <c r="I413" s="40">
        <f>VLOOKUP(A413, Master, 15, FALSE)</f>
        <v>0.25584161015389723</v>
      </c>
      <c r="J413" s="24">
        <f>VLOOKUP(A413, Master, 16, FALSE)</f>
        <v>8838489</v>
      </c>
      <c r="K413" s="24">
        <f>VLOOKUP(A413, Master, 17, FALSE)</f>
        <v>2841586</v>
      </c>
      <c r="L413" s="22">
        <f>VLOOKUP(A413, Master, 18, FALSE)</f>
        <v>0.32150133354241883</v>
      </c>
      <c r="M413" s="24">
        <f>VLOOKUP(A413, Master, 19, FALSE)</f>
        <v>9018436</v>
      </c>
      <c r="N413" s="24">
        <f>VLOOKUP(A413, Master, 20, FALSE)</f>
        <v>3251588</v>
      </c>
      <c r="O413" s="22">
        <f>VLOOKUP(A413, Master, 21, FALSE)</f>
        <v>0.36054899097803655</v>
      </c>
      <c r="P413" s="24">
        <f>VLOOKUP(A413, Master, 22, FALSE)</f>
        <v>9091066</v>
      </c>
      <c r="Q413" s="24">
        <f>VLOOKUP(A413, Master, 23, FALSE)</f>
        <v>3520066</v>
      </c>
      <c r="R413" s="22">
        <f>VLOOKUP(A413, Master, 24, FALSE)</f>
        <v>0.38720057691804238</v>
      </c>
      <c r="S413" s="22">
        <f>AVERAGE(F413,I413,L413,O413,R413)</f>
        <v>0.31651680892258294</v>
      </c>
      <c r="T413" s="32">
        <v>3</v>
      </c>
    </row>
    <row r="414" spans="1:20" ht="12.75" customHeight="1" x14ac:dyDescent="0.3">
      <c r="A414" s="25" t="s">
        <v>904</v>
      </c>
      <c r="B414" s="25" t="s">
        <v>905</v>
      </c>
      <c r="C414" s="25" t="s">
        <v>68</v>
      </c>
      <c r="D414" s="31">
        <f>VLOOKUP(A414, Master, 10, FALSE)</f>
        <v>4276162</v>
      </c>
      <c r="E414" s="31">
        <f>VLOOKUP(A414, Master, 11, FALSE)</f>
        <v>1474012</v>
      </c>
      <c r="F414" s="40">
        <f>VLOOKUP(A414, Master, 12, FALSE)</f>
        <v>0.34470443355513658</v>
      </c>
      <c r="G414" s="31">
        <f>VLOOKUP(A414, Master, 13, FALSE)</f>
        <v>4733077</v>
      </c>
      <c r="H414" s="31">
        <f>VLOOKUP(A414, Master, 14, FALSE)</f>
        <v>1552999</v>
      </c>
      <c r="I414" s="40">
        <f>VLOOKUP(A414, Master, 15, FALSE)</f>
        <v>0.32811614938865352</v>
      </c>
      <c r="J414" s="24">
        <f>VLOOKUP(A414, Master, 16, FALSE)</f>
        <v>4853910</v>
      </c>
      <c r="K414" s="24">
        <f>VLOOKUP(A414, Master, 17, FALSE)</f>
        <v>1700888</v>
      </c>
      <c r="L414" s="22">
        <f>VLOOKUP(A414, Master, 18, FALSE)</f>
        <v>0.35041605633396583</v>
      </c>
      <c r="M414" s="24">
        <f>VLOOKUP(A414, Master, 19, FALSE)</f>
        <v>4996209</v>
      </c>
      <c r="N414" s="24">
        <f>VLOOKUP(A414, Master, 20, FALSE)</f>
        <v>1951410</v>
      </c>
      <c r="O414" s="22">
        <f>VLOOKUP(A414, Master, 21, FALSE)</f>
        <v>0.39057813634297522</v>
      </c>
      <c r="P414" s="24">
        <f>VLOOKUP(A414, Master, 22, FALSE)</f>
        <v>5349483</v>
      </c>
      <c r="Q414" s="24">
        <f>VLOOKUP(A414, Master, 23, FALSE)</f>
        <v>1977062</v>
      </c>
      <c r="R414" s="22">
        <f>VLOOKUP(A414, Master, 24, FALSE)</f>
        <v>0.36958001362000775</v>
      </c>
      <c r="S414" s="22">
        <f>AVERAGE(F414,I414,L414,O414,R414)</f>
        <v>0.35667895784814779</v>
      </c>
      <c r="T414" s="32">
        <v>3</v>
      </c>
    </row>
    <row r="415" spans="1:20" ht="12.75" customHeight="1" x14ac:dyDescent="0.3">
      <c r="A415" s="25" t="s">
        <v>906</v>
      </c>
      <c r="B415" s="25" t="s">
        <v>907</v>
      </c>
      <c r="C415" s="25" t="s">
        <v>68</v>
      </c>
      <c r="D415" s="31">
        <f>VLOOKUP(A415, Master, 10, FALSE)</f>
        <v>18909554</v>
      </c>
      <c r="E415" s="31">
        <f>VLOOKUP(A415, Master, 11, FALSE)</f>
        <v>3033599</v>
      </c>
      <c r="F415" s="40">
        <f>VLOOKUP(A415, Master, 12, FALSE)</f>
        <v>0.16042678743242703</v>
      </c>
      <c r="G415" s="31">
        <f>VLOOKUP(A415, Master, 13, FALSE)</f>
        <v>19832400</v>
      </c>
      <c r="H415" s="31">
        <f>VLOOKUP(A415, Master, 14, FALSE)</f>
        <v>3661811</v>
      </c>
      <c r="I415" s="40">
        <f>VLOOKUP(A415, Master, 15, FALSE)</f>
        <v>0.18463781488876788</v>
      </c>
      <c r="J415" s="24">
        <f>VLOOKUP(A415, Master, 16, FALSE)</f>
        <v>20272565</v>
      </c>
      <c r="K415" s="24">
        <f>VLOOKUP(A415, Master, 17, FALSE)</f>
        <v>4579655</v>
      </c>
      <c r="L415" s="22">
        <f>VLOOKUP(A415, Master, 18, FALSE)</f>
        <v>0.22590407281959635</v>
      </c>
      <c r="M415" s="24">
        <f>VLOOKUP(A415, Master, 19, FALSE)</f>
        <v>21784332</v>
      </c>
      <c r="N415" s="24">
        <f>VLOOKUP(A415, Master, 20, FALSE)</f>
        <v>3820857</v>
      </c>
      <c r="O415" s="22">
        <f>VLOOKUP(A415, Master, 21, FALSE)</f>
        <v>0.17539472865176678</v>
      </c>
      <c r="P415" s="24">
        <f>VLOOKUP(A415, Master, 22, FALSE)</f>
        <v>21217710</v>
      </c>
      <c r="Q415" s="24">
        <f>VLOOKUP(A415, Master, 23, FALSE)</f>
        <v>3863437</v>
      </c>
      <c r="R415" s="22">
        <f>VLOOKUP(A415, Master, 24, FALSE)</f>
        <v>0.18208548424877144</v>
      </c>
      <c r="S415" s="22">
        <f>AVERAGE(F415,I415,L415,O415,R415)</f>
        <v>0.18568977760826588</v>
      </c>
      <c r="T415" s="32">
        <v>5</v>
      </c>
    </row>
    <row r="416" spans="1:20" ht="12.75" customHeight="1" x14ac:dyDescent="0.3">
      <c r="A416" s="25" t="s">
        <v>908</v>
      </c>
      <c r="B416" s="25" t="s">
        <v>909</v>
      </c>
      <c r="C416" s="25" t="s">
        <v>68</v>
      </c>
      <c r="D416" s="31">
        <f>VLOOKUP(A416, Master, 10, FALSE)</f>
        <v>6336976</v>
      </c>
      <c r="E416" s="31">
        <f>VLOOKUP(A416, Master, 11, FALSE)</f>
        <v>152506</v>
      </c>
      <c r="F416" s="40">
        <f>VLOOKUP(A416, Master, 12, FALSE)</f>
        <v>2.4066052956489024E-2</v>
      </c>
      <c r="G416" s="31">
        <f>VLOOKUP(A416, Master, 13, FALSE)</f>
        <v>6237280</v>
      </c>
      <c r="H416" s="31">
        <f>VLOOKUP(A416, Master, 14, FALSE)</f>
        <v>402989</v>
      </c>
      <c r="I416" s="40">
        <f>VLOOKUP(A416, Master, 15, FALSE)</f>
        <v>6.4609733730087479E-2</v>
      </c>
      <c r="J416" s="24">
        <f>VLOOKUP(A416, Master, 16, FALSE)</f>
        <v>6137098</v>
      </c>
      <c r="K416" s="24">
        <f>VLOOKUP(A416, Master, 17, FALSE)</f>
        <v>1158214</v>
      </c>
      <c r="L416" s="22">
        <f>VLOOKUP(A416, Master, 18, FALSE)</f>
        <v>0.18872339988704759</v>
      </c>
      <c r="M416" s="24">
        <f>VLOOKUP(A416, Master, 19, FALSE)</f>
        <v>6576548</v>
      </c>
      <c r="N416" s="24">
        <f>VLOOKUP(A416, Master, 20, FALSE)</f>
        <v>2272354</v>
      </c>
      <c r="O416" s="22">
        <f>VLOOKUP(A416, Master, 21, FALSE)</f>
        <v>0.34552382191994951</v>
      </c>
      <c r="P416" s="24">
        <f>VLOOKUP(A416, Master, 22, FALSE)</f>
        <v>6577430</v>
      </c>
      <c r="Q416" s="24">
        <f>VLOOKUP(A416, Master, 23, FALSE)</f>
        <v>3711275</v>
      </c>
      <c r="R416" s="22">
        <f>VLOOKUP(A416, Master, 24, FALSE)</f>
        <v>0.56424393722168076</v>
      </c>
      <c r="S416" s="22">
        <f>AVERAGE(F416,I416,L416,O416,R416)</f>
        <v>0.23743338914305084</v>
      </c>
      <c r="T416" s="32">
        <v>4</v>
      </c>
    </row>
    <row r="417" spans="1:20" ht="12.75" customHeight="1" x14ac:dyDescent="0.3">
      <c r="A417" s="25" t="s">
        <v>910</v>
      </c>
      <c r="B417" s="25" t="s">
        <v>911</v>
      </c>
      <c r="C417" s="25" t="s">
        <v>68</v>
      </c>
      <c r="D417" s="31">
        <f>VLOOKUP(A417, Master, 10, FALSE)</f>
        <v>11634556</v>
      </c>
      <c r="E417" s="31">
        <f>VLOOKUP(A417, Master, 11, FALSE)</f>
        <v>903029</v>
      </c>
      <c r="F417" s="40">
        <f>VLOOKUP(A417, Master, 12, FALSE)</f>
        <v>7.7616111865377591E-2</v>
      </c>
      <c r="G417" s="31">
        <f>VLOOKUP(A417, Master, 13, FALSE)</f>
        <v>11160022</v>
      </c>
      <c r="H417" s="31">
        <f>VLOOKUP(A417, Master, 14, FALSE)</f>
        <v>907911</v>
      </c>
      <c r="I417" s="40">
        <f>VLOOKUP(A417, Master, 15, FALSE)</f>
        <v>8.1353871883048254E-2</v>
      </c>
      <c r="J417" s="24">
        <f>VLOOKUP(A417, Master, 16, FALSE)</f>
        <v>11555370</v>
      </c>
      <c r="K417" s="24">
        <f>VLOOKUP(A417, Master, 17, FALSE)</f>
        <v>1642154</v>
      </c>
      <c r="L417" s="22">
        <f>VLOOKUP(A417, Master, 18, FALSE)</f>
        <v>0.14211176275619042</v>
      </c>
      <c r="M417" s="24">
        <f>VLOOKUP(A417, Master, 19, FALSE)</f>
        <v>12287753</v>
      </c>
      <c r="N417" s="24">
        <f>VLOOKUP(A417, Master, 20, FALSE)</f>
        <v>2096707</v>
      </c>
      <c r="O417" s="22">
        <f>VLOOKUP(A417, Master, 21, FALSE)</f>
        <v>0.17063388237051966</v>
      </c>
      <c r="P417" s="24">
        <f>VLOOKUP(A417, Master, 22, FALSE)</f>
        <v>13010865</v>
      </c>
      <c r="Q417" s="24">
        <f>VLOOKUP(A417, Master, 23, FALSE)</f>
        <v>2194352</v>
      </c>
      <c r="R417" s="22">
        <f>VLOOKUP(A417, Master, 24, FALSE)</f>
        <v>0.16865535073955498</v>
      </c>
      <c r="S417" s="22">
        <f>AVERAGE(F417,I417,L417,O417,R417)</f>
        <v>0.12807419592293817</v>
      </c>
      <c r="T417" s="32">
        <v>3</v>
      </c>
    </row>
    <row r="418" spans="1:20" ht="12.75" customHeight="1" x14ac:dyDescent="0.3">
      <c r="A418" s="25" t="s">
        <v>912</v>
      </c>
      <c r="B418" s="25" t="s">
        <v>887</v>
      </c>
      <c r="C418" s="25" t="s">
        <v>68</v>
      </c>
      <c r="D418" s="31">
        <f>VLOOKUP(A418, Master, 10, FALSE)</f>
        <v>10270629</v>
      </c>
      <c r="E418" s="31">
        <f>VLOOKUP(A418, Master, 11, FALSE)</f>
        <v>1737813</v>
      </c>
      <c r="F418" s="40">
        <f>VLOOKUP(A418, Master, 12, FALSE)</f>
        <v>0.16920219784007387</v>
      </c>
      <c r="G418" s="31">
        <f>VLOOKUP(A418, Master, 13, FALSE)</f>
        <v>10242202</v>
      </c>
      <c r="H418" s="31">
        <f>VLOOKUP(A418, Master, 14, FALSE)</f>
        <v>1757437</v>
      </c>
      <c r="I418" s="40">
        <f>VLOOKUP(A418, Master, 15, FALSE)</f>
        <v>0.17158780894967704</v>
      </c>
      <c r="J418" s="24">
        <f>VLOOKUP(A418, Master, 16, FALSE)</f>
        <v>9907517</v>
      </c>
      <c r="K418" s="24">
        <f>VLOOKUP(A418, Master, 17, FALSE)</f>
        <v>2460115</v>
      </c>
      <c r="L418" s="22">
        <f>VLOOKUP(A418, Master, 18, FALSE)</f>
        <v>0.24830792619381828</v>
      </c>
      <c r="M418" s="24">
        <f>VLOOKUP(A418, Master, 19, FALSE)</f>
        <v>10722856</v>
      </c>
      <c r="N418" s="24">
        <f>VLOOKUP(A418, Master, 20, FALSE)</f>
        <v>2776499</v>
      </c>
      <c r="O418" s="22">
        <f>VLOOKUP(A418, Master, 21, FALSE)</f>
        <v>0.25893278805571951</v>
      </c>
      <c r="P418" s="24">
        <f>VLOOKUP(A418, Master, 22, FALSE)</f>
        <v>11015128</v>
      </c>
      <c r="Q418" s="24">
        <f>VLOOKUP(A418, Master, 23, FALSE)</f>
        <v>2823678</v>
      </c>
      <c r="R418" s="22">
        <f>VLOOKUP(A418, Master, 24, FALSE)</f>
        <v>0.25634545508685874</v>
      </c>
      <c r="S418" s="22">
        <f>AVERAGE(F418,I418,L418,O418,R418)</f>
        <v>0.2208752352252295</v>
      </c>
      <c r="T418" s="32">
        <v>3</v>
      </c>
    </row>
    <row r="419" spans="1:20" ht="12.75" customHeight="1" x14ac:dyDescent="0.3">
      <c r="A419" s="25" t="s">
        <v>913</v>
      </c>
      <c r="B419" s="25" t="s">
        <v>914</v>
      </c>
      <c r="C419" s="25" t="s">
        <v>68</v>
      </c>
      <c r="D419" s="31">
        <f>VLOOKUP(A419, Master, 10, FALSE)</f>
        <v>19179303</v>
      </c>
      <c r="E419" s="31">
        <f>VLOOKUP(A419, Master, 11, FALSE)</f>
        <v>3043340</v>
      </c>
      <c r="F419" s="40">
        <f>VLOOKUP(A419, Master, 12, FALSE)</f>
        <v>0.15867834196060202</v>
      </c>
      <c r="G419" s="31">
        <f>VLOOKUP(A419, Master, 13, FALSE)</f>
        <v>18106743</v>
      </c>
      <c r="H419" s="31">
        <f>VLOOKUP(A419, Master, 14, FALSE)</f>
        <v>4021480</v>
      </c>
      <c r="I419" s="40">
        <f>VLOOKUP(A419, Master, 15, FALSE)</f>
        <v>0.22209847458485493</v>
      </c>
      <c r="J419" s="24">
        <f>VLOOKUP(A419, Master, 16, FALSE)</f>
        <v>18722104</v>
      </c>
      <c r="K419" s="24">
        <f>VLOOKUP(A419, Master, 17, FALSE)</f>
        <v>4903397</v>
      </c>
      <c r="L419" s="22">
        <f>VLOOKUP(A419, Master, 18, FALSE)</f>
        <v>0.26190416419009316</v>
      </c>
      <c r="M419" s="24">
        <f>VLOOKUP(A419, Master, 19, FALSE)</f>
        <v>20117403</v>
      </c>
      <c r="N419" s="24">
        <f>VLOOKUP(A419, Master, 20, FALSE)</f>
        <v>4164910</v>
      </c>
      <c r="O419" s="22">
        <f>VLOOKUP(A419, Master, 21, FALSE)</f>
        <v>0.20703020166171548</v>
      </c>
      <c r="P419" s="24">
        <f>VLOOKUP(A419, Master, 22, FALSE)</f>
        <v>20112115</v>
      </c>
      <c r="Q419" s="24">
        <f>VLOOKUP(A419, Master, 23, FALSE)</f>
        <v>3837703</v>
      </c>
      <c r="R419" s="22">
        <f>VLOOKUP(A419, Master, 24, FALSE)</f>
        <v>0.1908154860888574</v>
      </c>
      <c r="S419" s="22">
        <f>AVERAGE(F419,I419,L419,O419,R419)</f>
        <v>0.20810533369722459</v>
      </c>
      <c r="T419" s="32">
        <v>1</v>
      </c>
    </row>
    <row r="420" spans="1:20" ht="12.75" customHeight="1" x14ac:dyDescent="0.3">
      <c r="A420" s="25" t="s">
        <v>915</v>
      </c>
      <c r="B420" s="25" t="s">
        <v>817</v>
      </c>
      <c r="C420" s="25" t="s">
        <v>68</v>
      </c>
      <c r="D420" s="31">
        <f>VLOOKUP(A420, Master, 10, FALSE)</f>
        <v>6444500</v>
      </c>
      <c r="E420" s="31">
        <f>VLOOKUP(A420, Master, 11, FALSE)</f>
        <v>1484387</v>
      </c>
      <c r="F420" s="40">
        <f>VLOOKUP(A420, Master, 12, FALSE)</f>
        <v>0.23033392815579176</v>
      </c>
      <c r="G420" s="31">
        <f>VLOOKUP(A420, Master, 13, FALSE)</f>
        <v>6856017</v>
      </c>
      <c r="H420" s="31">
        <f>VLOOKUP(A420, Master, 14, FALSE)</f>
        <v>1155959</v>
      </c>
      <c r="I420" s="40">
        <f>VLOOKUP(A420, Master, 15, FALSE)</f>
        <v>0.16860503700618013</v>
      </c>
      <c r="J420" s="24">
        <f>VLOOKUP(A420, Master, 16, FALSE)</f>
        <v>6480204</v>
      </c>
      <c r="K420" s="24">
        <f>VLOOKUP(A420, Master, 17, FALSE)</f>
        <v>1711973</v>
      </c>
      <c r="L420" s="22">
        <f>VLOOKUP(A420, Master, 18, FALSE)</f>
        <v>0.26418504726085784</v>
      </c>
      <c r="M420" s="24">
        <f>VLOOKUP(A420, Master, 19, FALSE)</f>
        <v>6434496</v>
      </c>
      <c r="N420" s="24">
        <f>VLOOKUP(A420, Master, 20, FALSE)</f>
        <v>2170740</v>
      </c>
      <c r="O420" s="22">
        <f>VLOOKUP(A420, Master, 21, FALSE)</f>
        <v>0.33735975591561485</v>
      </c>
      <c r="P420" s="24">
        <f>VLOOKUP(A420, Master, 22, FALSE)</f>
        <v>6689254</v>
      </c>
      <c r="Q420" s="24">
        <f>VLOOKUP(A420, Master, 23, FALSE)</f>
        <v>2581047</v>
      </c>
      <c r="R420" s="22">
        <f>VLOOKUP(A420, Master, 24, FALSE)</f>
        <v>0.38584975245371156</v>
      </c>
      <c r="S420" s="22">
        <f>AVERAGE(F420,I420,L420,O420,R420)</f>
        <v>0.27726670415843124</v>
      </c>
      <c r="T420" s="32">
        <v>2</v>
      </c>
    </row>
    <row r="421" spans="1:20" ht="12.75" customHeight="1" x14ac:dyDescent="0.3">
      <c r="A421" s="25" t="s">
        <v>916</v>
      </c>
      <c r="B421" s="25" t="s">
        <v>917</v>
      </c>
      <c r="C421" s="25" t="s">
        <v>226</v>
      </c>
      <c r="D421" s="31">
        <f>VLOOKUP(A421, Master, 10, FALSE)</f>
        <v>11880571</v>
      </c>
      <c r="E421" s="31">
        <f>VLOOKUP(A421, Master, 11, FALSE)</f>
        <v>5054779</v>
      </c>
      <c r="F421" s="40">
        <f>VLOOKUP(A421, Master, 12, FALSE)</f>
        <v>0.42546599822516951</v>
      </c>
      <c r="G421" s="31">
        <f>VLOOKUP(A421, Master, 13, FALSE)</f>
        <v>11905969</v>
      </c>
      <c r="H421" s="31">
        <f>VLOOKUP(A421, Master, 14, FALSE)</f>
        <v>6673962</v>
      </c>
      <c r="I421" s="40">
        <f>VLOOKUP(A421, Master, 15, FALSE)</f>
        <v>0.56055596986687939</v>
      </c>
      <c r="J421" s="24">
        <f>VLOOKUP(A421, Master, 16, FALSE)</f>
        <v>12225919</v>
      </c>
      <c r="K421" s="24">
        <f>VLOOKUP(A421, Master, 17, FALSE)</f>
        <v>8312933</v>
      </c>
      <c r="L421" s="22">
        <f>VLOOKUP(A421, Master, 18, FALSE)</f>
        <v>0.67994340548142029</v>
      </c>
      <c r="M421" s="24">
        <f>VLOOKUP(A421, Master, 19, FALSE)</f>
        <v>12444402</v>
      </c>
      <c r="N421" s="24">
        <f>VLOOKUP(A421, Master, 20, FALSE)</f>
        <v>9840187</v>
      </c>
      <c r="O421" s="22">
        <f>VLOOKUP(A421, Master, 21, FALSE)</f>
        <v>0.79073200946096089</v>
      </c>
      <c r="P421" s="24">
        <f>VLOOKUP(A421, Master, 22, FALSE)</f>
        <v>12592865</v>
      </c>
      <c r="Q421" s="24">
        <f>VLOOKUP(A421, Master, 23, FALSE)</f>
        <v>11342197</v>
      </c>
      <c r="R421" s="22">
        <f>VLOOKUP(A421, Master, 24, FALSE)</f>
        <v>0.9006843954890329</v>
      </c>
      <c r="S421" s="22">
        <f>AVERAGE(F421,I421,L421,O421,R421)</f>
        <v>0.67147635570469255</v>
      </c>
      <c r="T421" s="32">
        <v>1</v>
      </c>
    </row>
    <row r="422" spans="1:20" ht="12.75" customHeight="1" x14ac:dyDescent="0.3">
      <c r="A422" s="25" t="s">
        <v>918</v>
      </c>
      <c r="B422" s="25" t="s">
        <v>919</v>
      </c>
      <c r="C422" s="25" t="s">
        <v>226</v>
      </c>
      <c r="D422" s="31">
        <f>VLOOKUP(A422, Master, 10, FALSE)</f>
        <v>11084041</v>
      </c>
      <c r="E422" s="31">
        <f>VLOOKUP(A422, Master, 11, FALSE)</f>
        <v>1789687</v>
      </c>
      <c r="F422" s="40">
        <f>VLOOKUP(A422, Master, 12, FALSE)</f>
        <v>0.16146520930407962</v>
      </c>
      <c r="G422" s="31">
        <f>VLOOKUP(A422, Master, 13, FALSE)</f>
        <v>10678680</v>
      </c>
      <c r="H422" s="31">
        <f>VLOOKUP(A422, Master, 14, FALSE)</f>
        <v>2087150</v>
      </c>
      <c r="I422" s="40">
        <f>VLOOKUP(A422, Master, 15, FALSE)</f>
        <v>0.19545018672719849</v>
      </c>
      <c r="J422" s="24">
        <f>VLOOKUP(A422, Master, 16, FALSE)</f>
        <v>10872920</v>
      </c>
      <c r="K422" s="24">
        <f>VLOOKUP(A422, Master, 17, FALSE)</f>
        <v>2417801</v>
      </c>
      <c r="L422" s="22">
        <f>VLOOKUP(A422, Master, 18, FALSE)</f>
        <v>0.22236906001331749</v>
      </c>
      <c r="M422" s="24">
        <f>VLOOKUP(A422, Master, 19, FALSE)</f>
        <v>10920783</v>
      </c>
      <c r="N422" s="24">
        <f>VLOOKUP(A422, Master, 20, FALSE)</f>
        <v>2879240</v>
      </c>
      <c r="O422" s="22">
        <f>VLOOKUP(A422, Master, 21, FALSE)</f>
        <v>0.26364776225294467</v>
      </c>
      <c r="P422" s="24">
        <f>VLOOKUP(A422, Master, 22, FALSE)</f>
        <v>11853870</v>
      </c>
      <c r="Q422" s="24">
        <f>VLOOKUP(A422, Master, 23, FALSE)</f>
        <v>2791333</v>
      </c>
      <c r="R422" s="22">
        <f>VLOOKUP(A422, Master, 24, FALSE)</f>
        <v>0.23547862428050922</v>
      </c>
      <c r="S422" s="22">
        <f>AVERAGE(F422,I422,L422,O422,R422)</f>
        <v>0.2156821685156099</v>
      </c>
      <c r="T422" s="32">
        <v>3</v>
      </c>
    </row>
    <row r="423" spans="1:20" ht="12.75" customHeight="1" x14ac:dyDescent="0.3">
      <c r="A423" s="25" t="s">
        <v>920</v>
      </c>
      <c r="B423" s="25" t="s">
        <v>921</v>
      </c>
      <c r="C423" s="25" t="s">
        <v>226</v>
      </c>
      <c r="D423" s="31">
        <f>VLOOKUP(A423, Master, 10, FALSE)</f>
        <v>7831260</v>
      </c>
      <c r="E423" s="31">
        <f>VLOOKUP(A423, Master, 11, FALSE)</f>
        <v>2853563</v>
      </c>
      <c r="F423" s="40">
        <f>VLOOKUP(A423, Master, 12, FALSE)</f>
        <v>0.36438108299303051</v>
      </c>
      <c r="G423" s="31">
        <f>VLOOKUP(A423, Master, 13, FALSE)</f>
        <v>7898421</v>
      </c>
      <c r="H423" s="31">
        <f>VLOOKUP(A423, Master, 14, FALSE)</f>
        <v>3029913</v>
      </c>
      <c r="I423" s="40">
        <f>VLOOKUP(A423, Master, 15, FALSE)</f>
        <v>0.38360996457393193</v>
      </c>
      <c r="J423" s="24">
        <f>VLOOKUP(A423, Master, 16, FALSE)</f>
        <v>7913852</v>
      </c>
      <c r="K423" s="24">
        <f>VLOOKUP(A423, Master, 17, FALSE)</f>
        <v>3436897</v>
      </c>
      <c r="L423" s="22">
        <f>VLOOKUP(A423, Master, 18, FALSE)</f>
        <v>0.43428876355029133</v>
      </c>
      <c r="M423" s="24">
        <f>VLOOKUP(A423, Master, 19, FALSE)</f>
        <v>8598033</v>
      </c>
      <c r="N423" s="24">
        <f>VLOOKUP(A423, Master, 20, FALSE)</f>
        <v>3256575</v>
      </c>
      <c r="O423" s="22">
        <f>VLOOKUP(A423, Master, 21, FALSE)</f>
        <v>0.37875814154237369</v>
      </c>
      <c r="P423" s="24">
        <f>VLOOKUP(A423, Master, 22, FALSE)</f>
        <v>8650304</v>
      </c>
      <c r="Q423" s="24">
        <f>VLOOKUP(A423, Master, 23, FALSE)</f>
        <v>3358810</v>
      </c>
      <c r="R423" s="22">
        <f>VLOOKUP(A423, Master, 24, FALSE)</f>
        <v>0.38828808790997404</v>
      </c>
      <c r="S423" s="22">
        <f>AVERAGE(F423,I423,L423,O423,R423)</f>
        <v>0.38986520811392034</v>
      </c>
      <c r="T423" s="32">
        <v>1</v>
      </c>
    </row>
    <row r="424" spans="1:20" ht="12.75" customHeight="1" x14ac:dyDescent="0.3">
      <c r="A424" s="25" t="s">
        <v>922</v>
      </c>
      <c r="B424" s="25" t="s">
        <v>923</v>
      </c>
      <c r="C424" s="25" t="s">
        <v>226</v>
      </c>
      <c r="D424" s="31">
        <f>VLOOKUP(A424, Master, 10, FALSE)</f>
        <v>15188278</v>
      </c>
      <c r="E424" s="31">
        <f>VLOOKUP(A424, Master, 11, FALSE)</f>
        <v>2356765</v>
      </c>
      <c r="F424" s="40">
        <f>VLOOKUP(A424, Master, 12, FALSE)</f>
        <v>0.15516999359637743</v>
      </c>
      <c r="G424" s="31">
        <f>VLOOKUP(A424, Master, 13, FALSE)</f>
        <v>16204353</v>
      </c>
      <c r="H424" s="31">
        <f>VLOOKUP(A424, Master, 14, FALSE)</f>
        <v>2113265</v>
      </c>
      <c r="I424" s="40">
        <f>VLOOKUP(A424, Master, 15, FALSE)</f>
        <v>0.13041341422270916</v>
      </c>
      <c r="J424" s="24">
        <f>VLOOKUP(A424, Master, 16, FALSE)</f>
        <v>16119859</v>
      </c>
      <c r="K424" s="24">
        <f>VLOOKUP(A424, Master, 17, FALSE)</f>
        <v>3155344</v>
      </c>
      <c r="L424" s="22">
        <f>VLOOKUP(A424, Master, 18, FALSE)</f>
        <v>0.19574265506912933</v>
      </c>
      <c r="M424" s="24">
        <f>VLOOKUP(A424, Master, 19, FALSE)</f>
        <v>17440794</v>
      </c>
      <c r="N424" s="24">
        <f>VLOOKUP(A424, Master, 20, FALSE)</f>
        <v>3404855</v>
      </c>
      <c r="O424" s="22">
        <f>VLOOKUP(A424, Master, 21, FALSE)</f>
        <v>0.19522362341989705</v>
      </c>
      <c r="P424" s="24">
        <f>VLOOKUP(A424, Master, 22, FALSE)</f>
        <v>18856235</v>
      </c>
      <c r="Q424" s="24">
        <f>VLOOKUP(A424, Master, 23, FALSE)</f>
        <v>3596306</v>
      </c>
      <c r="R424" s="22">
        <f>VLOOKUP(A424, Master, 24, FALSE)</f>
        <v>0.19072237909635725</v>
      </c>
      <c r="S424" s="22">
        <f>AVERAGE(F424,I424,L424,O424,R424)</f>
        <v>0.17345441308089404</v>
      </c>
      <c r="T424" s="32">
        <v>3</v>
      </c>
    </row>
    <row r="425" spans="1:20" ht="12.75" customHeight="1" x14ac:dyDescent="0.3">
      <c r="A425" s="25" t="s">
        <v>924</v>
      </c>
      <c r="B425" s="25" t="s">
        <v>925</v>
      </c>
      <c r="C425" s="25" t="s">
        <v>56</v>
      </c>
      <c r="D425" s="31">
        <f>VLOOKUP(A425, Master, 10, FALSE)</f>
        <v>11449405</v>
      </c>
      <c r="E425" s="31">
        <f>VLOOKUP(A425, Master, 11, FALSE)</f>
        <v>300627</v>
      </c>
      <c r="F425" s="40">
        <f>VLOOKUP(A425, Master, 12, FALSE)</f>
        <v>2.6256997634374887E-2</v>
      </c>
      <c r="G425" s="31">
        <f>VLOOKUP(A425, Master, 13, FALSE)</f>
        <v>12070643</v>
      </c>
      <c r="H425" s="31">
        <f>VLOOKUP(A425, Master, 14, FALSE)</f>
        <v>1212799</v>
      </c>
      <c r="I425" s="40">
        <f>VLOOKUP(A425, Master, 15, FALSE)</f>
        <v>0.1004750948230347</v>
      </c>
      <c r="J425" s="24">
        <f>VLOOKUP(A425, Master, 16, FALSE)</f>
        <v>13091850</v>
      </c>
      <c r="K425" s="24">
        <f>VLOOKUP(A425, Master, 17, FALSE)</f>
        <v>2783639</v>
      </c>
      <c r="L425" s="22">
        <f>VLOOKUP(A425, Master, 18, FALSE)</f>
        <v>0.21262380794158198</v>
      </c>
      <c r="M425" s="24">
        <f>VLOOKUP(A425, Master, 19, FALSE)</f>
        <v>14117216</v>
      </c>
      <c r="N425" s="24">
        <f>VLOOKUP(A425, Master, 20, FALSE)</f>
        <v>2800977</v>
      </c>
      <c r="O425" s="22">
        <f>VLOOKUP(A425, Master, 21, FALSE)</f>
        <v>0.19840859557578491</v>
      </c>
      <c r="P425" s="24">
        <f>VLOOKUP(A425, Master, 22, FALSE)</f>
        <v>13867079</v>
      </c>
      <c r="Q425" s="24">
        <f>VLOOKUP(A425, Master, 23, FALSE)</f>
        <v>3280470</v>
      </c>
      <c r="R425" s="22">
        <f>VLOOKUP(A425, Master, 24, FALSE)</f>
        <v>0.23656532136292005</v>
      </c>
      <c r="S425" s="22">
        <f>AVERAGE(F425,I425,L425,O425,R425)</f>
        <v>0.15486596346753931</v>
      </c>
      <c r="T425" s="32">
        <v>2</v>
      </c>
    </row>
    <row r="426" spans="1:20" ht="12.75" customHeight="1" x14ac:dyDescent="0.3">
      <c r="A426" s="25" t="s">
        <v>926</v>
      </c>
      <c r="B426" s="25" t="s">
        <v>540</v>
      </c>
      <c r="C426" s="25" t="s">
        <v>56</v>
      </c>
      <c r="D426" s="31">
        <f>VLOOKUP(A426, Master, 10, FALSE)</f>
        <v>17484480</v>
      </c>
      <c r="E426" s="31">
        <f>VLOOKUP(A426, Master, 11, FALSE)</f>
        <v>1812579</v>
      </c>
      <c r="F426" s="40">
        <f>VLOOKUP(A426, Master, 12, FALSE)</f>
        <v>0.10366788145829901</v>
      </c>
      <c r="G426" s="31">
        <f>VLOOKUP(A426, Master, 13, FALSE)</f>
        <v>18344317</v>
      </c>
      <c r="H426" s="31">
        <f>VLOOKUP(A426, Master, 14, FALSE)</f>
        <v>4363145</v>
      </c>
      <c r="I426" s="40">
        <f>VLOOKUP(A426, Master, 15, FALSE)</f>
        <v>0.23784723083448678</v>
      </c>
      <c r="J426" s="24">
        <f>VLOOKUP(A426, Master, 16, FALSE)</f>
        <v>18959736</v>
      </c>
      <c r="K426" s="24">
        <f>VLOOKUP(A426, Master, 17, FALSE)</f>
        <v>7424870</v>
      </c>
      <c r="L426" s="22">
        <f>VLOOKUP(A426, Master, 18, FALSE)</f>
        <v>0.39161252034311028</v>
      </c>
      <c r="M426" s="24">
        <f>VLOOKUP(A426, Master, 19, FALSE)</f>
        <v>19577291</v>
      </c>
      <c r="N426" s="24">
        <f>VLOOKUP(A426, Master, 20, FALSE)</f>
        <v>10400595</v>
      </c>
      <c r="O426" s="22">
        <f>VLOOKUP(A426, Master, 21, FALSE)</f>
        <v>0.53125812963601549</v>
      </c>
      <c r="P426" s="24">
        <f>VLOOKUP(A426, Master, 22, FALSE)</f>
        <v>20377299</v>
      </c>
      <c r="Q426" s="24">
        <f>VLOOKUP(A426, Master, 23, FALSE)</f>
        <v>12676758</v>
      </c>
      <c r="R426" s="22">
        <f>VLOOKUP(A426, Master, 24, FALSE)</f>
        <v>0.62210197730327266</v>
      </c>
      <c r="S426" s="22">
        <f>AVERAGE(F426,I426,L426,O426,R426)</f>
        <v>0.37729754791503689</v>
      </c>
      <c r="T426" s="32">
        <v>3</v>
      </c>
    </row>
    <row r="427" spans="1:20" ht="12.75" customHeight="1" x14ac:dyDescent="0.3">
      <c r="A427" s="25" t="s">
        <v>927</v>
      </c>
      <c r="B427" s="25" t="s">
        <v>928</v>
      </c>
      <c r="C427" s="25" t="s">
        <v>56</v>
      </c>
      <c r="D427" s="31">
        <f>VLOOKUP(A427, Master, 10, FALSE)</f>
        <v>24647355</v>
      </c>
      <c r="E427" s="31">
        <f>VLOOKUP(A427, Master, 11, FALSE)</f>
        <v>2218847</v>
      </c>
      <c r="F427" s="40">
        <f>VLOOKUP(A427, Master, 12, FALSE)</f>
        <v>9.0023736826933362E-2</v>
      </c>
      <c r="G427" s="31">
        <f>VLOOKUP(A427, Master, 13, FALSE)</f>
        <v>24436684</v>
      </c>
      <c r="H427" s="31">
        <f>VLOOKUP(A427, Master, 14, FALSE)</f>
        <v>3654035</v>
      </c>
      <c r="I427" s="40">
        <f>VLOOKUP(A427, Master, 15, FALSE)</f>
        <v>0.14953072192610095</v>
      </c>
      <c r="J427" s="24">
        <f>VLOOKUP(A427, Master, 16, FALSE)</f>
        <v>24640924</v>
      </c>
      <c r="K427" s="24">
        <f>VLOOKUP(A427, Master, 17, FALSE)</f>
        <v>6775308</v>
      </c>
      <c r="L427" s="22">
        <f>VLOOKUP(A427, Master, 18, FALSE)</f>
        <v>0.27496160452424595</v>
      </c>
      <c r="M427" s="24">
        <f>VLOOKUP(A427, Master, 19, FALSE)</f>
        <v>25750557</v>
      </c>
      <c r="N427" s="24">
        <f>VLOOKUP(A427, Master, 20, FALSE)</f>
        <v>11519413</v>
      </c>
      <c r="O427" s="22">
        <f>VLOOKUP(A427, Master, 21, FALSE)</f>
        <v>0.44734616808483019</v>
      </c>
      <c r="P427" s="24">
        <f>VLOOKUP(A427, Master, 22, FALSE)</f>
        <v>27352570</v>
      </c>
      <c r="Q427" s="24">
        <f>VLOOKUP(A427, Master, 23, FALSE)</f>
        <v>16436951</v>
      </c>
      <c r="R427" s="22">
        <f>VLOOKUP(A427, Master, 24, FALSE)</f>
        <v>0.60092894378846307</v>
      </c>
      <c r="S427" s="22">
        <f>AVERAGE(F427,I427,L427,O427,R427)</f>
        <v>0.31255823503011471</v>
      </c>
      <c r="T427" s="32">
        <v>3</v>
      </c>
    </row>
    <row r="428" spans="1:20" ht="12.75" customHeight="1" x14ac:dyDescent="0.3">
      <c r="A428" s="25" t="s">
        <v>929</v>
      </c>
      <c r="B428" s="25" t="s">
        <v>930</v>
      </c>
      <c r="C428" s="25" t="s">
        <v>56</v>
      </c>
      <c r="D428" s="31">
        <f>VLOOKUP(A428, Master, 10, FALSE)</f>
        <v>25513650</v>
      </c>
      <c r="E428" s="31">
        <f>VLOOKUP(A428, Master, 11, FALSE)</f>
        <v>9855201</v>
      </c>
      <c r="F428" s="40">
        <f>VLOOKUP(A428, Master, 12, FALSE)</f>
        <v>0.38627170161854535</v>
      </c>
      <c r="G428" s="31">
        <f>VLOOKUP(A428, Master, 13, FALSE)</f>
        <v>26586344</v>
      </c>
      <c r="H428" s="31">
        <f>VLOOKUP(A428, Master, 14, FALSE)</f>
        <v>12754469</v>
      </c>
      <c r="I428" s="40">
        <f>VLOOKUP(A428, Master, 15, FALSE)</f>
        <v>0.47973760514044356</v>
      </c>
      <c r="J428" s="24">
        <f>VLOOKUP(A428, Master, 16, FALSE)</f>
        <v>28901813</v>
      </c>
      <c r="K428" s="24">
        <f>VLOOKUP(A428, Master, 17, FALSE)</f>
        <v>15089407</v>
      </c>
      <c r="L428" s="22">
        <f>VLOOKUP(A428, Master, 18, FALSE)</f>
        <v>0.52209205699310279</v>
      </c>
      <c r="M428" s="24">
        <f>VLOOKUP(A428, Master, 19, FALSE)</f>
        <v>28812898</v>
      </c>
      <c r="N428" s="24">
        <f>VLOOKUP(A428, Master, 20, FALSE)</f>
        <v>17681150</v>
      </c>
      <c r="O428" s="22">
        <f>VLOOKUP(A428, Master, 21, FALSE)</f>
        <v>0.61365399620683769</v>
      </c>
      <c r="P428" s="24">
        <f>VLOOKUP(A428, Master, 22, FALSE)</f>
        <v>29293288</v>
      </c>
      <c r="Q428" s="24">
        <f>VLOOKUP(A428, Master, 23, FALSE)</f>
        <v>20353231</v>
      </c>
      <c r="R428" s="22">
        <f>VLOOKUP(A428, Master, 24, FALSE)</f>
        <v>0.69480868791512918</v>
      </c>
      <c r="S428" s="22">
        <f>AVERAGE(F428,I428,L428,O428,R428)</f>
        <v>0.53931280957481176</v>
      </c>
      <c r="T428" s="32">
        <v>6</v>
      </c>
    </row>
    <row r="429" spans="1:20" ht="12.75" customHeight="1" x14ac:dyDescent="0.3">
      <c r="A429" s="25" t="s">
        <v>931</v>
      </c>
      <c r="B429" s="25" t="s">
        <v>568</v>
      </c>
      <c r="C429" s="25" t="s">
        <v>932</v>
      </c>
      <c r="D429" s="31">
        <f>VLOOKUP(A429, Master, 10, FALSE)</f>
        <v>7689178</v>
      </c>
      <c r="E429" s="31">
        <f>VLOOKUP(A429, Master, 11, FALSE)</f>
        <v>987978</v>
      </c>
      <c r="F429" s="40">
        <f>VLOOKUP(A429, Master, 12, FALSE)</f>
        <v>0.12848941720428372</v>
      </c>
      <c r="G429" s="31">
        <f>VLOOKUP(A429, Master, 13, FALSE)</f>
        <v>7505526</v>
      </c>
      <c r="H429" s="31">
        <f>VLOOKUP(A429, Master, 14, FALSE)</f>
        <v>1176220</v>
      </c>
      <c r="I429" s="40">
        <f>VLOOKUP(A429, Master, 15, FALSE)</f>
        <v>0.15671386655645453</v>
      </c>
      <c r="J429" s="24">
        <f>VLOOKUP(A429, Master, 16, FALSE)</f>
        <v>7786903</v>
      </c>
      <c r="K429" s="24">
        <f>VLOOKUP(A429, Master, 17, FALSE)</f>
        <v>1165161</v>
      </c>
      <c r="L429" s="22">
        <f>VLOOKUP(A429, Master, 18, FALSE)</f>
        <v>0.1496308609469002</v>
      </c>
      <c r="M429" s="24">
        <f>VLOOKUP(A429, Master, 19, FALSE)</f>
        <v>8561318</v>
      </c>
      <c r="N429" s="24">
        <f>VLOOKUP(A429, Master, 20, FALSE)</f>
        <v>1531977</v>
      </c>
      <c r="O429" s="22">
        <f>VLOOKUP(A429, Master, 21, FALSE)</f>
        <v>0.1789417236925436</v>
      </c>
      <c r="P429" s="24">
        <f>VLOOKUP(A429, Master, 22, FALSE)</f>
        <v>8639310</v>
      </c>
      <c r="Q429" s="24">
        <f>VLOOKUP(A429, Master, 23, FALSE)</f>
        <v>2103234</v>
      </c>
      <c r="R429" s="22">
        <f>VLOOKUP(A429, Master, 24, FALSE)</f>
        <v>0.24344930324296732</v>
      </c>
      <c r="S429" s="22">
        <f>AVERAGE(F429,I429,L429,O429,R429)</f>
        <v>0.17144503432862987</v>
      </c>
      <c r="T429" s="32">
        <v>2</v>
      </c>
    </row>
    <row r="430" spans="1:20" ht="12.75" customHeight="1" x14ac:dyDescent="0.3">
      <c r="A430" s="25" t="s">
        <v>933</v>
      </c>
      <c r="B430" s="25" t="s">
        <v>934</v>
      </c>
      <c r="C430" s="25" t="s">
        <v>932</v>
      </c>
      <c r="D430" s="31">
        <f>VLOOKUP(A430, Master, 10, FALSE)</f>
        <v>18276182</v>
      </c>
      <c r="E430" s="31">
        <f>VLOOKUP(A430, Master, 11, FALSE)</f>
        <v>515553</v>
      </c>
      <c r="F430" s="40">
        <f>VLOOKUP(A430, Master, 12, FALSE)</f>
        <v>2.8209009956237031E-2</v>
      </c>
      <c r="G430" s="31">
        <f>VLOOKUP(A430, Master, 13, FALSE)</f>
        <v>17744859</v>
      </c>
      <c r="H430" s="31">
        <f>VLOOKUP(A430, Master, 14, FALSE)</f>
        <v>1870034</v>
      </c>
      <c r="I430" s="40">
        <f>VLOOKUP(A430, Master, 15, FALSE)</f>
        <v>0.10538455109730654</v>
      </c>
      <c r="J430" s="24">
        <f>VLOOKUP(A430, Master, 16, FALSE)</f>
        <v>19295958</v>
      </c>
      <c r="K430" s="24">
        <f>VLOOKUP(A430, Master, 17, FALSE)</f>
        <v>2730672</v>
      </c>
      <c r="L430" s="22">
        <f>VLOOKUP(A430, Master, 18, FALSE)</f>
        <v>0.14151523339758512</v>
      </c>
      <c r="M430" s="24">
        <f>VLOOKUP(A430, Master, 19, FALSE)</f>
        <v>20271957</v>
      </c>
      <c r="N430" s="24">
        <f>VLOOKUP(A430, Master, 20, FALSE)</f>
        <v>3580639</v>
      </c>
      <c r="O430" s="22">
        <f>VLOOKUP(A430, Master, 21, FALSE)</f>
        <v>0.17663015958449399</v>
      </c>
      <c r="P430" s="24">
        <f>VLOOKUP(A430, Master, 22, FALSE)</f>
        <v>20896414</v>
      </c>
      <c r="Q430" s="24">
        <f>VLOOKUP(A430, Master, 23, FALSE)</f>
        <v>4175319</v>
      </c>
      <c r="R430" s="22">
        <f>VLOOKUP(A430, Master, 24, FALSE)</f>
        <v>0.19981031195113191</v>
      </c>
      <c r="S430" s="22">
        <f>AVERAGE(F430,I430,L430,O430,R430)</f>
        <v>0.13030985319735092</v>
      </c>
      <c r="T430" s="32">
        <v>1</v>
      </c>
    </row>
    <row r="431" spans="1:20" ht="12.75" customHeight="1" x14ac:dyDescent="0.3">
      <c r="A431" s="25" t="s">
        <v>935</v>
      </c>
      <c r="B431" s="25" t="s">
        <v>634</v>
      </c>
      <c r="C431" s="25" t="s">
        <v>932</v>
      </c>
      <c r="D431" s="31">
        <f>VLOOKUP(A431, Master, 10, FALSE)</f>
        <v>7111790</v>
      </c>
      <c r="E431" s="31">
        <f>VLOOKUP(A431, Master, 11, FALSE)</f>
        <v>1396958</v>
      </c>
      <c r="F431" s="40">
        <f>VLOOKUP(A431, Master, 12, FALSE)</f>
        <v>0.19642846596988944</v>
      </c>
      <c r="G431" s="31">
        <f>VLOOKUP(A431, Master, 13, FALSE)</f>
        <v>7163015</v>
      </c>
      <c r="H431" s="31">
        <f>VLOOKUP(A431, Master, 14, FALSE)</f>
        <v>1072111</v>
      </c>
      <c r="I431" s="40">
        <f>VLOOKUP(A431, Master, 15, FALSE)</f>
        <v>0.14967314741069229</v>
      </c>
      <c r="J431" s="24">
        <f>VLOOKUP(A431, Master, 16, FALSE)</f>
        <v>6959075</v>
      </c>
      <c r="K431" s="24">
        <f>VLOOKUP(A431, Master, 17, FALSE)</f>
        <v>1402065</v>
      </c>
      <c r="L431" s="22">
        <f>VLOOKUP(A431, Master, 18, FALSE)</f>
        <v>0.20147289690080938</v>
      </c>
      <c r="M431" s="24">
        <f>VLOOKUP(A431, Master, 19, FALSE)</f>
        <v>7695662</v>
      </c>
      <c r="N431" s="24">
        <f>VLOOKUP(A431, Master, 20, FALSE)</f>
        <v>1530290</v>
      </c>
      <c r="O431" s="22">
        <f>VLOOKUP(A431, Master, 21, FALSE)</f>
        <v>0.19885098903772022</v>
      </c>
      <c r="P431" s="24">
        <f>VLOOKUP(A431, Master, 22, FALSE)</f>
        <v>7674313</v>
      </c>
      <c r="Q431" s="24">
        <f>VLOOKUP(A431, Master, 23, FALSE)</f>
        <v>2233400</v>
      </c>
      <c r="R431" s="22">
        <f>VLOOKUP(A431, Master, 24, FALSE)</f>
        <v>0.29102279252879054</v>
      </c>
      <c r="S431" s="22">
        <f>AVERAGE(F431,I431,L431,O431,R431)</f>
        <v>0.20748965836958039</v>
      </c>
      <c r="T431" s="32">
        <v>1</v>
      </c>
    </row>
    <row r="432" spans="1:20" ht="12.75" customHeight="1" x14ac:dyDescent="0.3">
      <c r="A432" s="25" t="s">
        <v>936</v>
      </c>
      <c r="B432" s="25" t="s">
        <v>937</v>
      </c>
      <c r="C432" s="25" t="s">
        <v>73</v>
      </c>
      <c r="D432" s="31">
        <f>VLOOKUP(A432, Master, 10, FALSE)</f>
        <v>7301126</v>
      </c>
      <c r="E432" s="31">
        <f>VLOOKUP(A432, Master, 11, FALSE)</f>
        <v>1254364</v>
      </c>
      <c r="F432" s="40">
        <f>VLOOKUP(A432, Master, 12, FALSE)</f>
        <v>0.17180418472438361</v>
      </c>
      <c r="G432" s="31">
        <f>VLOOKUP(A432, Master, 13, FALSE)</f>
        <v>7622365</v>
      </c>
      <c r="H432" s="31">
        <f>VLOOKUP(A432, Master, 14, FALSE)</f>
        <v>1424565</v>
      </c>
      <c r="I432" s="40">
        <f>VLOOKUP(A432, Master, 15, FALSE)</f>
        <v>0.1868927819646527</v>
      </c>
      <c r="J432" s="24">
        <f>VLOOKUP(A432, Master, 16, FALSE)</f>
        <v>7243287</v>
      </c>
      <c r="K432" s="24">
        <f>VLOOKUP(A432, Master, 17, FALSE)</f>
        <v>2600075</v>
      </c>
      <c r="L432" s="22">
        <f>VLOOKUP(A432, Master, 18, FALSE)</f>
        <v>0.35896340984417707</v>
      </c>
      <c r="M432" s="24">
        <f>VLOOKUP(A432, Master, 19, FALSE)</f>
        <v>8181075</v>
      </c>
      <c r="N432" s="24">
        <f>VLOOKUP(A432, Master, 20, FALSE)</f>
        <v>3428724</v>
      </c>
      <c r="O432" s="22">
        <f>VLOOKUP(A432, Master, 21, FALSE)</f>
        <v>0.41910433531045738</v>
      </c>
      <c r="P432" s="24">
        <f>VLOOKUP(A432, Master, 22, FALSE)</f>
        <v>8153914</v>
      </c>
      <c r="Q432" s="24">
        <f>VLOOKUP(A432, Master, 23, FALSE)</f>
        <v>4585804</v>
      </c>
      <c r="R432" s="22">
        <f>VLOOKUP(A432, Master, 24, FALSE)</f>
        <v>0.56240524489220756</v>
      </c>
      <c r="S432" s="22">
        <f>AVERAGE(F432,I432,L432,O432,R432)</f>
        <v>0.33983399134717568</v>
      </c>
      <c r="T432" s="32">
        <v>2</v>
      </c>
    </row>
    <row r="433" spans="1:20" ht="12.75" customHeight="1" x14ac:dyDescent="0.3">
      <c r="A433" s="25" t="s">
        <v>938</v>
      </c>
      <c r="B433" s="25" t="s">
        <v>939</v>
      </c>
      <c r="C433" s="25" t="s">
        <v>73</v>
      </c>
      <c r="D433" s="31">
        <f>VLOOKUP(A433, Master, 10, FALSE)</f>
        <v>10138642</v>
      </c>
      <c r="E433" s="31">
        <f>VLOOKUP(A433, Master, 11, FALSE)</f>
        <v>3333457</v>
      </c>
      <c r="F433" s="40">
        <f>VLOOKUP(A433, Master, 12, FALSE)</f>
        <v>0.32878732674454825</v>
      </c>
      <c r="G433" s="31">
        <f>VLOOKUP(A433, Master, 13, FALSE)</f>
        <v>10369536</v>
      </c>
      <c r="H433" s="31">
        <f>VLOOKUP(A433, Master, 14, FALSE)</f>
        <v>3491891</v>
      </c>
      <c r="I433" s="40">
        <f>VLOOKUP(A433, Master, 15, FALSE)</f>
        <v>0.33674515426726903</v>
      </c>
      <c r="J433" s="24">
        <f>VLOOKUP(A433, Master, 16, FALSE)</f>
        <v>10591651</v>
      </c>
      <c r="K433" s="24">
        <f>VLOOKUP(A433, Master, 17, FALSE)</f>
        <v>4169841</v>
      </c>
      <c r="L433" s="22">
        <f>VLOOKUP(A433, Master, 18, FALSE)</f>
        <v>0.39369131403593266</v>
      </c>
      <c r="M433" s="24">
        <f>VLOOKUP(A433, Master, 19, FALSE)</f>
        <v>11018025</v>
      </c>
      <c r="N433" s="24">
        <f>VLOOKUP(A433, Master, 20, FALSE)</f>
        <v>4965302</v>
      </c>
      <c r="O433" s="22">
        <f>VLOOKUP(A433, Master, 21, FALSE)</f>
        <v>0.45065263511382486</v>
      </c>
      <c r="P433" s="24">
        <f>VLOOKUP(A433, Master, 22, FALSE)</f>
        <v>12011294</v>
      </c>
      <c r="Q433" s="24">
        <f>VLOOKUP(A433, Master, 23, FALSE)</f>
        <v>4821590</v>
      </c>
      <c r="R433" s="22">
        <f>VLOOKUP(A433, Master, 24, FALSE)</f>
        <v>0.4014213622612185</v>
      </c>
      <c r="S433" s="22">
        <f>AVERAGE(F433,I433,L433,O433,R433)</f>
        <v>0.38225955848455867</v>
      </c>
      <c r="T433" s="32">
        <v>2</v>
      </c>
    </row>
    <row r="434" spans="1:20" ht="12.75" customHeight="1" x14ac:dyDescent="0.3">
      <c r="A434" s="25" t="s">
        <v>940</v>
      </c>
      <c r="B434" s="25" t="s">
        <v>941</v>
      </c>
      <c r="C434" s="25" t="s">
        <v>73</v>
      </c>
      <c r="D434" s="31">
        <f>VLOOKUP(A434, Master, 10, FALSE)</f>
        <v>8498633</v>
      </c>
      <c r="E434" s="31">
        <f>VLOOKUP(A434, Master, 11, FALSE)</f>
        <v>3528488</v>
      </c>
      <c r="F434" s="40">
        <f>VLOOKUP(A434, Master, 12, FALSE)</f>
        <v>0.41518300649057327</v>
      </c>
      <c r="G434" s="31">
        <f>VLOOKUP(A434, Master, 13, FALSE)</f>
        <v>8520382</v>
      </c>
      <c r="H434" s="31">
        <f>VLOOKUP(A434, Master, 14, FALSE)</f>
        <v>3817811</v>
      </c>
      <c r="I434" s="40">
        <f>VLOOKUP(A434, Master, 15, FALSE)</f>
        <v>0.44807979266657294</v>
      </c>
      <c r="J434" s="24">
        <f>VLOOKUP(A434, Master, 16, FALSE)</f>
        <v>8736108</v>
      </c>
      <c r="K434" s="24">
        <f>VLOOKUP(A434, Master, 17, FALSE)</f>
        <v>4328398</v>
      </c>
      <c r="L434" s="22">
        <f>VLOOKUP(A434, Master, 18, FALSE)</f>
        <v>0.49546067882860423</v>
      </c>
      <c r="M434" s="24">
        <f>VLOOKUP(A434, Master, 19, FALSE)</f>
        <v>8917991</v>
      </c>
      <c r="N434" s="24">
        <f>VLOOKUP(A434, Master, 20, FALSE)</f>
        <v>5111368</v>
      </c>
      <c r="O434" s="22">
        <f>VLOOKUP(A434, Master, 21, FALSE)</f>
        <v>0.57315240618655028</v>
      </c>
      <c r="P434" s="24">
        <f>VLOOKUP(A434, Master, 22, FALSE)</f>
        <v>9029422</v>
      </c>
      <c r="Q434" s="24">
        <f>VLOOKUP(A434, Master, 23, FALSE)</f>
        <v>5967230</v>
      </c>
      <c r="R434" s="22">
        <f>VLOOKUP(A434, Master, 24, FALSE)</f>
        <v>0.66086511406820947</v>
      </c>
      <c r="S434" s="22">
        <f>AVERAGE(F434,I434,L434,O434,R434)</f>
        <v>0.51854819964810206</v>
      </c>
      <c r="T434" s="32">
        <v>2</v>
      </c>
    </row>
    <row r="435" spans="1:20" ht="12.75" customHeight="1" x14ac:dyDescent="0.3">
      <c r="A435" s="25" t="s">
        <v>942</v>
      </c>
      <c r="B435" s="25" t="s">
        <v>943</v>
      </c>
      <c r="C435" s="25" t="s">
        <v>73</v>
      </c>
      <c r="D435" s="31">
        <f>VLOOKUP(A435, Master, 10, FALSE)</f>
        <v>8700095</v>
      </c>
      <c r="E435" s="31">
        <f>VLOOKUP(A435, Master, 11, FALSE)</f>
        <v>2707647</v>
      </c>
      <c r="F435" s="40">
        <f>VLOOKUP(A435, Master, 12, FALSE)</f>
        <v>0.31122039471982776</v>
      </c>
      <c r="G435" s="31">
        <f>VLOOKUP(A435, Master, 13, FALSE)</f>
        <v>9117282</v>
      </c>
      <c r="H435" s="31">
        <f>VLOOKUP(A435, Master, 14, FALSE)</f>
        <v>3148946</v>
      </c>
      <c r="I435" s="40">
        <f>VLOOKUP(A435, Master, 15, FALSE)</f>
        <v>0.34538209962135646</v>
      </c>
      <c r="J435" s="24">
        <f>VLOOKUP(A435, Master, 16, FALSE)</f>
        <v>9410346</v>
      </c>
      <c r="K435" s="24">
        <f>VLOOKUP(A435, Master, 17, FALSE)</f>
        <v>3758795</v>
      </c>
      <c r="L435" s="22">
        <f>VLOOKUP(A435, Master, 18, FALSE)</f>
        <v>0.39943217815795506</v>
      </c>
      <c r="M435" s="24">
        <f>VLOOKUP(A435, Master, 19, FALSE)</f>
        <v>9378060</v>
      </c>
      <c r="N435" s="24">
        <f>VLOOKUP(A435, Master, 20, FALSE)</f>
        <v>4811078</v>
      </c>
      <c r="O435" s="22">
        <f>VLOOKUP(A435, Master, 21, FALSE)</f>
        <v>0.51301420549665921</v>
      </c>
      <c r="P435" s="24">
        <f>VLOOKUP(A435, Master, 22, FALSE)</f>
        <v>9784330</v>
      </c>
      <c r="Q435" s="24">
        <f>VLOOKUP(A435, Master, 23, FALSE)</f>
        <v>5350974</v>
      </c>
      <c r="R435" s="22">
        <f>VLOOKUP(A435, Master, 24, FALSE)</f>
        <v>0.54689222460812337</v>
      </c>
      <c r="S435" s="22">
        <f>AVERAGE(F435,I435,L435,O435,R435)</f>
        <v>0.42318822052078442</v>
      </c>
      <c r="T435" s="32">
        <v>2</v>
      </c>
    </row>
    <row r="436" spans="1:20" ht="12.75" customHeight="1" x14ac:dyDescent="0.3">
      <c r="A436" s="25" t="s">
        <v>944</v>
      </c>
      <c r="B436" s="25" t="s">
        <v>945</v>
      </c>
      <c r="C436" s="25" t="s">
        <v>296</v>
      </c>
      <c r="D436" s="31">
        <f>VLOOKUP(A436, Master, 10, FALSE)</f>
        <v>7755395</v>
      </c>
      <c r="E436" s="31">
        <f>VLOOKUP(A436, Master, 11, FALSE)</f>
        <v>1277899</v>
      </c>
      <c r="F436" s="40">
        <f>VLOOKUP(A436, Master, 12, FALSE)</f>
        <v>0.16477548854700502</v>
      </c>
      <c r="G436" s="31">
        <f>VLOOKUP(A436, Master, 13, FALSE)</f>
        <v>7800716</v>
      </c>
      <c r="H436" s="31">
        <f>VLOOKUP(A436, Master, 14, FALSE)</f>
        <v>2631342</v>
      </c>
      <c r="I436" s="40">
        <f>VLOOKUP(A436, Master, 15, FALSE)</f>
        <v>0.33732057416267941</v>
      </c>
      <c r="J436" s="24">
        <f>VLOOKUP(A436, Master, 16, FALSE)</f>
        <v>8548838</v>
      </c>
      <c r="K436" s="24">
        <f>VLOOKUP(A436, Master, 17, FALSE)</f>
        <v>3246937</v>
      </c>
      <c r="L436" s="22">
        <f>VLOOKUP(A436, Master, 18, FALSE)</f>
        <v>0.37981033211765153</v>
      </c>
      <c r="M436" s="24">
        <f>VLOOKUP(A436, Master, 19, FALSE)</f>
        <v>9935624</v>
      </c>
      <c r="N436" s="24">
        <f>VLOOKUP(A436, Master, 20, FALSE)</f>
        <v>3333964</v>
      </c>
      <c r="O436" s="22">
        <f>VLOOKUP(A436, Master, 21, FALSE)</f>
        <v>0.33555657903318403</v>
      </c>
      <c r="P436" s="24">
        <f>VLOOKUP(A436, Master, 22, FALSE)</f>
        <v>11669614</v>
      </c>
      <c r="Q436" s="24">
        <f>VLOOKUP(A436, Master, 23, FALSE)</f>
        <v>2835233</v>
      </c>
      <c r="R436" s="22">
        <f>VLOOKUP(A436, Master, 24, FALSE)</f>
        <v>0.24295859314626858</v>
      </c>
      <c r="S436" s="22">
        <f>AVERAGE(F436,I436,L436,O436,R436)</f>
        <v>0.29208431340135771</v>
      </c>
      <c r="T436" s="32">
        <v>3</v>
      </c>
    </row>
    <row r="437" spans="1:20" ht="12.75" customHeight="1" x14ac:dyDescent="0.3">
      <c r="A437" s="25" t="s">
        <v>946</v>
      </c>
      <c r="B437" s="25" t="s">
        <v>947</v>
      </c>
      <c r="C437" s="25" t="s">
        <v>296</v>
      </c>
      <c r="D437" s="31">
        <f>VLOOKUP(A437, Master, 10, FALSE)</f>
        <v>11026387</v>
      </c>
      <c r="E437" s="31">
        <f>VLOOKUP(A437, Master, 11, FALSE)</f>
        <v>1561620</v>
      </c>
      <c r="F437" s="40">
        <f>VLOOKUP(A437, Master, 12, FALSE)</f>
        <v>0.14162572019284286</v>
      </c>
      <c r="G437" s="31">
        <f>VLOOKUP(A437, Master, 13, FALSE)</f>
        <v>11852737</v>
      </c>
      <c r="H437" s="31">
        <f>VLOOKUP(A437, Master, 14, FALSE)</f>
        <v>2244320</v>
      </c>
      <c r="I437" s="40">
        <f>VLOOKUP(A437, Master, 15, FALSE)</f>
        <v>0.18935035848682039</v>
      </c>
      <c r="J437" s="24">
        <f>VLOOKUP(A437, Master, 16, FALSE)</f>
        <v>11581495</v>
      </c>
      <c r="K437" s="24">
        <f>VLOOKUP(A437, Master, 17, FALSE)</f>
        <v>3615807</v>
      </c>
      <c r="L437" s="22">
        <f>VLOOKUP(A437, Master, 18, FALSE)</f>
        <v>0.31220554859281985</v>
      </c>
      <c r="M437" s="24">
        <f>VLOOKUP(A437, Master, 19, FALSE)</f>
        <v>12010270</v>
      </c>
      <c r="N437" s="24">
        <f>VLOOKUP(A437, Master, 20, FALSE)</f>
        <v>5102935</v>
      </c>
      <c r="O437" s="22">
        <f>VLOOKUP(A437, Master, 21, FALSE)</f>
        <v>0.42488095604844855</v>
      </c>
      <c r="P437" s="24">
        <f>VLOOKUP(A437, Master, 22, FALSE)</f>
        <v>13089852</v>
      </c>
      <c r="Q437" s="24">
        <f>VLOOKUP(A437, Master, 23, FALSE)</f>
        <v>6574613</v>
      </c>
      <c r="R437" s="22">
        <f>VLOOKUP(A437, Master, 24, FALSE)</f>
        <v>0.50226794008060593</v>
      </c>
      <c r="S437" s="22">
        <f>AVERAGE(F437,I437,L437,O437,R437)</f>
        <v>0.31406610468030749</v>
      </c>
      <c r="T437" s="32">
        <v>2</v>
      </c>
    </row>
    <row r="438" spans="1:20" ht="12.75" customHeight="1" x14ac:dyDescent="0.3">
      <c r="A438" s="25" t="s">
        <v>948</v>
      </c>
      <c r="B438" s="25" t="s">
        <v>949</v>
      </c>
      <c r="C438" s="25" t="s">
        <v>296</v>
      </c>
      <c r="D438" s="31">
        <f>VLOOKUP(A438, Master, 10, FALSE)</f>
        <v>5373087</v>
      </c>
      <c r="E438" s="31">
        <f>VLOOKUP(A438, Master, 11, FALSE)</f>
        <v>1717409</v>
      </c>
      <c r="F438" s="40">
        <f>VLOOKUP(A438, Master, 12, FALSE)</f>
        <v>0.3196317126448911</v>
      </c>
      <c r="G438" s="31">
        <f>VLOOKUP(A438, Master, 13, FALSE)</f>
        <v>5374162</v>
      </c>
      <c r="H438" s="31">
        <f>VLOOKUP(A438, Master, 14, FALSE)</f>
        <v>1888226</v>
      </c>
      <c r="I438" s="40">
        <f>VLOOKUP(A438, Master, 15, FALSE)</f>
        <v>0.35135263879280154</v>
      </c>
      <c r="J438" s="24">
        <f>VLOOKUP(A438, Master, 16, FALSE)</f>
        <v>5616813</v>
      </c>
      <c r="K438" s="24">
        <f>VLOOKUP(A438, Master, 17, FALSE)</f>
        <v>2030690</v>
      </c>
      <c r="L438" s="22">
        <f>VLOOKUP(A438, Master, 18, FALSE)</f>
        <v>0.36153776171647517</v>
      </c>
      <c r="M438" s="24">
        <f>VLOOKUP(A438, Master, 19, FALSE)</f>
        <v>6464374</v>
      </c>
      <c r="N438" s="24">
        <f>VLOOKUP(A438, Master, 20, FALSE)</f>
        <v>2251175</v>
      </c>
      <c r="O438" s="22">
        <f>VLOOKUP(A438, Master, 21, FALSE)</f>
        <v>0.34824331017976373</v>
      </c>
      <c r="P438" s="24">
        <f>VLOOKUP(A438, Master, 22, FALSE)</f>
        <v>6415242</v>
      </c>
      <c r="Q438" s="24">
        <f>VLOOKUP(A438, Master, 23, FALSE)</f>
        <v>2632110</v>
      </c>
      <c r="R438" s="22">
        <f>VLOOKUP(A438, Master, 24, FALSE)</f>
        <v>0.41029005608829722</v>
      </c>
      <c r="S438" s="22">
        <f>AVERAGE(F438,I438,L438,O438,R438)</f>
        <v>0.35821109588444572</v>
      </c>
      <c r="T438" s="32">
        <v>2</v>
      </c>
    </row>
    <row r="439" spans="1:20" ht="12.75" customHeight="1" x14ac:dyDescent="0.3">
      <c r="A439" s="25" t="s">
        <v>950</v>
      </c>
      <c r="B439" s="25" t="s">
        <v>951</v>
      </c>
      <c r="C439" s="25" t="s">
        <v>952</v>
      </c>
      <c r="D439" s="31">
        <f>VLOOKUP(A439, Master, 10, FALSE)</f>
        <v>25143693</v>
      </c>
      <c r="E439" s="31">
        <f>VLOOKUP(A439, Master, 11, FALSE)</f>
        <v>598495</v>
      </c>
      <c r="F439" s="40">
        <f>VLOOKUP(A439, Master, 12, FALSE)</f>
        <v>2.3802987095014244E-2</v>
      </c>
      <c r="G439" s="31">
        <f>VLOOKUP(A439, Master, 13, FALSE)</f>
        <v>27858156</v>
      </c>
      <c r="H439" s="31">
        <f>VLOOKUP(A439, Master, 14, FALSE)</f>
        <v>3893699</v>
      </c>
      <c r="I439" s="40">
        <f>VLOOKUP(A439, Master, 15, FALSE)</f>
        <v>0.13976872697532458</v>
      </c>
      <c r="J439" s="24">
        <f>VLOOKUP(A439, Master, 16, FALSE)</f>
        <v>25275147</v>
      </c>
      <c r="K439" s="24">
        <f>VLOOKUP(A439, Master, 17, FALSE)</f>
        <v>5957347</v>
      </c>
      <c r="L439" s="22">
        <f>VLOOKUP(A439, Master, 18, FALSE)</f>
        <v>0.23569979632561583</v>
      </c>
      <c r="M439" s="24">
        <f>VLOOKUP(A439, Master, 19, FALSE)</f>
        <v>26730127</v>
      </c>
      <c r="N439" s="24">
        <f>VLOOKUP(A439, Master, 20, FALSE)</f>
        <v>8626265</v>
      </c>
      <c r="O439" s="22">
        <f>VLOOKUP(A439, Master, 21, FALSE)</f>
        <v>0.32271694780948851</v>
      </c>
      <c r="P439" s="24">
        <f>VLOOKUP(A439, Master, 22, FALSE)</f>
        <v>32518433</v>
      </c>
      <c r="Q439" s="24">
        <f>VLOOKUP(A439, Master, 23, FALSE)</f>
        <v>8453536</v>
      </c>
      <c r="R439" s="22">
        <f>VLOOKUP(A439, Master, 24, FALSE)</f>
        <v>0.25996135791660074</v>
      </c>
      <c r="S439" s="22">
        <f>AVERAGE(F439,I439,L439,O439,R439)</f>
        <v>0.19638996322440877</v>
      </c>
      <c r="T439" s="32">
        <v>1</v>
      </c>
    </row>
    <row r="440" spans="1:20" ht="12.75" customHeight="1" x14ac:dyDescent="0.3">
      <c r="A440" s="25" t="s">
        <v>953</v>
      </c>
      <c r="B440" s="25" t="s">
        <v>954</v>
      </c>
      <c r="C440" s="25" t="s">
        <v>76</v>
      </c>
      <c r="D440" s="31">
        <f>VLOOKUP(A440, Master, 10, FALSE)</f>
        <v>12354218</v>
      </c>
      <c r="E440" s="31">
        <f>VLOOKUP(A440, Master, 11, FALSE)</f>
        <v>3563208</v>
      </c>
      <c r="F440" s="40">
        <f>VLOOKUP(A440, Master, 12, FALSE)</f>
        <v>0.28842035975081548</v>
      </c>
      <c r="G440" s="31">
        <f>VLOOKUP(A440, Master, 13, FALSE)</f>
        <v>13811125</v>
      </c>
      <c r="H440" s="31">
        <f>VLOOKUP(A440, Master, 14, FALSE)</f>
        <v>3694966</v>
      </c>
      <c r="I440" s="40">
        <f>VLOOKUP(A440, Master, 15, FALSE)</f>
        <v>0.26753548317027032</v>
      </c>
      <c r="J440" s="24">
        <f>VLOOKUP(A440, Master, 16, FALSE)</f>
        <v>12415975</v>
      </c>
      <c r="K440" s="24">
        <f>VLOOKUP(A440, Master, 17, FALSE)</f>
        <v>4611710</v>
      </c>
      <c r="L440" s="22">
        <f>VLOOKUP(A440, Master, 18, FALSE)</f>
        <v>0.37143357650124137</v>
      </c>
      <c r="M440" s="24">
        <f>VLOOKUP(A440, Master, 19, FALSE)</f>
        <v>12692299</v>
      </c>
      <c r="N440" s="24">
        <f>VLOOKUP(A440, Master, 20, FALSE)</f>
        <v>5856666</v>
      </c>
      <c r="O440" s="22">
        <f>VLOOKUP(A440, Master, 21, FALSE)</f>
        <v>0.46143460692188232</v>
      </c>
      <c r="P440" s="24">
        <f>VLOOKUP(A440, Master, 22, FALSE)</f>
        <v>12748869</v>
      </c>
      <c r="Q440" s="24">
        <f>VLOOKUP(A440, Master, 23, FALSE)</f>
        <v>7161342</v>
      </c>
      <c r="R440" s="22">
        <f>VLOOKUP(A440, Master, 24, FALSE)</f>
        <v>0.56172371055032411</v>
      </c>
      <c r="S440" s="22">
        <f>AVERAGE(F440,I440,L440,O440,R440)</f>
        <v>0.39010954737890674</v>
      </c>
      <c r="T440" s="32">
        <v>3</v>
      </c>
    </row>
    <row r="441" spans="1:20" ht="12.75" customHeight="1" x14ac:dyDescent="0.3">
      <c r="A441" s="25" t="s">
        <v>955</v>
      </c>
      <c r="B441" s="25" t="s">
        <v>956</v>
      </c>
      <c r="C441" s="25" t="s">
        <v>76</v>
      </c>
      <c r="D441" s="31">
        <f>VLOOKUP(A441, Master, 10, FALSE)</f>
        <v>6718015</v>
      </c>
      <c r="E441" s="31">
        <f>VLOOKUP(A441, Master, 11, FALSE)</f>
        <v>3750643</v>
      </c>
      <c r="F441" s="40">
        <f>VLOOKUP(A441, Master, 12, FALSE)</f>
        <v>0.55829631222913312</v>
      </c>
      <c r="G441" s="31">
        <f>VLOOKUP(A441, Master, 13, FALSE)</f>
        <v>6719786</v>
      </c>
      <c r="H441" s="31">
        <f>VLOOKUP(A441, Master, 14, FALSE)</f>
        <v>4434244</v>
      </c>
      <c r="I441" s="40">
        <f>VLOOKUP(A441, Master, 15, FALSE)</f>
        <v>0.65987875209121238</v>
      </c>
      <c r="J441" s="24">
        <f>VLOOKUP(A441, Master, 16, FALSE)</f>
        <v>6672871</v>
      </c>
      <c r="K441" s="24">
        <f>VLOOKUP(A441, Master, 17, FALSE)</f>
        <v>5118443</v>
      </c>
      <c r="L441" s="22">
        <f>VLOOKUP(A441, Master, 18, FALSE)</f>
        <v>0.76705259250478541</v>
      </c>
      <c r="M441" s="24">
        <f>VLOOKUP(A441, Master, 19, FALSE)</f>
        <v>7147046</v>
      </c>
      <c r="N441" s="24">
        <f>VLOOKUP(A441, Master, 20, FALSE)</f>
        <v>5303578</v>
      </c>
      <c r="O441" s="22">
        <f>VLOOKUP(A441, Master, 21, FALSE)</f>
        <v>0.74206574296569516</v>
      </c>
      <c r="P441" s="24">
        <f>VLOOKUP(A441, Master, 22, FALSE)</f>
        <v>6494972</v>
      </c>
      <c r="Q441" s="24">
        <f>VLOOKUP(A441, Master, 23, FALSE)</f>
        <v>6130164</v>
      </c>
      <c r="R441" s="22">
        <f>VLOOKUP(A441, Master, 24, FALSE)</f>
        <v>0.9438322443884285</v>
      </c>
      <c r="S441" s="22">
        <f>AVERAGE(F441,I441,L441,O441,R441)</f>
        <v>0.73422512883585089</v>
      </c>
      <c r="T441" s="32">
        <v>4</v>
      </c>
    </row>
    <row r="442" spans="1:20" ht="12.75" customHeight="1" x14ac:dyDescent="0.3">
      <c r="A442" s="25" t="s">
        <v>957</v>
      </c>
      <c r="B442" s="25" t="s">
        <v>958</v>
      </c>
      <c r="C442" s="25" t="s">
        <v>76</v>
      </c>
      <c r="D442" s="31">
        <f>VLOOKUP(A442, Master, 10, FALSE)</f>
        <v>27386275</v>
      </c>
      <c r="E442" s="31">
        <f>VLOOKUP(A442, Master, 11, FALSE)</f>
        <v>19487362</v>
      </c>
      <c r="F442" s="40">
        <f>VLOOKUP(A442, Master, 12, FALSE)</f>
        <v>0.71157402750100185</v>
      </c>
      <c r="G442" s="31">
        <f>VLOOKUP(A442, Master, 13, FALSE)</f>
        <v>32153083</v>
      </c>
      <c r="H442" s="31">
        <f>VLOOKUP(A442, Master, 14, FALSE)</f>
        <v>23935756</v>
      </c>
      <c r="I442" s="40">
        <f>VLOOKUP(A442, Master, 15, FALSE)</f>
        <v>0.74443113277815376</v>
      </c>
      <c r="J442" s="24">
        <f>VLOOKUP(A442, Master, 16, FALSE)</f>
        <v>31975902</v>
      </c>
      <c r="K442" s="24">
        <f>VLOOKUP(A442, Master, 17, FALSE)</f>
        <v>27798086</v>
      </c>
      <c r="L442" s="22">
        <f>VLOOKUP(A442, Master, 18, FALSE)</f>
        <v>0.86934485851251353</v>
      </c>
      <c r="M442" s="24">
        <f>VLOOKUP(A442, Master, 19, FALSE)</f>
        <v>34673054</v>
      </c>
      <c r="N442" s="24">
        <f>VLOOKUP(A442, Master, 20, FALSE)</f>
        <v>28679690</v>
      </c>
      <c r="O442" s="22">
        <f>VLOOKUP(A442, Master, 21, FALSE)</f>
        <v>0.8271463482853284</v>
      </c>
      <c r="P442" s="24">
        <f>VLOOKUP(A442, Master, 22, FALSE)</f>
        <v>34518645</v>
      </c>
      <c r="Q442" s="24">
        <f>VLOOKUP(A442, Master, 23, FALSE)</f>
        <v>32174424</v>
      </c>
      <c r="R442" s="22">
        <f>VLOOKUP(A442, Master, 24, FALSE)</f>
        <v>0.93208826708000847</v>
      </c>
      <c r="S442" s="22">
        <f>AVERAGE(F442,I442,L442,O442,R442)</f>
        <v>0.81691692683140116</v>
      </c>
      <c r="T442" s="32">
        <v>7</v>
      </c>
    </row>
    <row r="443" spans="1:20" ht="12.75" customHeight="1" x14ac:dyDescent="0.3">
      <c r="A443" s="25" t="s">
        <v>959</v>
      </c>
      <c r="B443" s="25" t="s">
        <v>960</v>
      </c>
      <c r="C443" s="25" t="s">
        <v>76</v>
      </c>
      <c r="D443" s="31">
        <f>VLOOKUP(A443, Master, 10, FALSE)</f>
        <v>34082221</v>
      </c>
      <c r="E443" s="31">
        <f>VLOOKUP(A443, Master, 11, FALSE)</f>
        <v>11033144</v>
      </c>
      <c r="F443" s="40">
        <f>VLOOKUP(A443, Master, 12, FALSE)</f>
        <v>0.32372139127904842</v>
      </c>
      <c r="G443" s="31">
        <f>VLOOKUP(A443, Master, 13, FALSE)</f>
        <v>34783074</v>
      </c>
      <c r="H443" s="31">
        <f>VLOOKUP(A443, Master, 14, FALSE)</f>
        <v>14647558</v>
      </c>
      <c r="I443" s="40">
        <f>VLOOKUP(A443, Master, 15, FALSE)</f>
        <v>0.42111165907878068</v>
      </c>
      <c r="J443" s="24">
        <f>VLOOKUP(A443, Master, 16, FALSE)</f>
        <v>38584688</v>
      </c>
      <c r="K443" s="24">
        <f>VLOOKUP(A443, Master, 17, FALSE)</f>
        <v>16977367</v>
      </c>
      <c r="L443" s="22">
        <f>VLOOKUP(A443, Master, 18, FALSE)</f>
        <v>0.44000270262649266</v>
      </c>
      <c r="M443" s="24">
        <f>VLOOKUP(A443, Master, 19, FALSE)</f>
        <v>40966126</v>
      </c>
      <c r="N443" s="24">
        <f>VLOOKUP(A443, Master, 20, FALSE)</f>
        <v>18856898</v>
      </c>
      <c r="O443" s="22">
        <f>VLOOKUP(A443, Master, 21, FALSE)</f>
        <v>0.46030464291400169</v>
      </c>
      <c r="P443" s="24">
        <f>VLOOKUP(A443, Master, 22, FALSE)</f>
        <v>42584919</v>
      </c>
      <c r="Q443" s="24">
        <f>VLOOKUP(A443, Master, 23, FALSE)</f>
        <v>19717892</v>
      </c>
      <c r="R443" s="22">
        <f>VLOOKUP(A443, Master, 24, FALSE)</f>
        <v>0.46302523200760343</v>
      </c>
      <c r="S443" s="22">
        <f>AVERAGE(F443,I443,L443,O443,R443)</f>
        <v>0.42163312558118538</v>
      </c>
      <c r="T443" s="32">
        <v>7</v>
      </c>
    </row>
    <row r="444" spans="1:20" ht="12.75" customHeight="1" x14ac:dyDescent="0.3">
      <c r="A444" s="25" t="s">
        <v>961</v>
      </c>
      <c r="B444" s="25" t="s">
        <v>962</v>
      </c>
      <c r="C444" s="25" t="s">
        <v>76</v>
      </c>
      <c r="D444" s="31">
        <f>VLOOKUP(A444, Master, 10, FALSE)</f>
        <v>10270120</v>
      </c>
      <c r="E444" s="31">
        <f>VLOOKUP(A444, Master, 11, FALSE)</f>
        <v>6003432</v>
      </c>
      <c r="F444" s="40">
        <f>VLOOKUP(A444, Master, 12, FALSE)</f>
        <v>0.58455324767383443</v>
      </c>
      <c r="G444" s="31">
        <f>VLOOKUP(A444, Master, 13, FALSE)</f>
        <v>10556289</v>
      </c>
      <c r="H444" s="31">
        <f>VLOOKUP(A444, Master, 14, FALSE)</f>
        <v>6955989</v>
      </c>
      <c r="I444" s="40">
        <f>VLOOKUP(A444, Master, 15, FALSE)</f>
        <v>0.65894264546944481</v>
      </c>
      <c r="J444" s="24">
        <f>VLOOKUP(A444, Master, 16, FALSE)</f>
        <v>10544878</v>
      </c>
      <c r="K444" s="24">
        <f>VLOOKUP(A444, Master, 17, FALSE)</f>
        <v>7969246</v>
      </c>
      <c r="L444" s="22">
        <f>VLOOKUP(A444, Master, 18, FALSE)</f>
        <v>0.75574568050953272</v>
      </c>
      <c r="M444" s="24">
        <f>VLOOKUP(A444, Master, 19, FALSE)</f>
        <v>10521977</v>
      </c>
      <c r="N444" s="24">
        <f>VLOOKUP(A444, Master, 20, FALSE)</f>
        <v>10220160</v>
      </c>
      <c r="O444" s="22">
        <f>VLOOKUP(A444, Master, 21, FALSE)</f>
        <v>0.97131556170480127</v>
      </c>
      <c r="P444" s="24">
        <f>VLOOKUP(A444, Master, 22, FALSE)</f>
        <v>10998269</v>
      </c>
      <c r="Q444" s="24">
        <f>VLOOKUP(A444, Master, 23, FALSE)</f>
        <v>12168647</v>
      </c>
      <c r="R444" s="22">
        <f>VLOOKUP(A444, Master, 24, FALSE)</f>
        <v>1.1064147458113636</v>
      </c>
      <c r="S444" s="22">
        <f>AVERAGE(F444,I444,L444,O444,R444)</f>
        <v>0.8153943762337954</v>
      </c>
      <c r="T444" s="32">
        <v>1</v>
      </c>
    </row>
    <row r="445" spans="1:20" ht="12.75" customHeight="1" x14ac:dyDescent="0.3">
      <c r="A445" s="25" t="s">
        <v>963</v>
      </c>
      <c r="B445" s="25" t="s">
        <v>964</v>
      </c>
      <c r="C445" s="25" t="s">
        <v>76</v>
      </c>
      <c r="D445" s="31">
        <f>VLOOKUP(A445, Master, 10, FALSE)</f>
        <v>48133749</v>
      </c>
      <c r="E445" s="31">
        <f>VLOOKUP(A445, Master, 11, FALSE)</f>
        <v>10857459</v>
      </c>
      <c r="F445" s="40">
        <f>VLOOKUP(A445, Master, 12, FALSE)</f>
        <v>0.22556852988949605</v>
      </c>
      <c r="G445" s="31">
        <f>VLOOKUP(A445, Master, 13, FALSE)</f>
        <v>49906367</v>
      </c>
      <c r="H445" s="31">
        <f>VLOOKUP(A445, Master, 14, FALSE)</f>
        <v>9263188</v>
      </c>
      <c r="I445" s="40">
        <f>VLOOKUP(A445, Master, 15, FALSE)</f>
        <v>0.18561134694496997</v>
      </c>
      <c r="J445" s="24">
        <f>VLOOKUP(A445, Master, 16, FALSE)</f>
        <v>48218437</v>
      </c>
      <c r="K445" s="24">
        <f>VLOOKUP(A445, Master, 17, FALSE)</f>
        <v>10251675</v>
      </c>
      <c r="L445" s="22">
        <f>VLOOKUP(A445, Master, 18, FALSE)</f>
        <v>0.21260902753857408</v>
      </c>
      <c r="M445" s="24">
        <f>VLOOKUP(A445, Master, 19, FALSE)</f>
        <v>52067422</v>
      </c>
      <c r="N445" s="24">
        <f>VLOOKUP(A445, Master, 20, FALSE)</f>
        <v>13673638</v>
      </c>
      <c r="O445" s="22">
        <f>VLOOKUP(A445, Master, 21, FALSE)</f>
        <v>0.26261407757042399</v>
      </c>
      <c r="P445" s="24">
        <f>VLOOKUP(A445, Master, 22, FALSE)</f>
        <v>52584940</v>
      </c>
      <c r="Q445" s="24">
        <f>VLOOKUP(A445, Master, 23, FALSE)</f>
        <v>17025380</v>
      </c>
      <c r="R445" s="22">
        <f>VLOOKUP(A445, Master, 24, FALSE)</f>
        <v>0.32376912477222564</v>
      </c>
      <c r="S445" s="22">
        <f>AVERAGE(F445,I445,L445,O445,R445)</f>
        <v>0.24203442134313793</v>
      </c>
      <c r="T445" s="32">
        <v>5</v>
      </c>
    </row>
    <row r="446" spans="1:20" ht="12.75" customHeight="1" x14ac:dyDescent="0.3">
      <c r="A446" s="25" t="s">
        <v>965</v>
      </c>
      <c r="B446" s="25" t="s">
        <v>860</v>
      </c>
      <c r="C446" s="25" t="s">
        <v>76</v>
      </c>
      <c r="D446" s="31">
        <f>VLOOKUP(A446, Master, 10, FALSE)</f>
        <v>19170284</v>
      </c>
      <c r="E446" s="31">
        <f>VLOOKUP(A446, Master, 11, FALSE)</f>
        <v>6341139</v>
      </c>
      <c r="F446" s="40">
        <f>VLOOKUP(A446, Master, 12, FALSE)</f>
        <v>0.33077960660363714</v>
      </c>
      <c r="G446" s="31">
        <f>VLOOKUP(A446, Master, 13, FALSE)</f>
        <v>19735761</v>
      </c>
      <c r="H446" s="31">
        <f>VLOOKUP(A446, Master, 14, FALSE)</f>
        <v>6822416</v>
      </c>
      <c r="I446" s="40">
        <f>VLOOKUP(A446, Master, 15, FALSE)</f>
        <v>0.34568801273991917</v>
      </c>
      <c r="J446" s="24">
        <f>VLOOKUP(A446, Master, 16, FALSE)</f>
        <v>19818689</v>
      </c>
      <c r="K446" s="24">
        <f>VLOOKUP(A446, Master, 17, FALSE)</f>
        <v>9061570</v>
      </c>
      <c r="L446" s="22">
        <f>VLOOKUP(A446, Master, 18, FALSE)</f>
        <v>0.45722348234033039</v>
      </c>
      <c r="M446" s="24">
        <f>VLOOKUP(A446, Master, 19, FALSE)</f>
        <v>19973497</v>
      </c>
      <c r="N446" s="24">
        <f>VLOOKUP(A446, Master, 20, FALSE)</f>
        <v>11328078</v>
      </c>
      <c r="O446" s="22">
        <f>VLOOKUP(A446, Master, 21, FALSE)</f>
        <v>0.56715546606585721</v>
      </c>
      <c r="P446" s="24">
        <f>VLOOKUP(A446, Master, 22, FALSE)</f>
        <v>22736514</v>
      </c>
      <c r="Q446" s="24">
        <f>VLOOKUP(A446, Master, 23, FALSE)</f>
        <v>11929122</v>
      </c>
      <c r="R446" s="22">
        <f>VLOOKUP(A446, Master, 24, FALSE)</f>
        <v>0.52466802958448244</v>
      </c>
      <c r="S446" s="22">
        <f>AVERAGE(F446,I446,L446,O446,R446)</f>
        <v>0.44510291946684533</v>
      </c>
      <c r="T446" s="32">
        <v>4</v>
      </c>
    </row>
    <row r="447" spans="1:20" ht="12.75" customHeight="1" x14ac:dyDescent="0.3">
      <c r="A447" s="25" t="s">
        <v>966</v>
      </c>
      <c r="B447" s="25" t="s">
        <v>967</v>
      </c>
      <c r="C447" s="25" t="s">
        <v>76</v>
      </c>
      <c r="D447" s="31">
        <f>VLOOKUP(A447, Master, 10, FALSE)</f>
        <v>19107004</v>
      </c>
      <c r="E447" s="31">
        <f>VLOOKUP(A447, Master, 11, FALSE)</f>
        <v>2098858</v>
      </c>
      <c r="F447" s="40">
        <f>VLOOKUP(A447, Master, 12, FALSE)</f>
        <v>0.10984757212590733</v>
      </c>
      <c r="G447" s="31">
        <f>VLOOKUP(A447, Master, 13, FALSE)</f>
        <v>18131783</v>
      </c>
      <c r="H447" s="31">
        <f>VLOOKUP(A447, Master, 14, FALSE)</f>
        <v>1206436</v>
      </c>
      <c r="I447" s="40">
        <f>VLOOKUP(A447, Master, 15, FALSE)</f>
        <v>6.6537085735032239E-2</v>
      </c>
      <c r="J447" s="24">
        <f>VLOOKUP(A447, Master, 16, FALSE)</f>
        <v>16930235</v>
      </c>
      <c r="K447" s="24">
        <f>VLOOKUP(A447, Master, 17, FALSE)</f>
        <v>463801</v>
      </c>
      <c r="L447" s="22">
        <f>VLOOKUP(A447, Master, 18, FALSE)</f>
        <v>2.7394835334536113E-2</v>
      </c>
      <c r="M447" s="24">
        <f>VLOOKUP(A447, Master, 19, FALSE)</f>
        <v>18291479</v>
      </c>
      <c r="N447" s="24">
        <f>VLOOKUP(A447, Master, 20, FALSE)</f>
        <v>4076068</v>
      </c>
      <c r="O447" s="22">
        <f>VLOOKUP(A447, Master, 21, FALSE)</f>
        <v>0.22283971678834719</v>
      </c>
      <c r="P447" s="24">
        <f>VLOOKUP(A447, Master, 22, FALSE)</f>
        <v>19086822</v>
      </c>
      <c r="Q447" s="24">
        <f>VLOOKUP(A447, Master, 23, FALSE)</f>
        <v>4683041</v>
      </c>
      <c r="R447" s="22">
        <f>VLOOKUP(A447, Master, 24, FALSE)</f>
        <v>0.24535467454980195</v>
      </c>
      <c r="S447" s="22">
        <f>AVERAGE(F447,I447,L447,O447,R447)</f>
        <v>0.13439477690672497</v>
      </c>
      <c r="T447" s="32">
        <v>3</v>
      </c>
    </row>
    <row r="448" spans="1:20" ht="12.75" customHeight="1" x14ac:dyDescent="0.3">
      <c r="A448" s="25" t="s">
        <v>968</v>
      </c>
      <c r="B448" s="25" t="s">
        <v>969</v>
      </c>
      <c r="C448" s="25" t="s">
        <v>76</v>
      </c>
      <c r="D448" s="31">
        <f>VLOOKUP(A448, Master, 10, FALSE)</f>
        <v>67722196</v>
      </c>
      <c r="E448" s="31">
        <f>VLOOKUP(A448, Master, 11, FALSE)</f>
        <v>5841944</v>
      </c>
      <c r="F448" s="40">
        <f>VLOOKUP(A448, Master, 12, FALSE)</f>
        <v>8.626335743749361E-2</v>
      </c>
      <c r="G448" s="31">
        <f>VLOOKUP(A448, Master, 13, FALSE)</f>
        <v>56922324</v>
      </c>
      <c r="H448" s="31">
        <f>VLOOKUP(A448, Master, 14, FALSE)</f>
        <v>11430156</v>
      </c>
      <c r="I448" s="40">
        <f>VLOOKUP(A448, Master, 15, FALSE)</f>
        <v>0.20080269386049662</v>
      </c>
      <c r="J448" s="24">
        <f>VLOOKUP(A448, Master, 16, FALSE)</f>
        <v>55892853</v>
      </c>
      <c r="K448" s="24">
        <f>VLOOKUP(A448, Master, 17, FALSE)</f>
        <v>20099805</v>
      </c>
      <c r="L448" s="22">
        <f>VLOOKUP(A448, Master, 18, FALSE)</f>
        <v>0.35961315125567128</v>
      </c>
      <c r="M448" s="24">
        <f>VLOOKUP(A448, Master, 19, FALSE)</f>
        <v>61326871</v>
      </c>
      <c r="N448" s="24">
        <f>VLOOKUP(A448, Master, 20, FALSE)</f>
        <v>28659081</v>
      </c>
      <c r="O448" s="22">
        <f>VLOOKUP(A448, Master, 21, FALSE)</f>
        <v>0.46731686343495332</v>
      </c>
      <c r="P448" s="24">
        <f>VLOOKUP(A448, Master, 22, FALSE)</f>
        <v>59553969</v>
      </c>
      <c r="Q448" s="24">
        <f>VLOOKUP(A448, Master, 23, FALSE)</f>
        <v>37954154</v>
      </c>
      <c r="R448" s="22">
        <f>VLOOKUP(A448, Master, 24, FALSE)</f>
        <v>0.63730687706137601</v>
      </c>
      <c r="S448" s="22">
        <f>AVERAGE(F448,I448,L448,O448,R448)</f>
        <v>0.3502605886099982</v>
      </c>
      <c r="T448" s="32">
        <v>7</v>
      </c>
    </row>
    <row r="449" spans="1:20" ht="12.75" customHeight="1" x14ac:dyDescent="0.3">
      <c r="A449" s="25" t="s">
        <v>970</v>
      </c>
      <c r="B449" s="25" t="s">
        <v>971</v>
      </c>
      <c r="C449" s="25" t="s">
        <v>972</v>
      </c>
      <c r="D449" s="31">
        <f>VLOOKUP(A449, Master, 10, FALSE)</f>
        <v>19015031</v>
      </c>
      <c r="E449" s="31">
        <f>VLOOKUP(A449, Master, 11, FALSE)</f>
        <v>8505361</v>
      </c>
      <c r="F449" s="40">
        <f>VLOOKUP(A449, Master, 12, FALSE)</f>
        <v>0.44729672015785826</v>
      </c>
      <c r="G449" s="31">
        <f>VLOOKUP(A449, Master, 13, FALSE)</f>
        <v>20032284</v>
      </c>
      <c r="H449" s="31">
        <f>VLOOKUP(A449, Master, 14, FALSE)</f>
        <v>8555107</v>
      </c>
      <c r="I449" s="40">
        <f>VLOOKUP(A449, Master, 15, FALSE)</f>
        <v>0.42706598009493074</v>
      </c>
      <c r="J449" s="24">
        <f>VLOOKUP(A449, Master, 16, FALSE)</f>
        <v>20148292</v>
      </c>
      <c r="K449" s="24">
        <f>VLOOKUP(A449, Master, 17, FALSE)</f>
        <v>8601936</v>
      </c>
      <c r="L449" s="22">
        <f>VLOOKUP(A449, Master, 18, FALSE)</f>
        <v>0.42693127536567366</v>
      </c>
      <c r="M449" s="24">
        <f>VLOOKUP(A449, Master, 19, FALSE)</f>
        <v>21068422</v>
      </c>
      <c r="N449" s="24">
        <f>VLOOKUP(A449, Master, 20, FALSE)</f>
        <v>8526025</v>
      </c>
      <c r="O449" s="22">
        <f>VLOOKUP(A449, Master, 21, FALSE)</f>
        <v>0.4046826572963082</v>
      </c>
      <c r="P449" s="24">
        <f>VLOOKUP(A449, Master, 22, FALSE)</f>
        <v>22248124</v>
      </c>
      <c r="Q449" s="24">
        <f>VLOOKUP(A449, Master, 23, FALSE)</f>
        <v>7534252</v>
      </c>
      <c r="R449" s="22">
        <f>VLOOKUP(A449, Master, 24, FALSE)</f>
        <v>0.33864662027234294</v>
      </c>
      <c r="S449" s="22">
        <f>AVERAGE(F449,I449,L449,O449,R449)</f>
        <v>0.40892465063742278</v>
      </c>
      <c r="T449" s="32">
        <v>1</v>
      </c>
    </row>
    <row r="450" spans="1:20" ht="12.75" customHeight="1" x14ac:dyDescent="0.3">
      <c r="A450" s="25" t="s">
        <v>973</v>
      </c>
      <c r="B450" s="25" t="s">
        <v>974</v>
      </c>
      <c r="C450" s="25" t="s">
        <v>492</v>
      </c>
      <c r="D450" s="31">
        <f>VLOOKUP(A450, Master, 10, FALSE)</f>
        <v>11483675</v>
      </c>
      <c r="E450" s="31">
        <f>VLOOKUP(A450, Master, 11, FALSE)</f>
        <v>40331</v>
      </c>
      <c r="F450" s="40">
        <f>VLOOKUP(A450, Master, 12, FALSE)</f>
        <v>3.5120290325179005E-3</v>
      </c>
      <c r="G450" s="31">
        <f>VLOOKUP(A450, Master, 13, FALSE)</f>
        <v>10672864</v>
      </c>
      <c r="H450" s="31">
        <f>VLOOKUP(A450, Master, 14, FALSE)</f>
        <v>81022</v>
      </c>
      <c r="I450" s="40">
        <f>VLOOKUP(A450, Master, 15, FALSE)</f>
        <v>7.5914018954987153E-3</v>
      </c>
      <c r="J450" s="24">
        <f>VLOOKUP(A450, Master, 16, FALSE)</f>
        <v>11485027</v>
      </c>
      <c r="K450" s="24">
        <f>VLOOKUP(A450, Master, 17, FALSE)</f>
        <v>108743</v>
      </c>
      <c r="L450" s="22">
        <f>VLOOKUP(A450, Master, 18, FALSE)</f>
        <v>9.4682406928603656E-3</v>
      </c>
      <c r="M450" s="24">
        <f>VLOOKUP(A450, Master, 19, FALSE)</f>
        <v>12242198</v>
      </c>
      <c r="N450" s="24">
        <f>VLOOKUP(A450, Master, 20, FALSE)</f>
        <v>128916</v>
      </c>
      <c r="O450" s="22">
        <f>VLOOKUP(A450, Master, 21, FALSE)</f>
        <v>1.0530461931754413E-2</v>
      </c>
      <c r="P450" s="24">
        <f>VLOOKUP(A450, Master, 22, FALSE)</f>
        <v>11921995</v>
      </c>
      <c r="Q450" s="24">
        <f>VLOOKUP(A450, Master, 23, FALSE)</f>
        <v>879718</v>
      </c>
      <c r="R450" s="22">
        <f>VLOOKUP(A450, Master, 24, FALSE)</f>
        <v>7.3789495801667424E-2</v>
      </c>
      <c r="S450" s="22">
        <f>AVERAGE(F450,I450,L450,O450,R450)</f>
        <v>2.0978325870859765E-2</v>
      </c>
      <c r="T450" s="32">
        <v>1</v>
      </c>
    </row>
    <row r="451" spans="1:20" ht="12.75" customHeight="1" x14ac:dyDescent="0.3">
      <c r="A451" s="25" t="s">
        <v>975</v>
      </c>
      <c r="B451" s="25" t="s">
        <v>930</v>
      </c>
      <c r="C451" s="25" t="s">
        <v>492</v>
      </c>
      <c r="D451" s="31">
        <f>VLOOKUP(A451, Master, 10, FALSE)</f>
        <v>14671487</v>
      </c>
      <c r="E451" s="31">
        <f>VLOOKUP(A451, Master, 11, FALSE)</f>
        <v>4126112</v>
      </c>
      <c r="F451" s="40">
        <f>VLOOKUP(A451, Master, 12, FALSE)</f>
        <v>0.28123338827209537</v>
      </c>
      <c r="G451" s="31">
        <f>VLOOKUP(A451, Master, 13, FALSE)</f>
        <v>14907090</v>
      </c>
      <c r="H451" s="31">
        <f>VLOOKUP(A451, Master, 14, FALSE)</f>
        <v>5273217</v>
      </c>
      <c r="I451" s="40">
        <f>VLOOKUP(A451, Master, 15, FALSE)</f>
        <v>0.35373885848948389</v>
      </c>
      <c r="J451" s="24">
        <f>VLOOKUP(A451, Master, 16, FALSE)</f>
        <v>15607765</v>
      </c>
      <c r="K451" s="24">
        <f>VLOOKUP(A451, Master, 17, FALSE)</f>
        <v>5780983</v>
      </c>
      <c r="L451" s="22">
        <f>VLOOKUP(A451, Master, 18, FALSE)</f>
        <v>0.37039146860553063</v>
      </c>
      <c r="M451" s="24">
        <f>VLOOKUP(A451, Master, 19, FALSE)</f>
        <v>15573826</v>
      </c>
      <c r="N451" s="24">
        <f>VLOOKUP(A451, Master, 20, FALSE)</f>
        <v>5960477</v>
      </c>
      <c r="O451" s="22">
        <f>VLOOKUP(A451, Master, 21, FALSE)</f>
        <v>0.38272400115424432</v>
      </c>
      <c r="P451" s="24">
        <f>VLOOKUP(A451, Master, 22, FALSE)</f>
        <v>15900362</v>
      </c>
      <c r="Q451" s="24">
        <f>VLOOKUP(A451, Master, 23, FALSE)</f>
        <v>6151997</v>
      </c>
      <c r="R451" s="22">
        <f>VLOOKUP(A451, Master, 24, FALSE)</f>
        <v>0.38690924143739619</v>
      </c>
      <c r="S451" s="22">
        <f>AVERAGE(F451,I451,L451,O451,R451)</f>
        <v>0.35499939159175009</v>
      </c>
      <c r="T451" s="32">
        <v>2</v>
      </c>
    </row>
    <row r="452" spans="1:20" ht="12.75" customHeight="1" x14ac:dyDescent="0.3">
      <c r="A452" s="25" t="s">
        <v>976</v>
      </c>
      <c r="B452" s="25" t="s">
        <v>977</v>
      </c>
      <c r="C452" s="25" t="s">
        <v>492</v>
      </c>
      <c r="D452" s="31">
        <f>VLOOKUP(A452, Master, 10, FALSE)</f>
        <v>10723607</v>
      </c>
      <c r="E452" s="31">
        <f>VLOOKUP(A452, Master, 11, FALSE)</f>
        <v>242558</v>
      </c>
      <c r="F452" s="40">
        <f>VLOOKUP(A452, Master, 12, FALSE)</f>
        <v>2.261906837876472E-2</v>
      </c>
      <c r="G452" s="31">
        <f>VLOOKUP(A452, Master, 13, FALSE)</f>
        <v>10784503</v>
      </c>
      <c r="H452" s="31">
        <f>VLOOKUP(A452, Master, 14, FALSE)</f>
        <v>272916</v>
      </c>
      <c r="I452" s="40">
        <f>VLOOKUP(A452, Master, 15, FALSE)</f>
        <v>2.5306312214851256E-2</v>
      </c>
      <c r="J452" s="24">
        <f>VLOOKUP(A452, Master, 16, FALSE)</f>
        <v>11171667</v>
      </c>
      <c r="K452" s="24">
        <f>VLOOKUP(A452, Master, 17, FALSE)</f>
        <v>421089</v>
      </c>
      <c r="L452" s="22">
        <f>VLOOKUP(A452, Master, 18, FALSE)</f>
        <v>3.7692584284869927E-2</v>
      </c>
      <c r="M452" s="24">
        <f>VLOOKUP(A452, Master, 19, FALSE)</f>
        <v>10833915</v>
      </c>
      <c r="N452" s="24">
        <f>VLOOKUP(A452, Master, 20, FALSE)</f>
        <v>1566698</v>
      </c>
      <c r="O452" s="22">
        <f>VLOOKUP(A452, Master, 21, FALSE)</f>
        <v>0.14461051245094686</v>
      </c>
      <c r="P452" s="24">
        <f>VLOOKUP(A452, Master, 22, FALSE)</f>
        <v>10826340</v>
      </c>
      <c r="Q452" s="24">
        <f>VLOOKUP(A452, Master, 23, FALSE)</f>
        <v>2862227</v>
      </c>
      <c r="R452" s="22">
        <f>VLOOKUP(A452, Master, 24, FALSE)</f>
        <v>0.26437623425829965</v>
      </c>
      <c r="S452" s="22">
        <f>AVERAGE(F452,I452,L452,O452,R452)</f>
        <v>9.8920942317546487E-2</v>
      </c>
      <c r="T452" s="32">
        <v>2</v>
      </c>
    </row>
    <row r="453" spans="1:20" ht="12.75" customHeight="1" x14ac:dyDescent="0.3">
      <c r="A453" s="25" t="s">
        <v>978</v>
      </c>
      <c r="B453" s="25" t="s">
        <v>979</v>
      </c>
      <c r="C453" s="25" t="s">
        <v>412</v>
      </c>
      <c r="D453" s="31">
        <f>VLOOKUP(A453, Master, 10, FALSE)</f>
        <v>17007260</v>
      </c>
      <c r="E453" s="31">
        <f>VLOOKUP(A453, Master, 11, FALSE)</f>
        <v>5142379</v>
      </c>
      <c r="F453" s="40">
        <f>VLOOKUP(A453, Master, 12, FALSE)</f>
        <v>0.30236375524334902</v>
      </c>
      <c r="G453" s="31">
        <f>VLOOKUP(A453, Master, 13, FALSE)</f>
        <v>17873141</v>
      </c>
      <c r="H453" s="31">
        <f>VLOOKUP(A453, Master, 14, FALSE)</f>
        <v>4679150</v>
      </c>
      <c r="I453" s="40">
        <f>VLOOKUP(A453, Master, 15, FALSE)</f>
        <v>0.26179785634768954</v>
      </c>
      <c r="J453" s="24">
        <f>VLOOKUP(A453, Master, 16, FALSE)</f>
        <v>17745009</v>
      </c>
      <c r="K453" s="24">
        <f>VLOOKUP(A453, Master, 17, FALSE)</f>
        <v>4713744</v>
      </c>
      <c r="L453" s="22">
        <f>VLOOKUP(A453, Master, 18, FALSE)</f>
        <v>0.26563773509497796</v>
      </c>
      <c r="M453" s="24">
        <f>VLOOKUP(A453, Master, 19, FALSE)</f>
        <v>17951385</v>
      </c>
      <c r="N453" s="24">
        <f>VLOOKUP(A453, Master, 20, FALSE)</f>
        <v>4641724</v>
      </c>
      <c r="O453" s="22">
        <f>VLOOKUP(A453, Master, 21, FALSE)</f>
        <v>0.25857191520320022</v>
      </c>
      <c r="P453" s="24">
        <f>VLOOKUP(A453, Master, 22, FALSE)</f>
        <v>18997216</v>
      </c>
      <c r="Q453" s="24">
        <f>VLOOKUP(A453, Master, 23, FALSE)</f>
        <v>4226462</v>
      </c>
      <c r="R453" s="22">
        <f>VLOOKUP(A453, Master, 24, FALSE)</f>
        <v>0.22247796729794514</v>
      </c>
      <c r="S453" s="22">
        <f>AVERAGE(F453,I453,L453,O453,R453)</f>
        <v>0.26216984583743236</v>
      </c>
      <c r="T453" s="32">
        <v>3</v>
      </c>
    </row>
    <row r="454" spans="1:20" ht="12.75" customHeight="1" x14ac:dyDescent="0.3">
      <c r="A454" s="25" t="s">
        <v>980</v>
      </c>
      <c r="B454" s="25" t="s">
        <v>981</v>
      </c>
      <c r="C454" s="25" t="s">
        <v>412</v>
      </c>
      <c r="D454" s="31">
        <f>VLOOKUP(A454, Master, 10, FALSE)</f>
        <v>21571505</v>
      </c>
      <c r="E454" s="31">
        <f>VLOOKUP(A454, Master, 11, FALSE)</f>
        <v>5211106</v>
      </c>
      <c r="F454" s="40">
        <f>VLOOKUP(A454, Master, 12, FALSE)</f>
        <v>0.24157359442468201</v>
      </c>
      <c r="G454" s="31">
        <f>VLOOKUP(A454, Master, 13, FALSE)</f>
        <v>21287814</v>
      </c>
      <c r="H454" s="31">
        <f>VLOOKUP(A454, Master, 14, FALSE)</f>
        <v>5411104</v>
      </c>
      <c r="I454" s="40">
        <f>VLOOKUP(A454, Master, 15, FALSE)</f>
        <v>0.25418786541445731</v>
      </c>
      <c r="J454" s="24">
        <f>VLOOKUP(A454, Master, 16, FALSE)</f>
        <v>21551887</v>
      </c>
      <c r="K454" s="24">
        <f>VLOOKUP(A454, Master, 17, FALSE)</f>
        <v>5611100</v>
      </c>
      <c r="L454" s="22">
        <f>VLOOKUP(A454, Master, 18, FALSE)</f>
        <v>0.26035307256390122</v>
      </c>
      <c r="M454" s="24">
        <f>VLOOKUP(A454, Master, 19, FALSE)</f>
        <v>21907570</v>
      </c>
      <c r="N454" s="24">
        <f>VLOOKUP(A454, Master, 20, FALSE)</f>
        <v>5811100</v>
      </c>
      <c r="O454" s="22">
        <f>VLOOKUP(A454, Master, 21, FALSE)</f>
        <v>0.26525534324436711</v>
      </c>
      <c r="P454" s="24">
        <f>VLOOKUP(A454, Master, 22, FALSE)</f>
        <v>21448689</v>
      </c>
      <c r="Q454" s="24">
        <f>VLOOKUP(A454, Master, 23, FALSE)</f>
        <v>6011100</v>
      </c>
      <c r="R454" s="22">
        <f>VLOOKUP(A454, Master, 24, FALSE)</f>
        <v>0.28025489110313456</v>
      </c>
      <c r="S454" s="22">
        <f>AVERAGE(F454,I454,L454,O454,R454)</f>
        <v>0.26032495335010847</v>
      </c>
      <c r="T454" s="32">
        <v>1</v>
      </c>
    </row>
    <row r="455" spans="1:20" ht="12.75" customHeight="1" x14ac:dyDescent="0.3">
      <c r="A455" s="25" t="s">
        <v>982</v>
      </c>
      <c r="B455" s="25" t="s">
        <v>983</v>
      </c>
      <c r="C455" s="25" t="s">
        <v>412</v>
      </c>
      <c r="D455" s="31">
        <f>VLOOKUP(A455, Master, 10, FALSE)</f>
        <v>19376408</v>
      </c>
      <c r="E455" s="31">
        <f>VLOOKUP(A455, Master, 11, FALSE)</f>
        <v>1440731</v>
      </c>
      <c r="F455" s="40">
        <f>VLOOKUP(A455, Master, 12, FALSE)</f>
        <v>7.4354906234426935E-2</v>
      </c>
      <c r="G455" s="31">
        <f>VLOOKUP(A455, Master, 13, FALSE)</f>
        <v>19324574</v>
      </c>
      <c r="H455" s="31">
        <f>VLOOKUP(A455, Master, 14, FALSE)</f>
        <v>1277842</v>
      </c>
      <c r="I455" s="40">
        <f>VLOOKUP(A455, Master, 15, FALSE)</f>
        <v>6.6125235153954756E-2</v>
      </c>
      <c r="J455" s="24">
        <f>VLOOKUP(A455, Master, 16, FALSE)</f>
        <v>19370549</v>
      </c>
      <c r="K455" s="24">
        <f>VLOOKUP(A455, Master, 17, FALSE)</f>
        <v>1727932</v>
      </c>
      <c r="L455" s="22">
        <f>VLOOKUP(A455, Master, 18, FALSE)</f>
        <v>8.9204079863714758E-2</v>
      </c>
      <c r="M455" s="24">
        <f>VLOOKUP(A455, Master, 19, FALSE)</f>
        <v>19390751</v>
      </c>
      <c r="N455" s="24">
        <f>VLOOKUP(A455, Master, 20, FALSE)</f>
        <v>2606959</v>
      </c>
      <c r="O455" s="22">
        <f>VLOOKUP(A455, Master, 21, FALSE)</f>
        <v>0.13444342614682639</v>
      </c>
      <c r="P455" s="24">
        <f>VLOOKUP(A455, Master, 22, FALSE)</f>
        <v>20301130</v>
      </c>
      <c r="Q455" s="24">
        <f>VLOOKUP(A455, Master, 23, FALSE)</f>
        <v>3483363</v>
      </c>
      <c r="R455" s="22">
        <f>VLOOKUP(A455, Master, 24, FALSE)</f>
        <v>0.17158468518747477</v>
      </c>
      <c r="S455" s="22">
        <f>AVERAGE(F455,I455,L455,O455,R455)</f>
        <v>0.10714246651727952</v>
      </c>
      <c r="T455" s="32">
        <v>4</v>
      </c>
    </row>
    <row r="456" spans="1:20" ht="12.75" customHeight="1" x14ac:dyDescent="0.3">
      <c r="A456" s="25" t="s">
        <v>984</v>
      </c>
      <c r="B456" s="25" t="s">
        <v>985</v>
      </c>
      <c r="C456" s="25" t="s">
        <v>412</v>
      </c>
      <c r="D456" s="31">
        <f>VLOOKUP(A456, Master, 10, FALSE)</f>
        <v>24246938</v>
      </c>
      <c r="E456" s="31">
        <f>VLOOKUP(A456, Master, 11, FALSE)</f>
        <v>2945215</v>
      </c>
      <c r="F456" s="40">
        <f>VLOOKUP(A456, Master, 12, FALSE)</f>
        <v>0.12146750241205714</v>
      </c>
      <c r="G456" s="31">
        <f>VLOOKUP(A456, Master, 13, FALSE)</f>
        <v>25852823</v>
      </c>
      <c r="H456" s="31">
        <f>VLOOKUP(A456, Master, 14, FALSE)</f>
        <v>3025345</v>
      </c>
      <c r="I456" s="40">
        <f>VLOOKUP(A456, Master, 15, FALSE)</f>
        <v>0.11702184322385219</v>
      </c>
      <c r="J456" s="24">
        <f>VLOOKUP(A456, Master, 16, FALSE)</f>
        <v>27763401</v>
      </c>
      <c r="K456" s="24">
        <f>VLOOKUP(A456, Master, 17, FALSE)</f>
        <v>4463005</v>
      </c>
      <c r="L456" s="22">
        <f>VLOOKUP(A456, Master, 18, FALSE)</f>
        <v>0.16075137912678639</v>
      </c>
      <c r="M456" s="24">
        <f>VLOOKUP(A456, Master, 19, FALSE)</f>
        <v>26825252</v>
      </c>
      <c r="N456" s="24">
        <f>VLOOKUP(A456, Master, 20, FALSE)</f>
        <v>6711822</v>
      </c>
      <c r="O456" s="22">
        <f>VLOOKUP(A456, Master, 21, FALSE)</f>
        <v>0.25020536619749184</v>
      </c>
      <c r="P456" s="24">
        <f>VLOOKUP(A456, Master, 22, FALSE)</f>
        <v>28288217</v>
      </c>
      <c r="Q456" s="24">
        <f>VLOOKUP(A456, Master, 23, FALSE)</f>
        <v>8350816</v>
      </c>
      <c r="R456" s="22">
        <f>VLOOKUP(A456, Master, 24, FALSE)</f>
        <v>0.2952047490303118</v>
      </c>
      <c r="S456" s="22">
        <f>AVERAGE(F456,I456,L456,O456,R456)</f>
        <v>0.18893016799809986</v>
      </c>
      <c r="T456" s="32">
        <v>1</v>
      </c>
    </row>
    <row r="457" spans="1:20" ht="12.75" customHeight="1" x14ac:dyDescent="0.3">
      <c r="A457" s="25" t="s">
        <v>986</v>
      </c>
      <c r="B457" s="25" t="s">
        <v>987</v>
      </c>
      <c r="C457" s="25" t="s">
        <v>412</v>
      </c>
      <c r="D457" s="31">
        <f>VLOOKUP(A457, Master, 10, FALSE)</f>
        <v>13812878</v>
      </c>
      <c r="E457" s="31">
        <f>VLOOKUP(A457, Master, 11, FALSE)</f>
        <v>1501473</v>
      </c>
      <c r="F457" s="40">
        <f>VLOOKUP(A457, Master, 12, FALSE)</f>
        <v>0.10870095283546267</v>
      </c>
      <c r="G457" s="31">
        <f>VLOOKUP(A457, Master, 13, FALSE)</f>
        <v>15128884</v>
      </c>
      <c r="H457" s="31">
        <f>VLOOKUP(A457, Master, 14, FALSE)</f>
        <v>1688539</v>
      </c>
      <c r="I457" s="40">
        <f>VLOOKUP(A457, Master, 15, FALSE)</f>
        <v>0.11161028136642465</v>
      </c>
      <c r="J457" s="24">
        <f>VLOOKUP(A457, Master, 16, FALSE)</f>
        <v>15680792</v>
      </c>
      <c r="K457" s="24">
        <f>VLOOKUP(A457, Master, 17, FALSE)</f>
        <v>2084937</v>
      </c>
      <c r="L457" s="22">
        <f>VLOOKUP(A457, Master, 18, FALSE)</f>
        <v>0.1329612050207668</v>
      </c>
      <c r="M457" s="24">
        <f>VLOOKUP(A457, Master, 19, FALSE)</f>
        <v>16461772</v>
      </c>
      <c r="N457" s="24">
        <f>VLOOKUP(A457, Master, 20, FALSE)</f>
        <v>1911986</v>
      </c>
      <c r="O457" s="22">
        <f>VLOOKUP(A457, Master, 21, FALSE)</f>
        <v>0.11614703447478193</v>
      </c>
      <c r="P457" s="24">
        <f>VLOOKUP(A457, Master, 22, FALSE)</f>
        <v>17983699</v>
      </c>
      <c r="Q457" s="24">
        <f>VLOOKUP(A457, Master, 23, FALSE)</f>
        <v>909623</v>
      </c>
      <c r="R457" s="22">
        <f>VLOOKUP(A457, Master, 24, FALSE)</f>
        <v>5.058041729902174E-2</v>
      </c>
      <c r="S457" s="22">
        <f>AVERAGE(F457,I457,L457,O457,R457)</f>
        <v>0.10399997819929156</v>
      </c>
      <c r="T457" s="32">
        <v>3</v>
      </c>
    </row>
    <row r="458" spans="1:20" ht="12.75" customHeight="1" x14ac:dyDescent="0.3">
      <c r="A458" s="25" t="s">
        <v>988</v>
      </c>
      <c r="B458" s="25" t="s">
        <v>989</v>
      </c>
      <c r="C458" s="25" t="s">
        <v>430</v>
      </c>
      <c r="D458" s="31">
        <f>VLOOKUP(A458, Master, 10, FALSE)</f>
        <v>9700806</v>
      </c>
      <c r="E458" s="31">
        <f>VLOOKUP(A458, Master, 11, FALSE)</f>
        <v>3319407</v>
      </c>
      <c r="F458" s="40">
        <f>VLOOKUP(A458, Master, 12, FALSE)</f>
        <v>0.34217847465458023</v>
      </c>
      <c r="G458" s="31">
        <f>VLOOKUP(A458, Master, 13, FALSE)</f>
        <v>10247195</v>
      </c>
      <c r="H458" s="31">
        <f>VLOOKUP(A458, Master, 14, FALSE)</f>
        <v>3445742</v>
      </c>
      <c r="I458" s="40">
        <f>VLOOKUP(A458, Master, 15, FALSE)</f>
        <v>0.33626197217872794</v>
      </c>
      <c r="J458" s="24">
        <f>VLOOKUP(A458, Master, 16, FALSE)</f>
        <v>10675843</v>
      </c>
      <c r="K458" s="24">
        <f>VLOOKUP(A458, Master, 17, FALSE)</f>
        <v>3676780</v>
      </c>
      <c r="L458" s="22">
        <f>VLOOKUP(A458, Master, 18, FALSE)</f>
        <v>0.34440184255238671</v>
      </c>
      <c r="M458" s="24">
        <f>VLOOKUP(A458, Master, 19, FALSE)</f>
        <v>10719460</v>
      </c>
      <c r="N458" s="24">
        <f>VLOOKUP(A458, Master, 20, FALSE)</f>
        <v>7545278</v>
      </c>
      <c r="O458" s="22">
        <f>VLOOKUP(A458, Master, 21, FALSE)</f>
        <v>0.70388601664636097</v>
      </c>
      <c r="P458" s="24">
        <f>VLOOKUP(A458, Master, 22, FALSE)</f>
        <v>16122512</v>
      </c>
      <c r="Q458" s="24">
        <f>VLOOKUP(A458, Master, 23, FALSE)</f>
        <v>8977839</v>
      </c>
      <c r="R458" s="22">
        <f>VLOOKUP(A458, Master, 24, FALSE)</f>
        <v>0.55685112840976647</v>
      </c>
      <c r="S458" s="22">
        <f>AVERAGE(F458,I458,L458,O458,R458)</f>
        <v>0.4567158868883644</v>
      </c>
      <c r="T458" s="32">
        <v>2</v>
      </c>
    </row>
    <row r="459" spans="1:20" ht="12.75" customHeight="1" x14ac:dyDescent="0.3">
      <c r="A459" s="25" t="s">
        <v>990</v>
      </c>
      <c r="B459" s="25" t="s">
        <v>991</v>
      </c>
      <c r="C459" s="25" t="s">
        <v>299</v>
      </c>
      <c r="D459" s="31">
        <f>VLOOKUP(A459, Master, 10, FALSE)</f>
        <v>17147286</v>
      </c>
      <c r="E459" s="31">
        <f>VLOOKUP(A459, Master, 11, FALSE)</f>
        <v>2373121</v>
      </c>
      <c r="F459" s="40">
        <f>VLOOKUP(A459, Master, 12, FALSE)</f>
        <v>0.13839630364828581</v>
      </c>
      <c r="G459" s="31">
        <f>VLOOKUP(A459, Master, 13, FALSE)</f>
        <v>17143752</v>
      </c>
      <c r="H459" s="31">
        <f>VLOOKUP(A459, Master, 14, FALSE)</f>
        <v>3463106</v>
      </c>
      <c r="I459" s="40">
        <f>VLOOKUP(A459, Master, 15, FALSE)</f>
        <v>0.20200397205932516</v>
      </c>
      <c r="J459" s="24">
        <f>VLOOKUP(A459, Master, 16, FALSE)</f>
        <v>17044288</v>
      </c>
      <c r="K459" s="24">
        <f>VLOOKUP(A459, Master, 17, FALSE)</f>
        <v>4558946</v>
      </c>
      <c r="L459" s="22">
        <f>VLOOKUP(A459, Master, 18, FALSE)</f>
        <v>0.26747647070971814</v>
      </c>
      <c r="M459" s="24">
        <f>VLOOKUP(A459, Master, 19, FALSE)</f>
        <v>19304597</v>
      </c>
      <c r="N459" s="24">
        <f>VLOOKUP(A459, Master, 20, FALSE)</f>
        <v>4716055</v>
      </c>
      <c r="O459" s="22">
        <f>VLOOKUP(A459, Master, 21, FALSE)</f>
        <v>0.24429699309444275</v>
      </c>
      <c r="P459" s="24">
        <f>VLOOKUP(A459, Master, 22, FALSE)</f>
        <v>20986411</v>
      </c>
      <c r="Q459" s="24">
        <f>VLOOKUP(A459, Master, 23, FALSE)</f>
        <v>5181358</v>
      </c>
      <c r="R459" s="22">
        <f>VLOOKUP(A459, Master, 24, FALSE)</f>
        <v>0.2468910953854854</v>
      </c>
      <c r="S459" s="22">
        <f>AVERAGE(F459,I459,L459,O459,R459)</f>
        <v>0.21981296697945146</v>
      </c>
      <c r="T459" s="32">
        <v>3</v>
      </c>
    </row>
    <row r="460" spans="1:20" ht="12.75" customHeight="1" x14ac:dyDescent="0.3">
      <c r="A460" s="25" t="s">
        <v>992</v>
      </c>
      <c r="B460" s="25" t="s">
        <v>993</v>
      </c>
      <c r="C460" s="25" t="s">
        <v>299</v>
      </c>
      <c r="D460" s="31">
        <f>VLOOKUP(A460, Master, 10, FALSE)</f>
        <v>10090994</v>
      </c>
      <c r="E460" s="31">
        <f>VLOOKUP(A460, Master, 11, FALSE)</f>
        <v>2710834</v>
      </c>
      <c r="F460" s="40">
        <f>VLOOKUP(A460, Master, 12, FALSE)</f>
        <v>0.26863894676778127</v>
      </c>
      <c r="G460" s="31">
        <f>VLOOKUP(A460, Master, 13, FALSE)</f>
        <v>9698890</v>
      </c>
      <c r="H460" s="31">
        <f>VLOOKUP(A460, Master, 14, FALSE)</f>
        <v>2966103</v>
      </c>
      <c r="I460" s="40">
        <f>VLOOKUP(A460, Master, 15, FALSE)</f>
        <v>0.3058188101937438</v>
      </c>
      <c r="J460" s="24">
        <f>VLOOKUP(A460, Master, 16, FALSE)</f>
        <v>9837066</v>
      </c>
      <c r="K460" s="24">
        <f>VLOOKUP(A460, Master, 17, FALSE)</f>
        <v>3341232</v>
      </c>
      <c r="L460" s="22">
        <f>VLOOKUP(A460, Master, 18, FALSE)</f>
        <v>0.33965737344854657</v>
      </c>
      <c r="M460" s="24">
        <f>VLOOKUP(A460, Master, 19, FALSE)</f>
        <v>9522502</v>
      </c>
      <c r="N460" s="24">
        <f>VLOOKUP(A460, Master, 20, FALSE)</f>
        <v>3887774</v>
      </c>
      <c r="O460" s="22">
        <f>VLOOKUP(A460, Master, 21, FALSE)</f>
        <v>0.40827232170704714</v>
      </c>
      <c r="P460" s="24">
        <f>VLOOKUP(A460, Master, 22, FALSE)</f>
        <v>9869315</v>
      </c>
      <c r="Q460" s="24">
        <f>VLOOKUP(A460, Master, 23, FALSE)</f>
        <v>4468040</v>
      </c>
      <c r="R460" s="22">
        <f>VLOOKUP(A460, Master, 24, FALSE)</f>
        <v>0.4527203762368513</v>
      </c>
      <c r="S460" s="22">
        <f>AVERAGE(F460,I460,L460,O460,R460)</f>
        <v>0.35502156567079401</v>
      </c>
      <c r="T460" s="32">
        <v>3</v>
      </c>
    </row>
    <row r="461" spans="1:20" ht="12.75" customHeight="1" x14ac:dyDescent="0.3">
      <c r="A461" s="25" t="s">
        <v>994</v>
      </c>
      <c r="B461" s="25" t="s">
        <v>995</v>
      </c>
      <c r="C461" s="25" t="s">
        <v>299</v>
      </c>
      <c r="D461" s="31">
        <f>VLOOKUP(A461, Master, 10, FALSE)</f>
        <v>11151385</v>
      </c>
      <c r="E461" s="31">
        <f>VLOOKUP(A461, Master, 11, FALSE)</f>
        <v>1739015</v>
      </c>
      <c r="F461" s="40">
        <f>VLOOKUP(A461, Master, 12, FALSE)</f>
        <v>0.15594609996874828</v>
      </c>
      <c r="G461" s="31">
        <f>VLOOKUP(A461, Master, 13, FALSE)</f>
        <v>10766500</v>
      </c>
      <c r="H461" s="31">
        <f>VLOOKUP(A461, Master, 14, FALSE)</f>
        <v>1681301</v>
      </c>
      <c r="I461" s="40">
        <f>VLOOKUP(A461, Master, 15, FALSE)</f>
        <v>0.15616040495982911</v>
      </c>
      <c r="J461" s="24">
        <f>VLOOKUP(A461, Master, 16, FALSE)</f>
        <v>11137197</v>
      </c>
      <c r="K461" s="24">
        <f>VLOOKUP(A461, Master, 17, FALSE)</f>
        <v>1823001</v>
      </c>
      <c r="L461" s="22">
        <f>VLOOKUP(A461, Master, 18, FALSE)</f>
        <v>0.16368579993691409</v>
      </c>
      <c r="M461" s="24">
        <f>VLOOKUP(A461, Master, 19, FALSE)</f>
        <v>11337741</v>
      </c>
      <c r="N461" s="24">
        <f>VLOOKUP(A461, Master, 20, FALSE)</f>
        <v>2617840</v>
      </c>
      <c r="O461" s="22">
        <f>VLOOKUP(A461, Master, 21, FALSE)</f>
        <v>0.23089608414939095</v>
      </c>
      <c r="P461" s="24">
        <f>VLOOKUP(A461, Master, 22, FALSE)</f>
        <v>11723193</v>
      </c>
      <c r="Q461" s="24">
        <f>VLOOKUP(A461, Master, 23, FALSE)</f>
        <v>3451280</v>
      </c>
      <c r="R461" s="22">
        <f>VLOOKUP(A461, Master, 24, FALSE)</f>
        <v>0.29439760993442654</v>
      </c>
      <c r="S461" s="22">
        <f>AVERAGE(F461,I461,L461,O461,R461)</f>
        <v>0.2002171997898618</v>
      </c>
      <c r="T461" s="32">
        <v>3</v>
      </c>
    </row>
    <row r="462" spans="1:20" ht="12.75" customHeight="1" x14ac:dyDescent="0.3">
      <c r="A462" s="25" t="s">
        <v>998</v>
      </c>
      <c r="B462" s="25" t="s">
        <v>999</v>
      </c>
      <c r="C462" s="25" t="s">
        <v>501</v>
      </c>
      <c r="D462" s="31">
        <f>VLOOKUP(A462, Master, 10, FALSE)</f>
        <v>5945190</v>
      </c>
      <c r="E462" s="31">
        <f>VLOOKUP(A462, Master, 11, FALSE)</f>
        <v>2889429</v>
      </c>
      <c r="F462" s="40">
        <f>VLOOKUP(A462, Master, 12, FALSE)</f>
        <v>0.48601121242550699</v>
      </c>
      <c r="G462" s="31">
        <f>VLOOKUP(A462, Master, 13, FALSE)</f>
        <v>6456424</v>
      </c>
      <c r="H462" s="31">
        <f>VLOOKUP(A462, Master, 14, FALSE)</f>
        <v>3234690</v>
      </c>
      <c r="I462" s="40">
        <f>VLOOKUP(A462, Master, 15, FALSE)</f>
        <v>0.50100334178796191</v>
      </c>
      <c r="J462" s="24">
        <f>VLOOKUP(A462, Master, 16, FALSE)</f>
        <v>6415693</v>
      </c>
      <c r="K462" s="24">
        <f>VLOOKUP(A462, Master, 17, FALSE)</f>
        <v>3683493</v>
      </c>
      <c r="L462" s="22">
        <f>VLOOKUP(A462, Master, 18, FALSE)</f>
        <v>0.57413797698861213</v>
      </c>
      <c r="M462" s="24">
        <f>VLOOKUP(A462, Master, 19, FALSE)</f>
        <v>7065870</v>
      </c>
      <c r="N462" s="24">
        <f>VLOOKUP(A462, Master, 20, FALSE)</f>
        <v>4299742</v>
      </c>
      <c r="O462" s="22">
        <f>VLOOKUP(A462, Master, 21, FALSE)</f>
        <v>0.60852265892239743</v>
      </c>
      <c r="P462" s="24">
        <f>VLOOKUP(A462, Master, 22, FALSE)</f>
        <v>7656115</v>
      </c>
      <c r="Q462" s="24">
        <f>VLOOKUP(A462, Master, 23, FALSE)</f>
        <v>5020054</v>
      </c>
      <c r="R462" s="22">
        <f>VLOOKUP(A462, Master, 24, FALSE)</f>
        <v>0.65569208404001245</v>
      </c>
      <c r="S462" s="22">
        <f>AVERAGE(F462,I462,L462,O462,R462)</f>
        <v>0.56507345483289817</v>
      </c>
      <c r="T462" s="32">
        <v>1</v>
      </c>
    </row>
    <row r="463" spans="1:20" ht="12.75" customHeight="1" x14ac:dyDescent="0.3">
      <c r="A463" s="25" t="s">
        <v>1000</v>
      </c>
      <c r="B463" s="25" t="s">
        <v>1001</v>
      </c>
      <c r="C463" s="25" t="s">
        <v>501</v>
      </c>
      <c r="D463" s="31">
        <f>VLOOKUP(A463, Master, 10, FALSE)</f>
        <v>9019776</v>
      </c>
      <c r="E463" s="31">
        <f>VLOOKUP(A463, Master, 11, FALSE)</f>
        <v>5983584</v>
      </c>
      <c r="F463" s="40">
        <f>VLOOKUP(A463, Master, 12, FALSE)</f>
        <v>0.66338498871812335</v>
      </c>
      <c r="G463" s="31">
        <f>VLOOKUP(A463, Master, 13, FALSE)</f>
        <v>9678443</v>
      </c>
      <c r="H463" s="31">
        <f>VLOOKUP(A463, Master, 14, FALSE)</f>
        <v>7056048</v>
      </c>
      <c r="I463" s="40">
        <f>VLOOKUP(A463, Master, 15, FALSE)</f>
        <v>0.72904784374924769</v>
      </c>
      <c r="J463" s="24">
        <f>VLOOKUP(A463, Master, 16, FALSE)</f>
        <v>10530121</v>
      </c>
      <c r="K463" s="24">
        <f>VLOOKUP(A463, Master, 17, FALSE)</f>
        <v>7451040</v>
      </c>
      <c r="L463" s="22">
        <f>VLOOKUP(A463, Master, 18, FALSE)</f>
        <v>0.70759300866533248</v>
      </c>
      <c r="M463" s="24">
        <f>VLOOKUP(A463, Master, 19, FALSE)</f>
        <v>11054865</v>
      </c>
      <c r="N463" s="24">
        <f>VLOOKUP(A463, Master, 20, FALSE)</f>
        <v>8414726</v>
      </c>
      <c r="O463" s="22">
        <f>VLOOKUP(A463, Master, 21, FALSE)</f>
        <v>0.76117853994598761</v>
      </c>
      <c r="P463" s="24">
        <f>VLOOKUP(A463, Master, 22, FALSE)</f>
        <v>11697790</v>
      </c>
      <c r="Q463" s="24">
        <f>VLOOKUP(A463, Master, 23, FALSE)</f>
        <v>8731430</v>
      </c>
      <c r="R463" s="22">
        <f>VLOOKUP(A463, Master, 24, FALSE)</f>
        <v>0.74641705826485172</v>
      </c>
      <c r="S463" s="22">
        <f>AVERAGE(F463,I463,L463,O463,R463)</f>
        <v>0.72152428786870859</v>
      </c>
      <c r="T463" s="32">
        <v>1</v>
      </c>
    </row>
    <row r="464" spans="1:20" ht="12.75" customHeight="1" x14ac:dyDescent="0.3">
      <c r="A464" s="25" t="s">
        <v>1002</v>
      </c>
      <c r="B464" s="25" t="s">
        <v>1003</v>
      </c>
      <c r="C464" s="25" t="s">
        <v>259</v>
      </c>
      <c r="D464" s="31">
        <f>VLOOKUP(A464, Master, 10, FALSE)</f>
        <v>21859443</v>
      </c>
      <c r="E464" s="31">
        <f>VLOOKUP(A464, Master, 11, FALSE)</f>
        <v>63949</v>
      </c>
      <c r="F464" s="40">
        <f>VLOOKUP(A464, Master, 12, FALSE)</f>
        <v>2.9254633798308583E-3</v>
      </c>
      <c r="G464" s="31">
        <f>VLOOKUP(A464, Master, 13, FALSE)</f>
        <v>20269084</v>
      </c>
      <c r="H464" s="31">
        <f>VLOOKUP(A464, Master, 14, FALSE)</f>
        <v>943430</v>
      </c>
      <c r="I464" s="40">
        <f>VLOOKUP(A464, Master, 15, FALSE)</f>
        <v>4.6545270620024073E-2</v>
      </c>
      <c r="J464" s="24">
        <f>VLOOKUP(A464, Master, 16, FALSE)</f>
        <v>20729721</v>
      </c>
      <c r="K464" s="24">
        <f>VLOOKUP(A464, Master, 17, FALSE)</f>
        <v>1297815</v>
      </c>
      <c r="L464" s="22">
        <f>VLOOKUP(A464, Master, 18, FALSE)</f>
        <v>6.2606486599602565E-2</v>
      </c>
      <c r="M464" s="24">
        <f>VLOOKUP(A464, Master, 19, FALSE)</f>
        <v>21521884</v>
      </c>
      <c r="N464" s="24">
        <f>VLOOKUP(A464, Master, 20, FALSE)</f>
        <v>1340463</v>
      </c>
      <c r="O464" s="22">
        <f>VLOOKUP(A464, Master, 21, FALSE)</f>
        <v>6.2283720142716131E-2</v>
      </c>
      <c r="P464" s="24">
        <f>VLOOKUP(A464, Master, 22, FALSE)</f>
        <v>22055047</v>
      </c>
      <c r="Q464" s="24">
        <f>VLOOKUP(A464, Master, 23, FALSE)</f>
        <v>1443244</v>
      </c>
      <c r="R464" s="22">
        <f>VLOOKUP(A464, Master, 24, FALSE)</f>
        <v>6.5438264538724408E-2</v>
      </c>
      <c r="S464" s="22">
        <f>AVERAGE(F464,I464,L464,O464,R464)</f>
        <v>4.7959841056179606E-2</v>
      </c>
      <c r="T464" s="32">
        <v>2</v>
      </c>
    </row>
    <row r="465" spans="1:20" ht="12.75" customHeight="1" x14ac:dyDescent="0.3">
      <c r="A465" s="25" t="s">
        <v>1004</v>
      </c>
      <c r="B465" s="25" t="s">
        <v>634</v>
      </c>
      <c r="C465" s="25" t="s">
        <v>259</v>
      </c>
      <c r="D465" s="31">
        <f>VLOOKUP(A465, Master, 10, FALSE)</f>
        <v>7601466</v>
      </c>
      <c r="E465" s="31">
        <f>VLOOKUP(A465, Master, 11, FALSE)</f>
        <v>478102</v>
      </c>
      <c r="F465" s="40">
        <f>VLOOKUP(A465, Master, 12, FALSE)</f>
        <v>6.2896025582433707E-2</v>
      </c>
      <c r="G465" s="31">
        <f>VLOOKUP(A465, Master, 13, FALSE)</f>
        <v>7579887</v>
      </c>
      <c r="H465" s="31">
        <f>VLOOKUP(A465, Master, 14, FALSE)</f>
        <v>1117446</v>
      </c>
      <c r="I465" s="40">
        <f>VLOOKUP(A465, Master, 15, FALSE)</f>
        <v>0.14742251434619011</v>
      </c>
      <c r="J465" s="24">
        <f>VLOOKUP(A465, Master, 16, FALSE)</f>
        <v>8000741</v>
      </c>
      <c r="K465" s="24">
        <f>VLOOKUP(A465, Master, 17, FALSE)</f>
        <v>1223685</v>
      </c>
      <c r="L465" s="22">
        <f>VLOOKUP(A465, Master, 18, FALSE)</f>
        <v>0.15294645833429679</v>
      </c>
      <c r="M465" s="24">
        <f>VLOOKUP(A465, Master, 19, FALSE)</f>
        <v>8435812</v>
      </c>
      <c r="N465" s="24">
        <f>VLOOKUP(A465, Master, 20, FALSE)</f>
        <v>1854037</v>
      </c>
      <c r="O465" s="22">
        <f>VLOOKUP(A465, Master, 21, FALSE)</f>
        <v>0.21978168788019459</v>
      </c>
      <c r="P465" s="24">
        <f>VLOOKUP(A465, Master, 22, FALSE)</f>
        <v>9229689</v>
      </c>
      <c r="Q465" s="24">
        <f>VLOOKUP(A465, Master, 23, FALSE)</f>
        <v>2409299</v>
      </c>
      <c r="R465" s="22">
        <f>VLOOKUP(A465, Master, 24, FALSE)</f>
        <v>0.26103793963155203</v>
      </c>
      <c r="S465" s="22">
        <f>AVERAGE(F465,I465,L465,O465,R465)</f>
        <v>0.16881692515493346</v>
      </c>
      <c r="T465" s="32">
        <v>1</v>
      </c>
    </row>
    <row r="466" spans="1:20" ht="12.75" customHeight="1" x14ac:dyDescent="0.3">
      <c r="A466" s="25" t="s">
        <v>1005</v>
      </c>
      <c r="B466" s="25" t="s">
        <v>1006</v>
      </c>
      <c r="C466" s="25" t="s">
        <v>85</v>
      </c>
      <c r="D466" s="31">
        <f>VLOOKUP(A466, Master, 10, FALSE)</f>
        <v>17689082</v>
      </c>
      <c r="E466" s="31">
        <f>VLOOKUP(A466, Master, 11, FALSE)</f>
        <v>5781104</v>
      </c>
      <c r="F466" s="40">
        <f>VLOOKUP(A466, Master, 12, FALSE)</f>
        <v>0.32681763813407616</v>
      </c>
      <c r="G466" s="31">
        <f>VLOOKUP(A466, Master, 13, FALSE)</f>
        <v>17861478</v>
      </c>
      <c r="H466" s="31">
        <f>VLOOKUP(A466, Master, 14, FALSE)</f>
        <v>7196626</v>
      </c>
      <c r="I466" s="40">
        <f>VLOOKUP(A466, Master, 15, FALSE)</f>
        <v>0.40291324155817343</v>
      </c>
      <c r="J466" s="24">
        <f>VLOOKUP(A466, Master, 16, FALSE)</f>
        <v>19120837</v>
      </c>
      <c r="K466" s="24">
        <f>VLOOKUP(A466, Master, 17, FALSE)</f>
        <v>7869193</v>
      </c>
      <c r="L466" s="22">
        <f>VLOOKUP(A466, Master, 18, FALSE)</f>
        <v>0.41155065544463354</v>
      </c>
      <c r="M466" s="24">
        <f>VLOOKUP(A466, Master, 19, FALSE)</f>
        <v>18952089</v>
      </c>
      <c r="N466" s="24">
        <f>VLOOKUP(A466, Master, 20, FALSE)</f>
        <v>9327132</v>
      </c>
      <c r="O466" s="22">
        <f>VLOOKUP(A466, Master, 21, FALSE)</f>
        <v>0.4921426867507851</v>
      </c>
      <c r="P466" s="24">
        <f>VLOOKUP(A466, Master, 22, FALSE)</f>
        <v>19700907</v>
      </c>
      <c r="Q466" s="24">
        <f>VLOOKUP(A466, Master, 23, FALSE)</f>
        <v>10271001</v>
      </c>
      <c r="R466" s="22">
        <f>VLOOKUP(A466, Master, 24, FALSE)</f>
        <v>0.5213466060217431</v>
      </c>
      <c r="S466" s="22">
        <f>AVERAGE(F466,I466,L466,O466,R466)</f>
        <v>0.43095416558188226</v>
      </c>
      <c r="T466" s="32">
        <v>3</v>
      </c>
    </row>
    <row r="467" spans="1:20" ht="12.75" customHeight="1" x14ac:dyDescent="0.3">
      <c r="A467" s="25" t="s">
        <v>1007</v>
      </c>
      <c r="B467" s="25" t="s">
        <v>1008</v>
      </c>
      <c r="C467" s="25" t="s">
        <v>85</v>
      </c>
      <c r="D467" s="31">
        <f>VLOOKUP(A467, Master, 10, FALSE)</f>
        <v>29713393</v>
      </c>
      <c r="E467" s="31">
        <f>VLOOKUP(A467, Master, 11, FALSE)</f>
        <v>3639810</v>
      </c>
      <c r="F467" s="40">
        <f>VLOOKUP(A467, Master, 12, FALSE)</f>
        <v>0.12249728598817375</v>
      </c>
      <c r="G467" s="31">
        <f>VLOOKUP(A467, Master, 13, FALSE)</f>
        <v>30374634</v>
      </c>
      <c r="H467" s="31">
        <f>VLOOKUP(A467, Master, 14, FALSE)</f>
        <v>6709213</v>
      </c>
      <c r="I467" s="40">
        <f>VLOOKUP(A467, Master, 15, FALSE)</f>
        <v>0.22088210182219808</v>
      </c>
      <c r="J467" s="24">
        <f>VLOOKUP(A467, Master, 16, FALSE)</f>
        <v>31726326</v>
      </c>
      <c r="K467" s="24">
        <f>VLOOKUP(A467, Master, 17, FALSE)</f>
        <v>10965585</v>
      </c>
      <c r="L467" s="22">
        <f>VLOOKUP(A467, Master, 18, FALSE)</f>
        <v>0.34563047104792405</v>
      </c>
      <c r="M467" s="24">
        <f>VLOOKUP(A467, Master, 19, FALSE)</f>
        <v>33355292</v>
      </c>
      <c r="N467" s="24">
        <f>VLOOKUP(A467, Master, 20, FALSE)</f>
        <v>14730819</v>
      </c>
      <c r="O467" s="22">
        <f>VLOOKUP(A467, Master, 21, FALSE)</f>
        <v>0.44163363942369327</v>
      </c>
      <c r="P467" s="24">
        <f>VLOOKUP(A467, Master, 22, FALSE)</f>
        <v>34551613</v>
      </c>
      <c r="Q467" s="24">
        <f>VLOOKUP(A467, Master, 23, FALSE)</f>
        <v>18277744</v>
      </c>
      <c r="R467" s="22">
        <f>VLOOKUP(A467, Master, 24, FALSE)</f>
        <v>0.52899828439268526</v>
      </c>
      <c r="S467" s="22">
        <f>AVERAGE(F467,I467,L467,O467,R467)</f>
        <v>0.33192835653493485</v>
      </c>
      <c r="T467" s="32">
        <v>3</v>
      </c>
    </row>
    <row r="468" spans="1:20" ht="12.75" customHeight="1" x14ac:dyDescent="0.3">
      <c r="A468" s="25" t="s">
        <v>1009</v>
      </c>
      <c r="B468" s="25" t="s">
        <v>1010</v>
      </c>
      <c r="C468" s="25" t="s">
        <v>85</v>
      </c>
      <c r="D468" s="31">
        <f>VLOOKUP(A468, Master, 10, FALSE)</f>
        <v>12718326</v>
      </c>
      <c r="E468" s="31">
        <f>VLOOKUP(A468, Master, 11, FALSE)</f>
        <v>7515462</v>
      </c>
      <c r="F468" s="40">
        <f>VLOOKUP(A468, Master, 12, FALSE)</f>
        <v>0.59091597431926179</v>
      </c>
      <c r="G468" s="31">
        <f>VLOOKUP(A468, Master, 13, FALSE)</f>
        <v>13577834</v>
      </c>
      <c r="H468" s="31">
        <f>VLOOKUP(A468, Master, 14, FALSE)</f>
        <v>9292697</v>
      </c>
      <c r="I468" s="40">
        <f>VLOOKUP(A468, Master, 15, FALSE)</f>
        <v>0.68440201876087159</v>
      </c>
      <c r="J468" s="24">
        <f>VLOOKUP(A468, Master, 16, FALSE)</f>
        <v>13645078</v>
      </c>
      <c r="K468" s="24">
        <f>VLOOKUP(A468, Master, 17, FALSE)</f>
        <v>11513782</v>
      </c>
      <c r="L468" s="22">
        <f>VLOOKUP(A468, Master, 18, FALSE)</f>
        <v>0.84380477707785917</v>
      </c>
      <c r="M468" s="24">
        <f>VLOOKUP(A468, Master, 19, FALSE)</f>
        <v>14083538</v>
      </c>
      <c r="N468" s="24">
        <f>VLOOKUP(A468, Master, 20, FALSE)</f>
        <v>14017153</v>
      </c>
      <c r="O468" s="22">
        <f>VLOOKUP(A468, Master, 21, FALSE)</f>
        <v>0.99528634069081223</v>
      </c>
      <c r="P468" s="24">
        <f>VLOOKUP(A468, Master, 22, FALSE)</f>
        <v>15440577</v>
      </c>
      <c r="Q468" s="24">
        <f>VLOOKUP(A468, Master, 23, FALSE)</f>
        <v>15183459</v>
      </c>
      <c r="R468" s="22">
        <f>VLOOKUP(A468, Master, 24, FALSE)</f>
        <v>0.98334790208941025</v>
      </c>
      <c r="S468" s="22">
        <f>AVERAGE(F468,I468,L468,O468,R468)</f>
        <v>0.81955140258764292</v>
      </c>
      <c r="T468" s="32">
        <v>2</v>
      </c>
    </row>
    <row r="469" spans="1:20" ht="12.75" customHeight="1" x14ac:dyDescent="0.3">
      <c r="A469" s="25" t="s">
        <v>1011</v>
      </c>
      <c r="B469" s="25" t="s">
        <v>568</v>
      </c>
      <c r="C469" s="25" t="s">
        <v>1012</v>
      </c>
      <c r="D469" s="31">
        <f>VLOOKUP(A469, Master, 10, FALSE)</f>
        <v>7845595</v>
      </c>
      <c r="E469" s="31">
        <f>VLOOKUP(A469, Master, 11, FALSE)</f>
        <v>1820092</v>
      </c>
      <c r="F469" s="40">
        <f>VLOOKUP(A469, Master, 12, FALSE)</f>
        <v>0.23198903333654108</v>
      </c>
      <c r="G469" s="31">
        <f>VLOOKUP(A469, Master, 13, FALSE)</f>
        <v>8157925</v>
      </c>
      <c r="H469" s="31">
        <f>VLOOKUP(A469, Master, 14, FALSE)</f>
        <v>2104834</v>
      </c>
      <c r="I469" s="40">
        <f>VLOOKUP(A469, Master, 15, FALSE)</f>
        <v>0.25801095254001477</v>
      </c>
      <c r="J469" s="24">
        <f>VLOOKUP(A469, Master, 16, FALSE)</f>
        <v>8941483</v>
      </c>
      <c r="K469" s="24">
        <f>VLOOKUP(A469, Master, 17, FALSE)</f>
        <v>2481579</v>
      </c>
      <c r="L469" s="22">
        <f>VLOOKUP(A469, Master, 18, FALSE)</f>
        <v>0.27753550501633789</v>
      </c>
      <c r="M469" s="24">
        <f>VLOOKUP(A469, Master, 19, FALSE)</f>
        <v>9788666</v>
      </c>
      <c r="N469" s="24">
        <f>VLOOKUP(A469, Master, 20, FALSE)</f>
        <v>4118700</v>
      </c>
      <c r="O469" s="22">
        <f>VLOOKUP(A469, Master, 21, FALSE)</f>
        <v>0.42076213449309641</v>
      </c>
      <c r="P469" s="24">
        <f>VLOOKUP(A469, Master, 22, FALSE)</f>
        <v>11282801</v>
      </c>
      <c r="Q469" s="24">
        <f>VLOOKUP(A469, Master, 23, FALSE)</f>
        <v>5570563</v>
      </c>
      <c r="R469" s="22">
        <f>VLOOKUP(A469, Master, 24, FALSE)</f>
        <v>0.49372163880227971</v>
      </c>
      <c r="S469" s="22">
        <f>AVERAGE(F469,I469,L469,O469,R469)</f>
        <v>0.33640385283765395</v>
      </c>
      <c r="T469" s="32">
        <v>2</v>
      </c>
    </row>
    <row r="470" spans="1:20" ht="12.75" customHeight="1" x14ac:dyDescent="0.3">
      <c r="A470" s="25" t="s">
        <v>1013</v>
      </c>
      <c r="B470" s="25" t="s">
        <v>1014</v>
      </c>
      <c r="C470" s="25" t="s">
        <v>1012</v>
      </c>
      <c r="D470" s="31">
        <f>VLOOKUP(A470, Master, 10, FALSE)</f>
        <v>14091678</v>
      </c>
      <c r="E470" s="31">
        <f>VLOOKUP(A470, Master, 11, FALSE)</f>
        <v>6604495</v>
      </c>
      <c r="F470" s="40">
        <f>VLOOKUP(A470, Master, 12, FALSE)</f>
        <v>0.46868052193642235</v>
      </c>
      <c r="G470" s="31">
        <f>VLOOKUP(A470, Master, 13, FALSE)</f>
        <v>14264608</v>
      </c>
      <c r="H470" s="31">
        <f>VLOOKUP(A470, Master, 14, FALSE)</f>
        <v>7463802</v>
      </c>
      <c r="I470" s="40">
        <f>VLOOKUP(A470, Master, 15, FALSE)</f>
        <v>0.52323919451554501</v>
      </c>
      <c r="J470" s="24">
        <f>VLOOKUP(A470, Master, 16, FALSE)</f>
        <v>15561258</v>
      </c>
      <c r="K470" s="24">
        <f>VLOOKUP(A470, Master, 17, FALSE)</f>
        <v>8033796</v>
      </c>
      <c r="L470" s="22">
        <f>VLOOKUP(A470, Master, 18, FALSE)</f>
        <v>0.51626905742453466</v>
      </c>
      <c r="M470" s="24">
        <f>VLOOKUP(A470, Master, 19, FALSE)</f>
        <v>15707633</v>
      </c>
      <c r="N470" s="24">
        <f>VLOOKUP(A470, Master, 20, FALSE)</f>
        <v>8100387</v>
      </c>
      <c r="O470" s="22">
        <f>VLOOKUP(A470, Master, 21, FALSE)</f>
        <v>0.51569749560611711</v>
      </c>
      <c r="P470" s="24">
        <f>VLOOKUP(A470, Master, 22, FALSE)</f>
        <v>16599466</v>
      </c>
      <c r="Q470" s="24">
        <f>VLOOKUP(A470, Master, 23, FALSE)</f>
        <v>7331814</v>
      </c>
      <c r="R470" s="22">
        <f>VLOOKUP(A470, Master, 24, FALSE)</f>
        <v>0.44168975074258415</v>
      </c>
      <c r="S470" s="22">
        <f>AVERAGE(F470,I470,L470,O470,R470)</f>
        <v>0.49311520404504072</v>
      </c>
      <c r="T470" s="32">
        <v>1</v>
      </c>
    </row>
    <row r="471" spans="1:20" ht="12.75" customHeight="1" x14ac:dyDescent="0.3">
      <c r="A471" s="25" t="s">
        <v>1015</v>
      </c>
      <c r="B471" s="25" t="s">
        <v>1016</v>
      </c>
      <c r="C471" s="25" t="s">
        <v>1012</v>
      </c>
      <c r="D471" s="31">
        <f>VLOOKUP(A471, Master, 10, FALSE)</f>
        <v>14988361</v>
      </c>
      <c r="E471" s="31">
        <f>VLOOKUP(A471, Master, 11, FALSE)</f>
        <v>3015327</v>
      </c>
      <c r="F471" s="40">
        <f>VLOOKUP(A471, Master, 12, FALSE)</f>
        <v>0.20117790063903584</v>
      </c>
      <c r="G471" s="31">
        <f>VLOOKUP(A471, Master, 13, FALSE)</f>
        <v>17662701</v>
      </c>
      <c r="H471" s="31">
        <f>VLOOKUP(A471, Master, 14, FALSE)</f>
        <v>4475691</v>
      </c>
      <c r="I471" s="40">
        <f>VLOOKUP(A471, Master, 15, FALSE)</f>
        <v>0.25339788065256835</v>
      </c>
      <c r="J471" s="24">
        <f>VLOOKUP(A471, Master, 16, FALSE)</f>
        <v>16345988</v>
      </c>
      <c r="K471" s="24">
        <f>VLOOKUP(A471, Master, 17, FALSE)</f>
        <v>6303451</v>
      </c>
      <c r="L471" s="22">
        <f>VLOOKUP(A471, Master, 18, FALSE)</f>
        <v>0.38562679722999921</v>
      </c>
      <c r="M471" s="24">
        <f>VLOOKUP(A471, Master, 19, FALSE)</f>
        <v>18187697</v>
      </c>
      <c r="N471" s="24">
        <f>VLOOKUP(A471, Master, 20, FALSE)</f>
        <v>7593332</v>
      </c>
      <c r="O471" s="22">
        <f>VLOOKUP(A471, Master, 21, FALSE)</f>
        <v>0.41749826819745239</v>
      </c>
      <c r="P471" s="24">
        <f>VLOOKUP(A471, Master, 22, FALSE)</f>
        <v>19915724</v>
      </c>
      <c r="Q471" s="24">
        <f>VLOOKUP(A471, Master, 23, FALSE)</f>
        <v>7079976</v>
      </c>
      <c r="R471" s="22">
        <f>VLOOKUP(A471, Master, 24, FALSE)</f>
        <v>0.35549679238374665</v>
      </c>
      <c r="S471" s="22">
        <f>AVERAGE(F471,I471,L471,O471,R471)</f>
        <v>0.32263952782056049</v>
      </c>
      <c r="T471" s="32">
        <v>3</v>
      </c>
    </row>
    <row r="472" spans="1:20" ht="12.75" customHeight="1" x14ac:dyDescent="0.3">
      <c r="A472" s="25" t="s">
        <v>1017</v>
      </c>
      <c r="B472" s="25" t="s">
        <v>1018</v>
      </c>
      <c r="C472" s="25" t="s">
        <v>1012</v>
      </c>
      <c r="D472" s="31">
        <f>VLOOKUP(A472, Master, 10, FALSE)</f>
        <v>7956416</v>
      </c>
      <c r="E472" s="31">
        <f>VLOOKUP(A472, Master, 11, FALSE)</f>
        <v>2254303</v>
      </c>
      <c r="F472" s="40">
        <f>VLOOKUP(A472, Master, 12, FALSE)</f>
        <v>0.28333146482034122</v>
      </c>
      <c r="G472" s="31">
        <f>VLOOKUP(A472, Master, 13, FALSE)</f>
        <v>8433913</v>
      </c>
      <c r="H472" s="31">
        <f>VLOOKUP(A472, Master, 14, FALSE)</f>
        <v>1924352</v>
      </c>
      <c r="I472" s="40">
        <f>VLOOKUP(A472, Master, 15, FALSE)</f>
        <v>0.22816834842854081</v>
      </c>
      <c r="J472" s="24">
        <f>VLOOKUP(A472, Master, 16, FALSE)</f>
        <v>8661316</v>
      </c>
      <c r="K472" s="24">
        <f>VLOOKUP(A472, Master, 17, FALSE)</f>
        <v>2062923</v>
      </c>
      <c r="L472" s="22">
        <f>VLOOKUP(A472, Master, 18, FALSE)</f>
        <v>0.23817662350617388</v>
      </c>
      <c r="M472" s="24">
        <f>VLOOKUP(A472, Master, 19, FALSE)</f>
        <v>9075551</v>
      </c>
      <c r="N472" s="24">
        <f>VLOOKUP(A472, Master, 20, FALSE)</f>
        <v>3552311</v>
      </c>
      <c r="O472" s="22">
        <f>VLOOKUP(A472, Master, 21, FALSE)</f>
        <v>0.3914154633696621</v>
      </c>
      <c r="P472" s="24">
        <f>VLOOKUP(A472, Master, 22, FALSE)</f>
        <v>9895985</v>
      </c>
      <c r="Q472" s="24">
        <f>VLOOKUP(A472, Master, 23, FALSE)</f>
        <v>4918917</v>
      </c>
      <c r="R472" s="22">
        <f>VLOOKUP(A472, Master, 24, FALSE)</f>
        <v>0.49706188924093964</v>
      </c>
      <c r="S472" s="22">
        <f>AVERAGE(F472,I472,L472,O472,R472)</f>
        <v>0.32763075787313156</v>
      </c>
      <c r="T472" s="32">
        <v>2</v>
      </c>
    </row>
    <row r="473" spans="1:20" ht="12.75" customHeight="1" x14ac:dyDescent="0.3">
      <c r="A473" s="25" t="s">
        <v>1019</v>
      </c>
      <c r="B473" s="25" t="s">
        <v>1020</v>
      </c>
      <c r="C473" s="25" t="s">
        <v>186</v>
      </c>
      <c r="D473" s="31">
        <f>VLOOKUP(A473, Master, 10, FALSE)</f>
        <v>30152174</v>
      </c>
      <c r="E473" s="31">
        <f>VLOOKUP(A473, Master, 11, FALSE)</f>
        <v>3764559</v>
      </c>
      <c r="F473" s="40">
        <f>VLOOKUP(A473, Master, 12, FALSE)</f>
        <v>0.12485199243013125</v>
      </c>
      <c r="G473" s="31">
        <f>VLOOKUP(A473, Master, 13, FALSE)</f>
        <v>30799480</v>
      </c>
      <c r="H473" s="31">
        <f>VLOOKUP(A473, Master, 14, FALSE)</f>
        <v>5207143</v>
      </c>
      <c r="I473" s="40">
        <f>VLOOKUP(A473, Master, 15, FALSE)</f>
        <v>0.16906593877558973</v>
      </c>
      <c r="J473" s="24">
        <f>VLOOKUP(A473, Master, 16, FALSE)</f>
        <v>39339436</v>
      </c>
      <c r="K473" s="24">
        <f>VLOOKUP(A473, Master, 17, FALSE)</f>
        <v>6899415</v>
      </c>
      <c r="L473" s="22">
        <f>VLOOKUP(A473, Master, 18, FALSE)</f>
        <v>0.17538164502409237</v>
      </c>
      <c r="M473" s="24">
        <f>VLOOKUP(A473, Master, 19, FALSE)</f>
        <v>33154633</v>
      </c>
      <c r="N473" s="24">
        <f>VLOOKUP(A473, Master, 20, FALSE)</f>
        <v>7794182</v>
      </c>
      <c r="O473" s="22">
        <f>VLOOKUP(A473, Master, 21, FALSE)</f>
        <v>0.23508575709464194</v>
      </c>
      <c r="P473" s="24">
        <f>VLOOKUP(A473, Master, 22, FALSE)</f>
        <v>34637413</v>
      </c>
      <c r="Q473" s="24">
        <f>VLOOKUP(A473, Master, 23, FALSE)</f>
        <v>8042530</v>
      </c>
      <c r="R473" s="22">
        <f>VLOOKUP(A473, Master, 24, FALSE)</f>
        <v>0.23219199424622156</v>
      </c>
      <c r="S473" s="22">
        <f>AVERAGE(F473,I473,L473,O473,R473)</f>
        <v>0.18731546551413536</v>
      </c>
      <c r="T473" s="32">
        <v>6</v>
      </c>
    </row>
    <row r="474" spans="1:20" ht="12.75" customHeight="1" x14ac:dyDescent="0.3">
      <c r="A474" s="25" t="s">
        <v>1021</v>
      </c>
      <c r="B474" s="25" t="s">
        <v>1022</v>
      </c>
      <c r="C474" s="25" t="s">
        <v>186</v>
      </c>
      <c r="D474" s="31">
        <f>VLOOKUP(A474, Master, 10, FALSE)</f>
        <v>19701541</v>
      </c>
      <c r="E474" s="31">
        <f>VLOOKUP(A474, Master, 11, FALSE)</f>
        <v>2249617</v>
      </c>
      <c r="F474" s="40">
        <f>VLOOKUP(A474, Master, 12, FALSE)</f>
        <v>0.11418482442566295</v>
      </c>
      <c r="G474" s="31">
        <f>VLOOKUP(A474, Master, 13, FALSE)</f>
        <v>19956890</v>
      </c>
      <c r="H474" s="31">
        <f>VLOOKUP(A474, Master, 14, FALSE)</f>
        <v>2321206</v>
      </c>
      <c r="I474" s="40">
        <f>VLOOKUP(A474, Master, 15, FALSE)</f>
        <v>0.11631100837855998</v>
      </c>
      <c r="J474" s="24">
        <f>VLOOKUP(A474, Master, 16, FALSE)</f>
        <v>19646821</v>
      </c>
      <c r="K474" s="24">
        <f>VLOOKUP(A474, Master, 17, FALSE)</f>
        <v>2977155</v>
      </c>
      <c r="L474" s="22">
        <f>VLOOKUP(A474, Master, 18, FALSE)</f>
        <v>0.15153367560074987</v>
      </c>
      <c r="M474" s="24">
        <f>VLOOKUP(A474, Master, 19, FALSE)</f>
        <v>19595708</v>
      </c>
      <c r="N474" s="24">
        <f>VLOOKUP(A474, Master, 20, FALSE)</f>
        <v>3588282</v>
      </c>
      <c r="O474" s="22">
        <f>VLOOKUP(A474, Master, 21, FALSE)</f>
        <v>0.18311571084851846</v>
      </c>
      <c r="P474" s="24">
        <f>VLOOKUP(A474, Master, 22, FALSE)</f>
        <v>20089882</v>
      </c>
      <c r="Q474" s="24">
        <f>VLOOKUP(A474, Master, 23, FALSE)</f>
        <v>4262620</v>
      </c>
      <c r="R474" s="22">
        <f>VLOOKUP(A474, Master, 24, FALSE)</f>
        <v>0.21217745330709259</v>
      </c>
      <c r="S474" s="22">
        <f>AVERAGE(F474,I474,L474,O474,R474)</f>
        <v>0.15546453451211678</v>
      </c>
      <c r="T474" s="32">
        <v>3</v>
      </c>
    </row>
    <row r="475" spans="1:20" ht="12.75" customHeight="1" x14ac:dyDescent="0.3">
      <c r="A475" s="25" t="s">
        <v>1023</v>
      </c>
      <c r="B475" s="25" t="s">
        <v>1024</v>
      </c>
      <c r="C475" s="25" t="s">
        <v>186</v>
      </c>
      <c r="D475" s="31">
        <f>VLOOKUP(A475, Master, 10, FALSE)</f>
        <v>17670829</v>
      </c>
      <c r="E475" s="31">
        <f>VLOOKUP(A475, Master, 11, FALSE)</f>
        <v>1381752</v>
      </c>
      <c r="F475" s="40">
        <f>VLOOKUP(A475, Master, 12, FALSE)</f>
        <v>7.8193954567722879E-2</v>
      </c>
      <c r="G475" s="31">
        <f>VLOOKUP(A475, Master, 13, FALSE)</f>
        <v>18060866</v>
      </c>
      <c r="H475" s="31">
        <f>VLOOKUP(A475, Master, 14, FALSE)</f>
        <v>2615300</v>
      </c>
      <c r="I475" s="40">
        <f>VLOOKUP(A475, Master, 15, FALSE)</f>
        <v>0.1448047950746105</v>
      </c>
      <c r="J475" s="24">
        <f>VLOOKUP(A475, Master, 16, FALSE)</f>
        <v>18954369</v>
      </c>
      <c r="K475" s="24">
        <f>VLOOKUP(A475, Master, 17, FALSE)</f>
        <v>3218282</v>
      </c>
      <c r="L475" s="22">
        <f>VLOOKUP(A475, Master, 18, FALSE)</f>
        <v>0.16979103867820658</v>
      </c>
      <c r="M475" s="24">
        <f>VLOOKUP(A475, Master, 19, FALSE)</f>
        <v>19102537</v>
      </c>
      <c r="N475" s="24">
        <f>VLOOKUP(A475, Master, 20, FALSE)</f>
        <v>4117390</v>
      </c>
      <c r="O475" s="22">
        <f>VLOOKUP(A475, Master, 21, FALSE)</f>
        <v>0.21554152728509307</v>
      </c>
      <c r="P475" s="24">
        <f>VLOOKUP(A475, Master, 22, FALSE)</f>
        <v>20192013</v>
      </c>
      <c r="Q475" s="24">
        <f>VLOOKUP(A475, Master, 23, FALSE)</f>
        <v>3672915</v>
      </c>
      <c r="R475" s="22">
        <f>VLOOKUP(A475, Master, 24, FALSE)</f>
        <v>0.18189939754892195</v>
      </c>
      <c r="S475" s="22">
        <f>AVERAGE(F475,I475,L475,O475,R475)</f>
        <v>0.15804614263091099</v>
      </c>
      <c r="T475" s="32">
        <v>3</v>
      </c>
    </row>
    <row r="476" spans="1:20" ht="12.75" customHeight="1" x14ac:dyDescent="0.3">
      <c r="A476" s="25" t="s">
        <v>1025</v>
      </c>
      <c r="B476" s="25" t="s">
        <v>1026</v>
      </c>
      <c r="C476" s="25" t="s">
        <v>186</v>
      </c>
      <c r="D476" s="31">
        <f>VLOOKUP(A476, Master, 10, FALSE)</f>
        <v>13494898</v>
      </c>
      <c r="E476" s="31">
        <f>VLOOKUP(A476, Master, 11, FALSE)</f>
        <v>2276369</v>
      </c>
      <c r="F476" s="40">
        <f>VLOOKUP(A476, Master, 12, FALSE)</f>
        <v>0.16868367586031402</v>
      </c>
      <c r="G476" s="31">
        <f>VLOOKUP(A476, Master, 13, FALSE)</f>
        <v>13327218</v>
      </c>
      <c r="H476" s="31">
        <f>VLOOKUP(A476, Master, 14, FALSE)</f>
        <v>2292490</v>
      </c>
      <c r="I476" s="40">
        <f>VLOOKUP(A476, Master, 15, FALSE)</f>
        <v>0.17201564497556804</v>
      </c>
      <c r="J476" s="24">
        <f>VLOOKUP(A476, Master, 16, FALSE)</f>
        <v>13607535</v>
      </c>
      <c r="K476" s="24">
        <f>VLOOKUP(A476, Master, 17, FALSE)</f>
        <v>2377473</v>
      </c>
      <c r="L476" s="22">
        <f>VLOOKUP(A476, Master, 18, FALSE)</f>
        <v>0.17471739003427145</v>
      </c>
      <c r="M476" s="24">
        <f>VLOOKUP(A476, Master, 19, FALSE)</f>
        <v>13373990</v>
      </c>
      <c r="N476" s="24">
        <f>VLOOKUP(A476, Master, 20, FALSE)</f>
        <v>3293021</v>
      </c>
      <c r="O476" s="22">
        <f>VLOOKUP(A476, Master, 21, FALSE)</f>
        <v>0.24622577106757221</v>
      </c>
      <c r="P476" s="24">
        <f>VLOOKUP(A476, Master, 22, FALSE)</f>
        <v>14730766</v>
      </c>
      <c r="Q476" s="24">
        <f>VLOOKUP(A476, Master, 23, FALSE)</f>
        <v>2835201</v>
      </c>
      <c r="R476" s="22">
        <f>VLOOKUP(A476, Master, 24, FALSE)</f>
        <v>0.19246799521491278</v>
      </c>
      <c r="S476" s="22">
        <f>AVERAGE(F476,I476,L476,O476,R476)</f>
        <v>0.19082209543052769</v>
      </c>
      <c r="T476" s="32">
        <v>1</v>
      </c>
    </row>
    <row r="477" spans="1:20" ht="12.75" customHeight="1" x14ac:dyDescent="0.3">
      <c r="A477" s="25" t="s">
        <v>1027</v>
      </c>
      <c r="B477" s="25" t="s">
        <v>1028</v>
      </c>
      <c r="C477" s="25" t="s">
        <v>186</v>
      </c>
      <c r="D477" s="31">
        <f>VLOOKUP(A477, Master, 10, FALSE)</f>
        <v>10996590</v>
      </c>
      <c r="E477" s="31">
        <f>VLOOKUP(A477, Master, 11, FALSE)</f>
        <v>1532452</v>
      </c>
      <c r="F477" s="40">
        <f>VLOOKUP(A477, Master, 12, FALSE)</f>
        <v>0.13935701885766405</v>
      </c>
      <c r="G477" s="31">
        <f>VLOOKUP(A477, Master, 13, FALSE)</f>
        <v>11062423</v>
      </c>
      <c r="H477" s="31">
        <f>VLOOKUP(A477, Master, 14, FALSE)</f>
        <v>2002694</v>
      </c>
      <c r="I477" s="40">
        <f>VLOOKUP(A477, Master, 15, FALSE)</f>
        <v>0.18103574596632221</v>
      </c>
      <c r="J477" s="24">
        <f>VLOOKUP(A477, Master, 16, FALSE)</f>
        <v>11891824</v>
      </c>
      <c r="K477" s="24">
        <f>VLOOKUP(A477, Master, 17, FALSE)</f>
        <v>2236931</v>
      </c>
      <c r="L477" s="22">
        <f>VLOOKUP(A477, Master, 18, FALSE)</f>
        <v>0.18810663528151778</v>
      </c>
      <c r="M477" s="24">
        <f>VLOOKUP(A477, Master, 19, FALSE)</f>
        <v>12119473</v>
      </c>
      <c r="N477" s="24">
        <f>VLOOKUP(A477, Master, 20, FALSE)</f>
        <v>2885284</v>
      </c>
      <c r="O477" s="22">
        <f>VLOOKUP(A477, Master, 21, FALSE)</f>
        <v>0.23807008770100813</v>
      </c>
      <c r="P477" s="24">
        <f>VLOOKUP(A477, Master, 22, FALSE)</f>
        <v>12542805</v>
      </c>
      <c r="Q477" s="24">
        <f>VLOOKUP(A477, Master, 23, FALSE)</f>
        <v>3579785</v>
      </c>
      <c r="R477" s="22">
        <f>VLOOKUP(A477, Master, 24, FALSE)</f>
        <v>0.28540545755116181</v>
      </c>
      <c r="S477" s="22">
        <f>AVERAGE(F477,I477,L477,O477,R477)</f>
        <v>0.20639498907153481</v>
      </c>
      <c r="T477" s="32">
        <v>3</v>
      </c>
    </row>
    <row r="478" spans="1:20" ht="12.75" customHeight="1" x14ac:dyDescent="0.3">
      <c r="A478" s="25" t="s">
        <v>1029</v>
      </c>
      <c r="B478" s="25" t="s">
        <v>1030</v>
      </c>
      <c r="C478" s="25" t="s">
        <v>186</v>
      </c>
      <c r="D478" s="31">
        <f>VLOOKUP(A478, Master, 10, FALSE)</f>
        <v>16795144</v>
      </c>
      <c r="E478" s="31">
        <f>VLOOKUP(A478, Master, 11, FALSE)</f>
        <v>12049921</v>
      </c>
      <c r="F478" s="40">
        <f>VLOOKUP(A478, Master, 12, FALSE)</f>
        <v>0.71746458381065381</v>
      </c>
      <c r="G478" s="31">
        <f>VLOOKUP(A478, Master, 13, FALSE)</f>
        <v>16907662</v>
      </c>
      <c r="H478" s="31">
        <f>VLOOKUP(A478, Master, 14, FALSE)</f>
        <v>13833267</v>
      </c>
      <c r="I478" s="40">
        <f>VLOOKUP(A478, Master, 15, FALSE)</f>
        <v>0.81816557487368746</v>
      </c>
      <c r="J478" s="24">
        <f>VLOOKUP(A478, Master, 16, FALSE)</f>
        <v>17251859</v>
      </c>
      <c r="K478" s="24">
        <f>VLOOKUP(A478, Master, 17, FALSE)</f>
        <v>15444260</v>
      </c>
      <c r="L478" s="22">
        <f>VLOOKUP(A478, Master, 18, FALSE)</f>
        <v>0.89522294379985368</v>
      </c>
      <c r="M478" s="24">
        <f>VLOOKUP(A478, Master, 19, FALSE)</f>
        <v>18398013</v>
      </c>
      <c r="N478" s="24">
        <f>VLOOKUP(A478, Master, 20, FALSE)</f>
        <v>16164069</v>
      </c>
      <c r="O478" s="22">
        <f>VLOOKUP(A478, Master, 21, FALSE)</f>
        <v>0.8785768876236798</v>
      </c>
      <c r="P478" s="24">
        <f>VLOOKUP(A478, Master, 22, FALSE)</f>
        <v>19513011</v>
      </c>
      <c r="Q478" s="24">
        <f>VLOOKUP(A478, Master, 23, FALSE)</f>
        <v>15608841</v>
      </c>
      <c r="R478" s="22">
        <f>VLOOKUP(A478, Master, 24, FALSE)</f>
        <v>0.79991965360958384</v>
      </c>
      <c r="S478" s="22">
        <f>AVERAGE(F478,I478,L478,O478,R478)</f>
        <v>0.82186992874349163</v>
      </c>
      <c r="T478" s="32">
        <v>2</v>
      </c>
    </row>
    <row r="479" spans="1:20" ht="12.75" customHeight="1" x14ac:dyDescent="0.3">
      <c r="A479" s="25" t="s">
        <v>1031</v>
      </c>
      <c r="B479" s="25" t="s">
        <v>1032</v>
      </c>
      <c r="C479" s="25" t="s">
        <v>186</v>
      </c>
      <c r="D479" s="31">
        <f>VLOOKUP(A479, Master, 10, FALSE)</f>
        <v>20625015</v>
      </c>
      <c r="E479" s="31">
        <f>VLOOKUP(A479, Master, 11, FALSE)</f>
        <v>3852710</v>
      </c>
      <c r="F479" s="40">
        <f>VLOOKUP(A479, Master, 12, FALSE)</f>
        <v>0.18679792475302442</v>
      </c>
      <c r="G479" s="31">
        <f>VLOOKUP(A479, Master, 13, FALSE)</f>
        <v>21301570</v>
      </c>
      <c r="H479" s="31">
        <f>VLOOKUP(A479, Master, 14, FALSE)</f>
        <v>3935399</v>
      </c>
      <c r="I479" s="40">
        <f>VLOOKUP(A479, Master, 15, FALSE)</f>
        <v>0.18474689893749616</v>
      </c>
      <c r="J479" s="24">
        <f>VLOOKUP(A479, Master, 16, FALSE)</f>
        <v>22081135</v>
      </c>
      <c r="K479" s="24">
        <f>VLOOKUP(A479, Master, 17, FALSE)</f>
        <v>4624403</v>
      </c>
      <c r="L479" s="22">
        <f>VLOOKUP(A479, Master, 18, FALSE)</f>
        <v>0.20942777624429179</v>
      </c>
      <c r="M479" s="24">
        <f>VLOOKUP(A479, Master, 19, FALSE)</f>
        <v>22105232</v>
      </c>
      <c r="N479" s="24">
        <f>VLOOKUP(A479, Master, 20, FALSE)</f>
        <v>5373448</v>
      </c>
      <c r="O479" s="22">
        <f>VLOOKUP(A479, Master, 21, FALSE)</f>
        <v>0.24308489501489963</v>
      </c>
      <c r="P479" s="24">
        <f>VLOOKUP(A479, Master, 22, FALSE)</f>
        <v>23638629</v>
      </c>
      <c r="Q479" s="24">
        <f>VLOOKUP(A479, Master, 23, FALSE)</f>
        <v>5348467</v>
      </c>
      <c r="R479" s="22">
        <f>VLOOKUP(A479, Master, 24, FALSE)</f>
        <v>0.22625961091059893</v>
      </c>
      <c r="S479" s="22">
        <f>AVERAGE(F479,I479,L479,O479,R479)</f>
        <v>0.21006342117206217</v>
      </c>
      <c r="T479" s="32">
        <v>5</v>
      </c>
    </row>
    <row r="480" spans="1:20" ht="12.75" customHeight="1" x14ac:dyDescent="0.3">
      <c r="A480" s="25" t="s">
        <v>1033</v>
      </c>
      <c r="B480" s="25" t="s">
        <v>1034</v>
      </c>
      <c r="C480" s="25" t="s">
        <v>186</v>
      </c>
      <c r="D480" s="31">
        <f>VLOOKUP(A480, Master, 10, FALSE)</f>
        <v>9698086</v>
      </c>
      <c r="E480" s="31">
        <f>VLOOKUP(A480, Master, 11, FALSE)</f>
        <v>1497951</v>
      </c>
      <c r="F480" s="40">
        <f>VLOOKUP(A480, Master, 12, FALSE)</f>
        <v>0.15445841581524436</v>
      </c>
      <c r="G480" s="31">
        <f>VLOOKUP(A480, Master, 13, FALSE)</f>
        <v>10289573</v>
      </c>
      <c r="H480" s="31">
        <f>VLOOKUP(A480, Master, 14, FALSE)</f>
        <v>1880876</v>
      </c>
      <c r="I480" s="40">
        <f>VLOOKUP(A480, Master, 15, FALSE)</f>
        <v>0.18279436862929102</v>
      </c>
      <c r="J480" s="24">
        <f>VLOOKUP(A480, Master, 16, FALSE)</f>
        <v>11301446</v>
      </c>
      <c r="K480" s="24">
        <f>VLOOKUP(A480, Master, 17, FALSE)</f>
        <v>1815379</v>
      </c>
      <c r="L480" s="22">
        <f>VLOOKUP(A480, Master, 18, FALSE)</f>
        <v>0.16063245358160363</v>
      </c>
      <c r="M480" s="24">
        <f>VLOOKUP(A480, Master, 19, FALSE)</f>
        <v>11605957</v>
      </c>
      <c r="N480" s="24">
        <f>VLOOKUP(A480, Master, 20, FALSE)</f>
        <v>1701842</v>
      </c>
      <c r="O480" s="22">
        <f>VLOOKUP(A480, Master, 21, FALSE)</f>
        <v>0.14663521500208901</v>
      </c>
      <c r="P480" s="24">
        <f>VLOOKUP(A480, Master, 22, FALSE)</f>
        <v>12134386</v>
      </c>
      <c r="Q480" s="24">
        <f>VLOOKUP(A480, Master, 23, FALSE)</f>
        <v>1331602</v>
      </c>
      <c r="R480" s="22">
        <f>VLOOKUP(A480, Master, 24, FALSE)</f>
        <v>0.10973789691542696</v>
      </c>
      <c r="S480" s="22">
        <f>AVERAGE(F480,I480,L480,O480,R480)</f>
        <v>0.15085166998873101</v>
      </c>
      <c r="T480" s="32">
        <v>2</v>
      </c>
    </row>
    <row r="481" spans="1:20" ht="12.75" customHeight="1" x14ac:dyDescent="0.3">
      <c r="A481" s="25" t="s">
        <v>1035</v>
      </c>
      <c r="B481" s="25" t="s">
        <v>1036</v>
      </c>
      <c r="C481" s="25" t="s">
        <v>124</v>
      </c>
      <c r="D481" s="31">
        <f>VLOOKUP(A481, Master, 10, FALSE)</f>
        <v>9681322</v>
      </c>
      <c r="E481" s="31">
        <f>VLOOKUP(A481, Master, 11, FALSE)</f>
        <v>2352854</v>
      </c>
      <c r="F481" s="40">
        <f>VLOOKUP(A481, Master, 12, FALSE)</f>
        <v>0.24303023905206333</v>
      </c>
      <c r="G481" s="31">
        <f>VLOOKUP(A481, Master, 13, FALSE)</f>
        <v>10106476</v>
      </c>
      <c r="H481" s="31">
        <f>VLOOKUP(A481, Master, 14, FALSE)</f>
        <v>3103319</v>
      </c>
      <c r="I481" s="40">
        <f>VLOOKUP(A481, Master, 15, FALSE)</f>
        <v>0.30706242215387441</v>
      </c>
      <c r="J481" s="24">
        <f>VLOOKUP(A481, Master, 16, FALSE)</f>
        <v>10011078</v>
      </c>
      <c r="K481" s="24">
        <f>VLOOKUP(A481, Master, 17, FALSE)</f>
        <v>4843318</v>
      </c>
      <c r="L481" s="22">
        <f>VLOOKUP(A481, Master, 18, FALSE)</f>
        <v>0.48379585095631061</v>
      </c>
      <c r="M481" s="24">
        <f>VLOOKUP(A481, Master, 19, FALSE)</f>
        <v>11186625</v>
      </c>
      <c r="N481" s="24">
        <f>VLOOKUP(A481, Master, 20, FALSE)</f>
        <v>6730294</v>
      </c>
      <c r="O481" s="22">
        <f>VLOOKUP(A481, Master, 21, FALSE)</f>
        <v>0.60163758059289552</v>
      </c>
      <c r="P481" s="24">
        <f>VLOOKUP(A481, Master, 22, FALSE)</f>
        <v>12185951</v>
      </c>
      <c r="Q481" s="24">
        <f>VLOOKUP(A481, Master, 23, FALSE)</f>
        <v>7566054</v>
      </c>
      <c r="R481" s="22">
        <f>VLOOKUP(A481, Master, 24, FALSE)</f>
        <v>0.62088334345017471</v>
      </c>
      <c r="S481" s="22">
        <f>AVERAGE(F481,I481,L481,O481,R481)</f>
        <v>0.45128188724106372</v>
      </c>
      <c r="T481" s="32">
        <v>1</v>
      </c>
    </row>
    <row r="482" spans="1:20" ht="12.75" customHeight="1" x14ac:dyDescent="0.3">
      <c r="A482" s="25" t="s">
        <v>1037</v>
      </c>
      <c r="B482" s="25" t="s">
        <v>1038</v>
      </c>
      <c r="C482" s="25" t="s">
        <v>124</v>
      </c>
      <c r="D482" s="31">
        <f>VLOOKUP(A482, Master, 10, FALSE)</f>
        <v>12140046</v>
      </c>
      <c r="E482" s="31">
        <f>VLOOKUP(A482, Master, 11, FALSE)</f>
        <v>8410723</v>
      </c>
      <c r="F482" s="40">
        <f>VLOOKUP(A482, Master, 12, FALSE)</f>
        <v>0.69280816563627523</v>
      </c>
      <c r="G482" s="31">
        <f>VLOOKUP(A482, Master, 13, FALSE)</f>
        <v>13210892</v>
      </c>
      <c r="H482" s="31">
        <f>VLOOKUP(A482, Master, 14, FALSE)</f>
        <v>9615811</v>
      </c>
      <c r="I482" s="40">
        <f>VLOOKUP(A482, Master, 15, FALSE)</f>
        <v>0.72786992732966105</v>
      </c>
      <c r="J482" s="24">
        <f>VLOOKUP(A482, Master, 16, FALSE)</f>
        <v>13698310</v>
      </c>
      <c r="K482" s="24">
        <f>VLOOKUP(A482, Master, 17, FALSE)</f>
        <v>11595865</v>
      </c>
      <c r="L482" s="22">
        <f>VLOOKUP(A482, Master, 18, FALSE)</f>
        <v>0.8465179281239803</v>
      </c>
      <c r="M482" s="24">
        <f>VLOOKUP(A482, Master, 19, FALSE)</f>
        <v>13980189</v>
      </c>
      <c r="N482" s="24">
        <f>VLOOKUP(A482, Master, 20, FALSE)</f>
        <v>13411264</v>
      </c>
      <c r="O482" s="22">
        <f>VLOOKUP(A482, Master, 21, FALSE)</f>
        <v>0.95930491354587555</v>
      </c>
      <c r="P482" s="24">
        <f>VLOOKUP(A482, Master, 22, FALSE)</f>
        <v>14820957</v>
      </c>
      <c r="Q482" s="24">
        <f>VLOOKUP(A482, Master, 23, FALSE)</f>
        <v>14536732</v>
      </c>
      <c r="R482" s="22">
        <f>VLOOKUP(A482, Master, 24, FALSE)</f>
        <v>0.98082276333437846</v>
      </c>
      <c r="S482" s="22">
        <f>AVERAGE(F482,I482,L482,O482,R482)</f>
        <v>0.84146473959403423</v>
      </c>
      <c r="T482" s="32">
        <v>2</v>
      </c>
    </row>
    <row r="483" spans="1:20" ht="12.75" customHeight="1" x14ac:dyDescent="0.3">
      <c r="A483" s="25" t="s">
        <v>1039</v>
      </c>
      <c r="B483" s="25" t="s">
        <v>1040</v>
      </c>
      <c r="C483" s="25" t="s">
        <v>124</v>
      </c>
      <c r="D483" s="31">
        <f>VLOOKUP(A483, Master, 10, FALSE)</f>
        <v>8294625</v>
      </c>
      <c r="E483" s="31">
        <f>VLOOKUP(A483, Master, 11, FALSE)</f>
        <v>710272</v>
      </c>
      <c r="F483" s="40">
        <f>VLOOKUP(A483, Master, 12, FALSE)</f>
        <v>8.5630393176303929E-2</v>
      </c>
      <c r="G483" s="31">
        <f>VLOOKUP(A483, Master, 13, FALSE)</f>
        <v>7780760</v>
      </c>
      <c r="H483" s="31">
        <f>VLOOKUP(A483, Master, 14, FALSE)</f>
        <v>1120991</v>
      </c>
      <c r="I483" s="40">
        <f>VLOOKUP(A483, Master, 15, FALSE)</f>
        <v>0.14407217289827728</v>
      </c>
      <c r="J483" s="24">
        <f>VLOOKUP(A483, Master, 16, FALSE)</f>
        <v>7892923</v>
      </c>
      <c r="K483" s="24">
        <f>VLOOKUP(A483, Master, 17, FALSE)</f>
        <v>2413215</v>
      </c>
      <c r="L483" s="22">
        <f>VLOOKUP(A483, Master, 18, FALSE)</f>
        <v>0.30574414573663017</v>
      </c>
      <c r="M483" s="24">
        <f>VLOOKUP(A483, Master, 19, FALSE)</f>
        <v>8672769</v>
      </c>
      <c r="N483" s="24">
        <f>VLOOKUP(A483, Master, 20, FALSE)</f>
        <v>3722249</v>
      </c>
      <c r="O483" s="22">
        <f>VLOOKUP(A483, Master, 21, FALSE)</f>
        <v>0.42918807130686865</v>
      </c>
      <c r="P483" s="24">
        <f>VLOOKUP(A483, Master, 22, FALSE)</f>
        <v>9637474</v>
      </c>
      <c r="Q483" s="24">
        <f>VLOOKUP(A483, Master, 23, FALSE)</f>
        <v>4549933</v>
      </c>
      <c r="R483" s="22">
        <f>VLOOKUP(A483, Master, 24, FALSE)</f>
        <v>0.47210845912528532</v>
      </c>
      <c r="S483" s="22">
        <f>AVERAGE(F483,I483,L483,O483,R483)</f>
        <v>0.28734864844867303</v>
      </c>
      <c r="T483" s="32">
        <v>2</v>
      </c>
    </row>
    <row r="484" spans="1:20" ht="12.75" customHeight="1" x14ac:dyDescent="0.3">
      <c r="A484" s="25" t="s">
        <v>1041</v>
      </c>
      <c r="B484" s="25" t="s">
        <v>1042</v>
      </c>
      <c r="C484" s="25" t="s">
        <v>1043</v>
      </c>
      <c r="D484" s="31">
        <f>VLOOKUP(A484, Master, 10, FALSE)</f>
        <v>8124871</v>
      </c>
      <c r="E484" s="31">
        <f>VLOOKUP(A484, Master, 11, FALSE)</f>
        <v>4497379</v>
      </c>
      <c r="F484" s="40">
        <f>VLOOKUP(A484, Master, 12, FALSE)</f>
        <v>0.55353235762143183</v>
      </c>
      <c r="G484" s="31">
        <f>VLOOKUP(A484, Master, 13, FALSE)</f>
        <v>8678001</v>
      </c>
      <c r="H484" s="31">
        <f>VLOOKUP(A484, Master, 14, FALSE)</f>
        <v>4234392</v>
      </c>
      <c r="I484" s="40">
        <f>VLOOKUP(A484, Master, 15, FALSE)</f>
        <v>0.48794555335958134</v>
      </c>
      <c r="J484" s="24">
        <f>VLOOKUP(A484, Master, 16, FALSE)</f>
        <v>8731209</v>
      </c>
      <c r="K484" s="24">
        <f>VLOOKUP(A484, Master, 17, FALSE)</f>
        <v>4519572</v>
      </c>
      <c r="L484" s="22">
        <f>VLOOKUP(A484, Master, 18, FALSE)</f>
        <v>0.51763415581965799</v>
      </c>
      <c r="M484" s="24">
        <f>VLOOKUP(A484, Master, 19, FALSE)</f>
        <v>8957420</v>
      </c>
      <c r="N484" s="24">
        <f>VLOOKUP(A484, Master, 20, FALSE)</f>
        <v>5488191</v>
      </c>
      <c r="O484" s="22">
        <f>VLOOKUP(A484, Master, 21, FALSE)</f>
        <v>0.61269774109062658</v>
      </c>
      <c r="P484" s="24">
        <f>VLOOKUP(A484, Master, 22, FALSE)</f>
        <v>9562776</v>
      </c>
      <c r="Q484" s="24">
        <f>VLOOKUP(A484, Master, 23, FALSE)</f>
        <v>6155852</v>
      </c>
      <c r="R484" s="22">
        <f>VLOOKUP(A484, Master, 24, FALSE)</f>
        <v>0.64373064892453824</v>
      </c>
      <c r="S484" s="22">
        <f>AVERAGE(F484,I484,L484,O484,R484)</f>
        <v>0.5631080913631672</v>
      </c>
      <c r="T484" s="32">
        <v>2</v>
      </c>
    </row>
    <row r="485" spans="1:20" ht="12.75" customHeight="1" x14ac:dyDescent="0.3">
      <c r="A485" s="25" t="s">
        <v>1044</v>
      </c>
      <c r="B485" s="25" t="s">
        <v>1045</v>
      </c>
      <c r="C485" s="25" t="s">
        <v>1043</v>
      </c>
      <c r="D485" s="31">
        <f>VLOOKUP(A485, Master, 10, FALSE)</f>
        <v>6020605</v>
      </c>
      <c r="E485" s="31">
        <f>VLOOKUP(A485, Master, 11, FALSE)</f>
        <v>3848930</v>
      </c>
      <c r="F485" s="40">
        <f>VLOOKUP(A485, Master, 12, FALSE)</f>
        <v>0.63929289498314534</v>
      </c>
      <c r="G485" s="31">
        <f>VLOOKUP(A485, Master, 13, FALSE)</f>
        <v>6066739</v>
      </c>
      <c r="H485" s="31">
        <f>VLOOKUP(A485, Master, 14, FALSE)</f>
        <v>3628126</v>
      </c>
      <c r="I485" s="40">
        <f>VLOOKUP(A485, Master, 15, FALSE)</f>
        <v>0.59803561682808504</v>
      </c>
      <c r="J485" s="24">
        <f>VLOOKUP(A485, Master, 16, FALSE)</f>
        <v>6313017</v>
      </c>
      <c r="K485" s="24">
        <f>VLOOKUP(A485, Master, 17, FALSE)</f>
        <v>3451645</v>
      </c>
      <c r="L485" s="22">
        <f>VLOOKUP(A485, Master, 18, FALSE)</f>
        <v>0.54675046812007633</v>
      </c>
      <c r="M485" s="24">
        <f>VLOOKUP(A485, Master, 19, FALSE)</f>
        <v>5992317</v>
      </c>
      <c r="N485" s="24">
        <f>VLOOKUP(A485, Master, 20, FALSE)</f>
        <v>4284252</v>
      </c>
      <c r="O485" s="22">
        <f>VLOOKUP(A485, Master, 21, FALSE)</f>
        <v>0.71495750308269734</v>
      </c>
      <c r="P485" s="24">
        <f>VLOOKUP(A485, Master, 22, FALSE)</f>
        <v>6124830</v>
      </c>
      <c r="Q485" s="24">
        <f>VLOOKUP(A485, Master, 23, FALSE)</f>
        <v>5038497</v>
      </c>
      <c r="R485" s="22">
        <f>VLOOKUP(A485, Master, 24, FALSE)</f>
        <v>0.82263458740895667</v>
      </c>
      <c r="S485" s="22">
        <f>AVERAGE(F485,I485,L485,O485,R485)</f>
        <v>0.66433421408459226</v>
      </c>
      <c r="T485" s="32">
        <v>2</v>
      </c>
    </row>
    <row r="486" spans="1:20" ht="12.75" customHeight="1" x14ac:dyDescent="0.3">
      <c r="A486" s="25" t="s">
        <v>1046</v>
      </c>
      <c r="B486" s="25" t="s">
        <v>1047</v>
      </c>
      <c r="C486" s="25" t="s">
        <v>1043</v>
      </c>
      <c r="D486" s="31">
        <f>VLOOKUP(A486, Master, 10, FALSE)</f>
        <v>3428946</v>
      </c>
      <c r="E486" s="31">
        <f>VLOOKUP(A486, Master, 11, FALSE)</f>
        <v>559684</v>
      </c>
      <c r="F486" s="40">
        <f>VLOOKUP(A486, Master, 12, FALSE)</f>
        <v>0.16322333451737064</v>
      </c>
      <c r="G486" s="31">
        <f>VLOOKUP(A486, Master, 13, FALSE)</f>
        <v>3620233</v>
      </c>
      <c r="H486" s="31">
        <f>VLOOKUP(A486, Master, 14, FALSE)</f>
        <v>610946</v>
      </c>
      <c r="I486" s="40">
        <f>VLOOKUP(A486, Master, 15, FALSE)</f>
        <v>0.16875875116325387</v>
      </c>
      <c r="J486" s="24">
        <f>VLOOKUP(A486, Master, 16, FALSE)</f>
        <v>3667381</v>
      </c>
      <c r="K486" s="24">
        <f>VLOOKUP(A486, Master, 17, FALSE)</f>
        <v>731566</v>
      </c>
      <c r="L486" s="22">
        <f>VLOOKUP(A486, Master, 18, FALSE)</f>
        <v>0.19947913783705593</v>
      </c>
      <c r="M486" s="24">
        <f>VLOOKUP(A486, Master, 19, FALSE)</f>
        <v>3715300</v>
      </c>
      <c r="N486" s="24">
        <f>VLOOKUP(A486, Master, 20, FALSE)</f>
        <v>1105690</v>
      </c>
      <c r="O486" s="22">
        <f>VLOOKUP(A486, Master, 21, FALSE)</f>
        <v>0.29760450030953084</v>
      </c>
      <c r="P486" s="24">
        <f>VLOOKUP(A486, Master, 22, FALSE)</f>
        <v>3834092</v>
      </c>
      <c r="Q486" s="24">
        <f>VLOOKUP(A486, Master, 23, FALSE)</f>
        <v>1604908</v>
      </c>
      <c r="R486" s="22">
        <f>VLOOKUP(A486, Master, 24, FALSE)</f>
        <v>0.41858880798895803</v>
      </c>
      <c r="S486" s="22">
        <f>AVERAGE(F486,I486,L486,O486,R486)</f>
        <v>0.24953090636323383</v>
      </c>
      <c r="T486" s="32">
        <v>2</v>
      </c>
    </row>
    <row r="487" spans="1:20" ht="12.75" customHeight="1" x14ac:dyDescent="0.3">
      <c r="A487" s="25" t="s">
        <v>1048</v>
      </c>
      <c r="B487" s="25" t="s">
        <v>1049</v>
      </c>
      <c r="C487" s="25" t="s">
        <v>1043</v>
      </c>
      <c r="D487" s="31">
        <f>VLOOKUP(A487, Master, 10, FALSE)</f>
        <v>5456537</v>
      </c>
      <c r="E487" s="31">
        <f>VLOOKUP(A487, Master, 11, FALSE)</f>
        <v>2160882</v>
      </c>
      <c r="F487" s="40">
        <f>VLOOKUP(A487, Master, 12, FALSE)</f>
        <v>0.39601710755374703</v>
      </c>
      <c r="G487" s="31">
        <f>VLOOKUP(A487, Master, 13, FALSE)</f>
        <v>5639937</v>
      </c>
      <c r="H487" s="31">
        <f>VLOOKUP(A487, Master, 14, FALSE)</f>
        <v>2817704</v>
      </c>
      <c r="I487" s="40">
        <f>VLOOKUP(A487, Master, 15, FALSE)</f>
        <v>0.49959848842283167</v>
      </c>
      <c r="J487" s="24">
        <f>VLOOKUP(A487, Master, 16, FALSE)</f>
        <v>6395636</v>
      </c>
      <c r="K487" s="24">
        <f>VLOOKUP(A487, Master, 17, FALSE)</f>
        <v>3674264</v>
      </c>
      <c r="L487" s="22">
        <f>VLOOKUP(A487, Master, 18, FALSE)</f>
        <v>0.57449548410822626</v>
      </c>
      <c r="M487" s="24">
        <f>VLOOKUP(A487, Master, 19, FALSE)</f>
        <v>5993408</v>
      </c>
      <c r="N487" s="24">
        <f>VLOOKUP(A487, Master, 20, FALSE)</f>
        <v>4480541</v>
      </c>
      <c r="O487" s="22">
        <f>VLOOKUP(A487, Master, 21, FALSE)</f>
        <v>0.74757817255224401</v>
      </c>
      <c r="P487" s="24">
        <f>VLOOKUP(A487, Master, 22, FALSE)</f>
        <v>6118678</v>
      </c>
      <c r="Q487" s="24">
        <f>VLOOKUP(A487, Master, 23, FALSE)</f>
        <v>5446035</v>
      </c>
      <c r="R487" s="22">
        <f>VLOOKUP(A487, Master, 24, FALSE)</f>
        <v>0.89006726616435772</v>
      </c>
      <c r="S487" s="22">
        <f>AVERAGE(F487,I487,L487,O487,R487)</f>
        <v>0.62155130376028134</v>
      </c>
      <c r="T487" s="32">
        <v>3</v>
      </c>
    </row>
    <row r="488" spans="1:20" ht="12.75" customHeight="1" x14ac:dyDescent="0.3">
      <c r="A488" s="25" t="s">
        <v>1050</v>
      </c>
      <c r="B488" s="25" t="s">
        <v>1051</v>
      </c>
      <c r="C488" s="25" t="s">
        <v>1043</v>
      </c>
      <c r="D488" s="31">
        <f>VLOOKUP(A488, Master, 10, FALSE)</f>
        <v>6580084</v>
      </c>
      <c r="E488" s="31">
        <f>VLOOKUP(A488, Master, 11, FALSE)</f>
        <v>2993931</v>
      </c>
      <c r="F488" s="40">
        <f>VLOOKUP(A488, Master, 12, FALSE)</f>
        <v>0.45499890274956978</v>
      </c>
      <c r="G488" s="31">
        <f>VLOOKUP(A488, Master, 13, FALSE)</f>
        <v>6639780</v>
      </c>
      <c r="H488" s="31">
        <f>VLOOKUP(A488, Master, 14, FALSE)</f>
        <v>3175078</v>
      </c>
      <c r="I488" s="40">
        <f>VLOOKUP(A488, Master, 15, FALSE)</f>
        <v>0.47819024124293275</v>
      </c>
      <c r="J488" s="24">
        <f>VLOOKUP(A488, Master, 16, FALSE)</f>
        <v>6904175</v>
      </c>
      <c r="K488" s="24">
        <f>VLOOKUP(A488, Master, 17, FALSE)</f>
        <v>3721961</v>
      </c>
      <c r="L488" s="22">
        <f>VLOOKUP(A488, Master, 18, FALSE)</f>
        <v>0.53908845010446582</v>
      </c>
      <c r="M488" s="24">
        <f>VLOOKUP(A488, Master, 19, FALSE)</f>
        <v>7292081</v>
      </c>
      <c r="N488" s="24">
        <f>VLOOKUP(A488, Master, 20, FALSE)</f>
        <v>4769046</v>
      </c>
      <c r="O488" s="22">
        <f>VLOOKUP(A488, Master, 21, FALSE)</f>
        <v>0.65400343194213006</v>
      </c>
      <c r="P488" s="24">
        <f>VLOOKUP(A488, Master, 22, FALSE)</f>
        <v>7130209</v>
      </c>
      <c r="Q488" s="24">
        <f>VLOOKUP(A488, Master, 23, FALSE)</f>
        <v>5873065</v>
      </c>
      <c r="R488" s="22">
        <f>VLOOKUP(A488, Master, 24, FALSE)</f>
        <v>0.82368763664571398</v>
      </c>
      <c r="S488" s="22">
        <f>AVERAGE(F488,I488,L488,O488,R488)</f>
        <v>0.58999373253696252</v>
      </c>
      <c r="T488" s="32">
        <v>4</v>
      </c>
    </row>
    <row r="489" spans="1:20" ht="12.75" customHeight="1" x14ac:dyDescent="0.3">
      <c r="A489" s="25" t="s">
        <v>1052</v>
      </c>
      <c r="B489" s="25" t="s">
        <v>1406</v>
      </c>
      <c r="C489" s="25" t="s">
        <v>1043</v>
      </c>
      <c r="D489" s="31">
        <f>VLOOKUP(A489, Master, 10, FALSE)</f>
        <v>4124361</v>
      </c>
      <c r="E489" s="31">
        <f>VLOOKUP(A489, Master, 11, FALSE)</f>
        <v>2154912</v>
      </c>
      <c r="F489" s="40">
        <f>VLOOKUP(A489, Master, 12, FALSE)</f>
        <v>0.52248384658859881</v>
      </c>
      <c r="G489" s="31">
        <f>VLOOKUP(A489, Master, 13, FALSE)</f>
        <v>4800825</v>
      </c>
      <c r="H489" s="31">
        <f>VLOOKUP(A489, Master, 14, FALSE)</f>
        <v>2061690</v>
      </c>
      <c r="I489" s="40">
        <f>VLOOKUP(A489, Master, 15, FALSE)</f>
        <v>0.42944493915108339</v>
      </c>
      <c r="J489" s="24">
        <f>VLOOKUP(A489, Master, 16, FALSE)</f>
        <v>4595007</v>
      </c>
      <c r="K489" s="24">
        <f>VLOOKUP(A489, Master, 17, FALSE)</f>
        <v>2261270</v>
      </c>
      <c r="L489" s="22">
        <f>VLOOKUP(A489, Master, 18, FALSE)</f>
        <v>0.49211459307896593</v>
      </c>
      <c r="M489" s="24">
        <f>VLOOKUP(A489, Master, 19, FALSE)</f>
        <v>4595007</v>
      </c>
      <c r="N489" s="24">
        <f>VLOOKUP(A489, Master, 20, FALSE)</f>
        <v>2261270</v>
      </c>
      <c r="O489" s="22">
        <f>VLOOKUP(A489, Master, 21, FALSE)</f>
        <v>0.49211459307896593</v>
      </c>
      <c r="P489" s="24">
        <f>VLOOKUP(A489, Master, 22, FALSE)</f>
        <v>5290064</v>
      </c>
      <c r="Q489" s="24">
        <f>VLOOKUP(A489, Master, 23, FALSE)</f>
        <v>3706867</v>
      </c>
      <c r="R489" s="22">
        <f>VLOOKUP(A489, Master, 24, FALSE)</f>
        <v>0.70072252433997018</v>
      </c>
      <c r="S489" s="22">
        <f>AVERAGE(F489,I489,L489,O489,R489)</f>
        <v>0.52737609924751683</v>
      </c>
      <c r="T489" s="32">
        <v>2</v>
      </c>
    </row>
    <row r="490" spans="1:20" ht="12.75" customHeight="1" x14ac:dyDescent="0.3">
      <c r="A490" s="25" t="s">
        <v>1054</v>
      </c>
      <c r="B490" s="25" t="s">
        <v>1055</v>
      </c>
      <c r="C490" s="25" t="s">
        <v>1043</v>
      </c>
      <c r="D490" s="31">
        <f>VLOOKUP(A490, Master, 10, FALSE)</f>
        <v>11399443</v>
      </c>
      <c r="E490" s="31">
        <f>VLOOKUP(A490, Master, 11, FALSE)</f>
        <v>4245035</v>
      </c>
      <c r="F490" s="40">
        <f>VLOOKUP(A490, Master, 12, FALSE)</f>
        <v>0.37238968605746792</v>
      </c>
      <c r="G490" s="31">
        <f>VLOOKUP(A490, Master, 13, FALSE)</f>
        <v>11837239</v>
      </c>
      <c r="H490" s="31">
        <f>VLOOKUP(A490, Master, 14, FALSE)</f>
        <v>4238126</v>
      </c>
      <c r="I490" s="40">
        <f>VLOOKUP(A490, Master, 15, FALSE)</f>
        <v>0.35803332179066422</v>
      </c>
      <c r="J490" s="24">
        <f>VLOOKUP(A490, Master, 16, FALSE)</f>
        <v>12770406</v>
      </c>
      <c r="K490" s="24">
        <f>VLOOKUP(A490, Master, 17, FALSE)</f>
        <v>3954353</v>
      </c>
      <c r="L490" s="22">
        <f>VLOOKUP(A490, Master, 18, FALSE)</f>
        <v>0.30964974801897449</v>
      </c>
      <c r="M490" s="24">
        <f>VLOOKUP(A490, Master, 19, FALSE)</f>
        <v>12875918</v>
      </c>
      <c r="N490" s="24">
        <f>VLOOKUP(A490, Master, 20, FALSE)</f>
        <v>4400771</v>
      </c>
      <c r="O490" s="22">
        <f>VLOOKUP(A490, Master, 21, FALSE)</f>
        <v>0.34178308684475933</v>
      </c>
      <c r="P490" s="24">
        <f>VLOOKUP(A490, Master, 22, FALSE)</f>
        <v>14019063</v>
      </c>
      <c r="Q490" s="24">
        <f>VLOOKUP(A490, Master, 23, FALSE)</f>
        <v>3942816</v>
      </c>
      <c r="R490" s="22">
        <f>VLOOKUP(A490, Master, 24, FALSE)</f>
        <v>0.28124675664842935</v>
      </c>
      <c r="S490" s="22">
        <f>AVERAGE(F490,I490,L490,O490,R490)</f>
        <v>0.33262051987205904</v>
      </c>
      <c r="T490" s="32">
        <v>3</v>
      </c>
    </row>
    <row r="491" spans="1:20" ht="12.75" customHeight="1" x14ac:dyDescent="0.3">
      <c r="A491" s="25" t="s">
        <v>1056</v>
      </c>
      <c r="B491" s="25" t="s">
        <v>1057</v>
      </c>
      <c r="C491" s="25" t="s">
        <v>1043</v>
      </c>
      <c r="D491" s="31">
        <f>VLOOKUP(A491, Master, 10, FALSE)</f>
        <v>4329592</v>
      </c>
      <c r="E491" s="31">
        <f>VLOOKUP(A491, Master, 11, FALSE)</f>
        <v>3695444</v>
      </c>
      <c r="F491" s="40">
        <f>VLOOKUP(A491, Master, 12, FALSE)</f>
        <v>0.85353169536529072</v>
      </c>
      <c r="G491" s="31">
        <f>VLOOKUP(A491, Master, 13, FALSE)</f>
        <v>4289897</v>
      </c>
      <c r="H491" s="31">
        <f>VLOOKUP(A491, Master, 14, FALSE)</f>
        <v>4328250</v>
      </c>
      <c r="I491" s="40">
        <f>VLOOKUP(A491, Master, 15, FALSE)</f>
        <v>1.0089403078908421</v>
      </c>
      <c r="J491" s="24">
        <f>VLOOKUP(A491, Master, 16, FALSE)</f>
        <v>4723369</v>
      </c>
      <c r="K491" s="24">
        <f>VLOOKUP(A491, Master, 17, FALSE)</f>
        <v>4573635</v>
      </c>
      <c r="L491" s="22">
        <f>VLOOKUP(A491, Master, 18, FALSE)</f>
        <v>0.9682993219458399</v>
      </c>
      <c r="M491" s="24">
        <f>VLOOKUP(A491, Master, 19, FALSE)</f>
        <v>4717213</v>
      </c>
      <c r="N491" s="24">
        <f>VLOOKUP(A491, Master, 20, FALSE)</f>
        <v>4956744</v>
      </c>
      <c r="O491" s="22">
        <f>VLOOKUP(A491, Master, 21, FALSE)</f>
        <v>1.0507780759528984</v>
      </c>
      <c r="P491" s="24">
        <f>VLOOKUP(A491, Master, 22, FALSE)</f>
        <v>4984401</v>
      </c>
      <c r="Q491" s="24">
        <f>VLOOKUP(A491, Master, 23, FALSE)</f>
        <v>5139268</v>
      </c>
      <c r="R491" s="22">
        <f>VLOOKUP(A491, Master, 24, FALSE)</f>
        <v>1.0310703332255973</v>
      </c>
      <c r="S491" s="22">
        <f>AVERAGE(F491,I491,L491,O491,R491)</f>
        <v>0.98252394687609379</v>
      </c>
      <c r="T491" s="32">
        <v>2</v>
      </c>
    </row>
    <row r="492" spans="1:20" ht="12.75" customHeight="1" x14ac:dyDescent="0.3">
      <c r="A492" s="25" t="s">
        <v>1058</v>
      </c>
      <c r="B492" s="25" t="s">
        <v>1059</v>
      </c>
      <c r="C492" s="25" t="s">
        <v>1043</v>
      </c>
      <c r="D492" s="31">
        <f>VLOOKUP(A492, Master, 10, FALSE)</f>
        <v>5925088</v>
      </c>
      <c r="E492" s="31">
        <f>VLOOKUP(A492, Master, 11, FALSE)</f>
        <v>2664089</v>
      </c>
      <c r="F492" s="40">
        <f>VLOOKUP(A492, Master, 12, FALSE)</f>
        <v>0.44962859623350743</v>
      </c>
      <c r="G492" s="31">
        <f>VLOOKUP(A492, Master, 13, FALSE)</f>
        <v>5901862</v>
      </c>
      <c r="H492" s="31">
        <f>VLOOKUP(A492, Master, 14, FALSE)</f>
        <v>3144805</v>
      </c>
      <c r="I492" s="40">
        <f>VLOOKUP(A492, Master, 15, FALSE)</f>
        <v>0.5328496328785729</v>
      </c>
      <c r="J492" s="24">
        <f>VLOOKUP(A492, Master, 16, FALSE)</f>
        <v>6109154</v>
      </c>
      <c r="K492" s="24">
        <f>VLOOKUP(A492, Master, 17, FALSE)</f>
        <v>3635951</v>
      </c>
      <c r="L492" s="22">
        <f>VLOOKUP(A492, Master, 18, FALSE)</f>
        <v>0.59516440410570759</v>
      </c>
      <c r="M492" s="24">
        <f>VLOOKUP(A492, Master, 19, FALSE)</f>
        <v>6458045</v>
      </c>
      <c r="N492" s="24">
        <f>VLOOKUP(A492, Master, 20, FALSE)</f>
        <v>4432803</v>
      </c>
      <c r="O492" s="22">
        <f>VLOOKUP(A492, Master, 21, FALSE)</f>
        <v>0.686400141219208</v>
      </c>
      <c r="P492" s="24">
        <f>VLOOKUP(A492, Master, 22, FALSE)</f>
        <v>6717705</v>
      </c>
      <c r="Q492" s="24">
        <f>VLOOKUP(A492, Master, 23, FALSE)</f>
        <v>5212478</v>
      </c>
      <c r="R492" s="22">
        <f>VLOOKUP(A492, Master, 24, FALSE)</f>
        <v>0.77593136346415925</v>
      </c>
      <c r="S492" s="22">
        <f>AVERAGE(F492,I492,L492,O492,R492)</f>
        <v>0.60799482758023105</v>
      </c>
      <c r="T492" s="32">
        <v>2</v>
      </c>
    </row>
    <row r="493" spans="1:20" ht="12.75" customHeight="1" x14ac:dyDescent="0.3">
      <c r="A493" s="25" t="s">
        <v>1060</v>
      </c>
      <c r="B493" s="25" t="s">
        <v>1061</v>
      </c>
      <c r="C493" s="25" t="s">
        <v>217</v>
      </c>
      <c r="D493" s="31">
        <f>VLOOKUP(A493, Master, 10, FALSE)</f>
        <v>14561134</v>
      </c>
      <c r="E493" s="31">
        <f>VLOOKUP(A493, Master, 11, FALSE)</f>
        <v>6030032</v>
      </c>
      <c r="F493" s="40">
        <f>VLOOKUP(A493, Master, 12, FALSE)</f>
        <v>0.41411829600634126</v>
      </c>
      <c r="G493" s="31">
        <f>VLOOKUP(A493, Master, 13, FALSE)</f>
        <v>14730634</v>
      </c>
      <c r="H493" s="31">
        <f>VLOOKUP(A493, Master, 14, FALSE)</f>
        <v>6808125</v>
      </c>
      <c r="I493" s="40">
        <f>VLOOKUP(A493, Master, 15, FALSE)</f>
        <v>0.46217460837055624</v>
      </c>
      <c r="J493" s="24">
        <f>VLOOKUP(A493, Master, 16, FALSE)</f>
        <v>15417969</v>
      </c>
      <c r="K493" s="24">
        <f>VLOOKUP(A493, Master, 17, FALSE)</f>
        <v>7738347</v>
      </c>
      <c r="L493" s="22">
        <f>VLOOKUP(A493, Master, 18, FALSE)</f>
        <v>0.50190443371626958</v>
      </c>
      <c r="M493" s="24">
        <f>VLOOKUP(A493, Master, 19, FALSE)</f>
        <v>15615496</v>
      </c>
      <c r="N493" s="24">
        <f>VLOOKUP(A493, Master, 20, FALSE)</f>
        <v>8880504</v>
      </c>
      <c r="O493" s="22">
        <f>VLOOKUP(A493, Master, 21, FALSE)</f>
        <v>0.56869817007413659</v>
      </c>
      <c r="P493" s="24">
        <f>VLOOKUP(A493, Master, 22, FALSE)</f>
        <v>21431176</v>
      </c>
      <c r="Q493" s="24">
        <f>VLOOKUP(A493, Master, 23, FALSE)</f>
        <v>4551231</v>
      </c>
      <c r="R493" s="22">
        <f>VLOOKUP(A493, Master, 24, FALSE)</f>
        <v>0.21236496774605371</v>
      </c>
      <c r="S493" s="22">
        <f>AVERAGE(F493,I493,L493,O493,R493)</f>
        <v>0.43185209518267137</v>
      </c>
      <c r="T493" s="32">
        <v>1</v>
      </c>
    </row>
    <row r="494" spans="1:20" ht="12.75" customHeight="1" x14ac:dyDescent="0.3">
      <c r="A494" s="25" t="s">
        <v>1062</v>
      </c>
      <c r="B494" s="25" t="s">
        <v>632</v>
      </c>
      <c r="C494" s="25" t="s">
        <v>217</v>
      </c>
      <c r="D494" s="31">
        <f>VLOOKUP(A494, Master, 10, FALSE)</f>
        <v>10108329</v>
      </c>
      <c r="E494" s="31">
        <f>VLOOKUP(A494, Master, 11, FALSE)</f>
        <v>6126188</v>
      </c>
      <c r="F494" s="40">
        <f>VLOOKUP(A494, Master, 12, FALSE)</f>
        <v>0.60605348322160868</v>
      </c>
      <c r="G494" s="31">
        <f>VLOOKUP(A494, Master, 13, FALSE)</f>
        <v>10746611</v>
      </c>
      <c r="H494" s="31">
        <f>VLOOKUP(A494, Master, 14, FALSE)</f>
        <v>5980732</v>
      </c>
      <c r="I494" s="40">
        <f>VLOOKUP(A494, Master, 15, FALSE)</f>
        <v>0.55652260977902712</v>
      </c>
      <c r="J494" s="24">
        <f>VLOOKUP(A494, Master, 16, FALSE)</f>
        <v>10585536</v>
      </c>
      <c r="K494" s="24">
        <f>VLOOKUP(A494, Master, 17, FALSE)</f>
        <v>5941209</v>
      </c>
      <c r="L494" s="22">
        <f>VLOOKUP(A494, Master, 18, FALSE)</f>
        <v>0.56125726651914465</v>
      </c>
      <c r="M494" s="24">
        <f>VLOOKUP(A494, Master, 19, FALSE)</f>
        <v>10571877</v>
      </c>
      <c r="N494" s="24">
        <f>VLOOKUP(A494, Master, 20, FALSE)</f>
        <v>6719321</v>
      </c>
      <c r="O494" s="22">
        <f>VLOOKUP(A494, Master, 21, FALSE)</f>
        <v>0.63558448513920474</v>
      </c>
      <c r="P494" s="24">
        <f>VLOOKUP(A494, Master, 22, FALSE)</f>
        <v>10770143</v>
      </c>
      <c r="Q494" s="24">
        <f>VLOOKUP(A494, Master, 23, FALSE)</f>
        <v>7220237</v>
      </c>
      <c r="R494" s="22">
        <f>VLOOKUP(A494, Master, 24, FALSE)</f>
        <v>0.67039379142876743</v>
      </c>
      <c r="S494" s="22">
        <f>AVERAGE(F494,I494,L494,O494,R494)</f>
        <v>0.6059623272175505</v>
      </c>
      <c r="T494" s="32">
        <v>2</v>
      </c>
    </row>
    <row r="495" spans="1:20" ht="12.75" customHeight="1" x14ac:dyDescent="0.3">
      <c r="A495" s="25" t="s">
        <v>1063</v>
      </c>
      <c r="B495" s="25" t="s">
        <v>1064</v>
      </c>
      <c r="C495" s="25" t="s">
        <v>217</v>
      </c>
      <c r="D495" s="31">
        <f>VLOOKUP(A495, Master, 10, FALSE)</f>
        <v>20603182</v>
      </c>
      <c r="E495" s="31">
        <f>VLOOKUP(A495, Master, 11, FALSE)</f>
        <v>2278052</v>
      </c>
      <c r="F495" s="40">
        <f>VLOOKUP(A495, Master, 12, FALSE)</f>
        <v>0.11056796954955793</v>
      </c>
      <c r="G495" s="31">
        <f>VLOOKUP(A495, Master, 13, FALSE)</f>
        <v>20675961</v>
      </c>
      <c r="H495" s="31">
        <f>VLOOKUP(A495, Master, 14, FALSE)</f>
        <v>4356120</v>
      </c>
      <c r="I495" s="40">
        <f>VLOOKUP(A495, Master, 15, FALSE)</f>
        <v>0.21068524940630329</v>
      </c>
      <c r="J495" s="24">
        <f>VLOOKUP(A495, Master, 16, FALSE)</f>
        <v>20591147</v>
      </c>
      <c r="K495" s="24">
        <f>VLOOKUP(A495, Master, 17, FALSE)</f>
        <v>7087627</v>
      </c>
      <c r="L495" s="22">
        <f>VLOOKUP(A495, Master, 18, FALSE)</f>
        <v>0.34420748878146518</v>
      </c>
      <c r="M495" s="24">
        <f>VLOOKUP(A495, Master, 19, FALSE)</f>
        <v>21240991</v>
      </c>
      <c r="N495" s="24">
        <f>VLOOKUP(A495, Master, 20, FALSE)</f>
        <v>9022193</v>
      </c>
      <c r="O495" s="22">
        <f>VLOOKUP(A495, Master, 21, FALSE)</f>
        <v>0.42475386388516428</v>
      </c>
      <c r="P495" s="24">
        <f>VLOOKUP(A495, Master, 22, FALSE)</f>
        <v>23185223</v>
      </c>
      <c r="Q495" s="24">
        <f>VLOOKUP(A495, Master, 23, FALSE)</f>
        <v>9606812</v>
      </c>
      <c r="R495" s="22">
        <f>VLOOKUP(A495, Master, 24, FALSE)</f>
        <v>0.41435064049200648</v>
      </c>
      <c r="S495" s="22">
        <f>AVERAGE(F495,I495,L495,O495,R495)</f>
        <v>0.30091304242289946</v>
      </c>
      <c r="T495" s="32">
        <v>5</v>
      </c>
    </row>
    <row r="496" spans="1:20" ht="12.75" customHeight="1" x14ac:dyDescent="0.3">
      <c r="A496" s="25" t="s">
        <v>1065</v>
      </c>
      <c r="B496" s="25" t="s">
        <v>1066</v>
      </c>
      <c r="C496" s="25" t="s">
        <v>217</v>
      </c>
      <c r="D496" s="31">
        <f>VLOOKUP(A496, Master, 10, FALSE)</f>
        <v>5282264</v>
      </c>
      <c r="E496" s="31">
        <f>VLOOKUP(A496, Master, 11, FALSE)</f>
        <v>4332110</v>
      </c>
      <c r="F496" s="40">
        <f>VLOOKUP(A496, Master, 12, FALSE)</f>
        <v>0.82012371967777453</v>
      </c>
      <c r="G496" s="31">
        <f>VLOOKUP(A496, Master, 13, FALSE)</f>
        <v>5185241</v>
      </c>
      <c r="H496" s="31">
        <f>VLOOKUP(A496, Master, 14, FALSE)</f>
        <v>4917518</v>
      </c>
      <c r="I496" s="40">
        <f>VLOOKUP(A496, Master, 15, FALSE)</f>
        <v>0.94836826292162701</v>
      </c>
      <c r="J496" s="24">
        <f>VLOOKUP(A496, Master, 16, FALSE)</f>
        <v>5543930</v>
      </c>
      <c r="K496" s="24">
        <f>VLOOKUP(A496, Master, 17, FALSE)</f>
        <v>5277809</v>
      </c>
      <c r="L496" s="22">
        <f>VLOOKUP(A496, Master, 18, FALSE)</f>
        <v>0.95199777053462076</v>
      </c>
      <c r="M496" s="24">
        <f>VLOOKUP(A496, Master, 19, FALSE)</f>
        <v>5744199</v>
      </c>
      <c r="N496" s="24">
        <f>VLOOKUP(A496, Master, 20, FALSE)</f>
        <v>6275016</v>
      </c>
      <c r="O496" s="22">
        <f>VLOOKUP(A496, Master, 21, FALSE)</f>
        <v>1.0924092288585405</v>
      </c>
      <c r="P496" s="24">
        <f>VLOOKUP(A496, Master, 22, FALSE)</f>
        <v>5924570</v>
      </c>
      <c r="Q496" s="24">
        <f>VLOOKUP(A496, Master, 23, FALSE)</f>
        <v>7175680</v>
      </c>
      <c r="R496" s="22">
        <f>VLOOKUP(A496, Master, 24, FALSE)</f>
        <v>1.2111731315521632</v>
      </c>
      <c r="S496" s="22">
        <f>AVERAGE(F496,I496,L496,O496,R496)</f>
        <v>1.0048144227089453</v>
      </c>
      <c r="T496" s="32">
        <v>2</v>
      </c>
    </row>
    <row r="497" spans="1:20" ht="12.75" customHeight="1" x14ac:dyDescent="0.3">
      <c r="A497" s="25" t="s">
        <v>1067</v>
      </c>
      <c r="B497" s="25" t="s">
        <v>582</v>
      </c>
      <c r="C497" s="25" t="s">
        <v>217</v>
      </c>
      <c r="D497" s="31">
        <f>VLOOKUP(A497, Master, 10, FALSE)</f>
        <v>30547070</v>
      </c>
      <c r="E497" s="31">
        <f>VLOOKUP(A497, Master, 11, FALSE)</f>
        <v>4520371</v>
      </c>
      <c r="F497" s="40">
        <f>VLOOKUP(A497, Master, 12, FALSE)</f>
        <v>0.14798051007838067</v>
      </c>
      <c r="G497" s="31">
        <f>VLOOKUP(A497, Master, 13, FALSE)</f>
        <v>30917036</v>
      </c>
      <c r="H497" s="31">
        <f>VLOOKUP(A497, Master, 14, FALSE)</f>
        <v>3604729</v>
      </c>
      <c r="I497" s="40">
        <f>VLOOKUP(A497, Master, 15, FALSE)</f>
        <v>0.11659361524824048</v>
      </c>
      <c r="J497" s="24">
        <f>VLOOKUP(A497, Master, 16, FALSE)</f>
        <v>31446352</v>
      </c>
      <c r="K497" s="24">
        <f>VLOOKUP(A497, Master, 17, FALSE)</f>
        <v>4155587</v>
      </c>
      <c r="L497" s="22">
        <f>VLOOKUP(A497, Master, 18, FALSE)</f>
        <v>0.13214846033651217</v>
      </c>
      <c r="M497" s="24">
        <f>VLOOKUP(A497, Master, 19, FALSE)</f>
        <v>31953182</v>
      </c>
      <c r="N497" s="24">
        <f>VLOOKUP(A497, Master, 20, FALSE)</f>
        <v>5075622</v>
      </c>
      <c r="O497" s="22">
        <f>VLOOKUP(A497, Master, 21, FALSE)</f>
        <v>0.15884558852385969</v>
      </c>
      <c r="P497" s="24">
        <f>VLOOKUP(A497, Master, 22, FALSE)</f>
        <v>33645294</v>
      </c>
      <c r="Q497" s="24">
        <f>VLOOKUP(A497, Master, 23, FALSE)</f>
        <v>5259175</v>
      </c>
      <c r="R497" s="22">
        <f>VLOOKUP(A497, Master, 24, FALSE)</f>
        <v>0.15631235084466791</v>
      </c>
      <c r="S497" s="22">
        <f>AVERAGE(F497,I497,L497,O497,R497)</f>
        <v>0.14237610500633219</v>
      </c>
      <c r="T497" s="32">
        <v>4</v>
      </c>
    </row>
    <row r="498" spans="1:20" ht="12.75" customHeight="1" x14ac:dyDescent="0.3">
      <c r="A498" s="25" t="s">
        <v>1068</v>
      </c>
      <c r="B498" s="25" t="s">
        <v>1069</v>
      </c>
      <c r="C498" s="25" t="s">
        <v>217</v>
      </c>
      <c r="D498" s="31">
        <f>VLOOKUP(A498, Master, 10, FALSE)</f>
        <v>8054061</v>
      </c>
      <c r="E498" s="31">
        <f>VLOOKUP(A498, Master, 11, FALSE)</f>
        <v>2653312</v>
      </c>
      <c r="F498" s="40">
        <f>VLOOKUP(A498, Master, 12, FALSE)</f>
        <v>0.3294377830016435</v>
      </c>
      <c r="G498" s="31">
        <f>VLOOKUP(A498, Master, 13, FALSE)</f>
        <v>8218057</v>
      </c>
      <c r="H498" s="31">
        <f>VLOOKUP(A498, Master, 14, FALSE)</f>
        <v>2902944</v>
      </c>
      <c r="I498" s="40">
        <f>VLOOKUP(A498, Master, 15, FALSE)</f>
        <v>0.35323970130652538</v>
      </c>
      <c r="J498" s="24">
        <f>VLOOKUP(A498, Master, 16, FALSE)</f>
        <v>8452460</v>
      </c>
      <c r="K498" s="24">
        <f>VLOOKUP(A498, Master, 17, FALSE)</f>
        <v>3156660</v>
      </c>
      <c r="L498" s="22">
        <f>VLOOKUP(A498, Master, 18, FALSE)</f>
        <v>0.37346050735525516</v>
      </c>
      <c r="M498" s="24">
        <f>VLOOKUP(A498, Master, 19, FALSE)</f>
        <v>8988305</v>
      </c>
      <c r="N498" s="24">
        <f>VLOOKUP(A498, Master, 20, FALSE)</f>
        <v>3702663</v>
      </c>
      <c r="O498" s="22">
        <f>VLOOKUP(A498, Master, 21, FALSE)</f>
        <v>0.41194229612813538</v>
      </c>
      <c r="P498" s="24">
        <f>VLOOKUP(A498, Master, 22, FALSE)</f>
        <v>8912719</v>
      </c>
      <c r="Q498" s="24">
        <f>VLOOKUP(A498, Master, 23, FALSE)</f>
        <v>4757046</v>
      </c>
      <c r="R498" s="22">
        <f>VLOOKUP(A498, Master, 24, FALSE)</f>
        <v>0.53373678672019165</v>
      </c>
      <c r="S498" s="22">
        <f>AVERAGE(F498,I498,L498,O498,R498)</f>
        <v>0.40036341490235017</v>
      </c>
      <c r="T498" s="32">
        <v>1</v>
      </c>
    </row>
    <row r="499" spans="1:20" ht="12.75" customHeight="1" x14ac:dyDescent="0.3">
      <c r="A499" s="25" t="s">
        <v>1070</v>
      </c>
      <c r="B499" s="25" t="s">
        <v>1071</v>
      </c>
      <c r="C499" s="25" t="s">
        <v>217</v>
      </c>
      <c r="D499" s="31">
        <f>VLOOKUP(A499, Master, 10, FALSE)</f>
        <v>15458663</v>
      </c>
      <c r="E499" s="31">
        <f>VLOOKUP(A499, Master, 11, FALSE)</f>
        <v>4492412</v>
      </c>
      <c r="F499" s="40">
        <f>VLOOKUP(A499, Master, 12, FALSE)</f>
        <v>0.29060805581957511</v>
      </c>
      <c r="G499" s="31">
        <f>VLOOKUP(A499, Master, 13, FALSE)</f>
        <v>15996553</v>
      </c>
      <c r="H499" s="31">
        <f>VLOOKUP(A499, Master, 14, FALSE)</f>
        <v>4308545</v>
      </c>
      <c r="I499" s="40">
        <f>VLOOKUP(A499, Master, 15, FALSE)</f>
        <v>0.26934208888627442</v>
      </c>
      <c r="J499" s="24">
        <f>VLOOKUP(A499, Master, 16, FALSE)</f>
        <v>16483518</v>
      </c>
      <c r="K499" s="24">
        <f>VLOOKUP(A499, Master, 17, FALSE)</f>
        <v>4229414</v>
      </c>
      <c r="L499" s="22">
        <f>VLOOKUP(A499, Master, 18, FALSE)</f>
        <v>0.25658442572756618</v>
      </c>
      <c r="M499" s="24">
        <f>VLOOKUP(A499, Master, 19, FALSE)</f>
        <v>16351989</v>
      </c>
      <c r="N499" s="24">
        <f>VLOOKUP(A499, Master, 20, FALSE)</f>
        <v>5027860</v>
      </c>
      <c r="O499" s="22">
        <f>VLOOKUP(A499, Master, 21, FALSE)</f>
        <v>0.30747696809238312</v>
      </c>
      <c r="P499" s="24">
        <f>VLOOKUP(A499, Master, 22, FALSE)</f>
        <v>16866625</v>
      </c>
      <c r="Q499" s="24">
        <f>VLOOKUP(A499, Master, 23, FALSE)</f>
        <v>4825828</v>
      </c>
      <c r="R499" s="22">
        <f>VLOOKUP(A499, Master, 24, FALSE)</f>
        <v>0.28611699139572971</v>
      </c>
      <c r="S499" s="22">
        <f>AVERAGE(F499,I499,L499,O499,R499)</f>
        <v>0.28202570598430576</v>
      </c>
      <c r="T499" s="32">
        <v>3</v>
      </c>
    </row>
    <row r="500" spans="1:20" ht="12.75" customHeight="1" x14ac:dyDescent="0.3">
      <c r="A500" s="25" t="s">
        <v>1072</v>
      </c>
      <c r="B500" s="25" t="s">
        <v>1073</v>
      </c>
      <c r="C500" s="25" t="s">
        <v>79</v>
      </c>
      <c r="D500" s="31">
        <f>VLOOKUP(A500, Master, 10, FALSE)</f>
        <v>10508036</v>
      </c>
      <c r="E500" s="31">
        <f>VLOOKUP(A500, Master, 11, FALSE)</f>
        <v>4359454</v>
      </c>
      <c r="F500" s="40">
        <f>VLOOKUP(A500, Master, 12, FALSE)</f>
        <v>0.41486858248296826</v>
      </c>
      <c r="G500" s="31">
        <f>VLOOKUP(A500, Master, 13, FALSE)</f>
        <v>10700146</v>
      </c>
      <c r="H500" s="31">
        <f>VLOOKUP(A500, Master, 14, FALSE)</f>
        <v>3902910</v>
      </c>
      <c r="I500" s="40">
        <f>VLOOKUP(A500, Master, 15, FALSE)</f>
        <v>0.3647529669221336</v>
      </c>
      <c r="J500" s="24">
        <f>VLOOKUP(A500, Master, 16, FALSE)</f>
        <v>11125199</v>
      </c>
      <c r="K500" s="24">
        <f>VLOOKUP(A500, Master, 17, FALSE)</f>
        <v>3383248</v>
      </c>
      <c r="L500" s="22">
        <f>VLOOKUP(A500, Master, 18, FALSE)</f>
        <v>0.3041067400232571</v>
      </c>
      <c r="M500" s="24">
        <f>VLOOKUP(A500, Master, 19, FALSE)</f>
        <v>11312016</v>
      </c>
      <c r="N500" s="24">
        <f>VLOOKUP(A500, Master, 20, FALSE)</f>
        <v>3654998</v>
      </c>
      <c r="O500" s="22">
        <f>VLOOKUP(A500, Master, 21, FALSE)</f>
        <v>0.32310756986199451</v>
      </c>
      <c r="P500" s="24">
        <f>VLOOKUP(A500, Master, 22, FALSE)</f>
        <v>11689513</v>
      </c>
      <c r="Q500" s="24">
        <f>VLOOKUP(A500, Master, 23, FALSE)</f>
        <v>4348410</v>
      </c>
      <c r="R500" s="22">
        <f>VLOOKUP(A500, Master, 24, FALSE)</f>
        <v>0.37199240036774844</v>
      </c>
      <c r="S500" s="22">
        <f>AVERAGE(F500,I500,L500,O500,R500)</f>
        <v>0.35576565193162035</v>
      </c>
      <c r="T500" s="32">
        <v>2</v>
      </c>
    </row>
    <row r="501" spans="1:20" ht="12.75" customHeight="1" x14ac:dyDescent="0.3">
      <c r="A501" s="25" t="s">
        <v>1074</v>
      </c>
      <c r="B501" s="25" t="s">
        <v>1075</v>
      </c>
      <c r="C501" s="25" t="s">
        <v>79</v>
      </c>
      <c r="D501" s="31">
        <f>VLOOKUP(A501, Master, 10, FALSE)</f>
        <v>12039141</v>
      </c>
      <c r="E501" s="31">
        <f>VLOOKUP(A501, Master, 11, FALSE)</f>
        <v>4341982</v>
      </c>
      <c r="F501" s="40">
        <f>VLOOKUP(A501, Master, 12, FALSE)</f>
        <v>0.36065546536916548</v>
      </c>
      <c r="G501" s="31">
        <f>VLOOKUP(A501, Master, 13, FALSE)</f>
        <v>12975996</v>
      </c>
      <c r="H501" s="31">
        <f>VLOOKUP(A501, Master, 14, FALSE)</f>
        <v>3720112</v>
      </c>
      <c r="I501" s="40">
        <f>VLOOKUP(A501, Master, 15, FALSE)</f>
        <v>0.28669182697035356</v>
      </c>
      <c r="J501" s="24">
        <f>VLOOKUP(A501, Master, 16, FALSE)</f>
        <v>12712262</v>
      </c>
      <c r="K501" s="24">
        <f>VLOOKUP(A501, Master, 17, FALSE)</f>
        <v>4218409</v>
      </c>
      <c r="L501" s="22">
        <f>VLOOKUP(A501, Master, 18, FALSE)</f>
        <v>0.33183779566531907</v>
      </c>
      <c r="M501" s="24">
        <f>VLOOKUP(A501, Master, 19, FALSE)</f>
        <v>13323996</v>
      </c>
      <c r="N501" s="24">
        <f>VLOOKUP(A501, Master, 20, FALSE)</f>
        <v>6447039</v>
      </c>
      <c r="O501" s="22">
        <f>VLOOKUP(A501, Master, 21, FALSE)</f>
        <v>0.48386677690386576</v>
      </c>
      <c r="P501" s="24">
        <f>VLOOKUP(A501, Master, 22, FALSE)</f>
        <v>14222728</v>
      </c>
      <c r="Q501" s="24">
        <f>VLOOKUP(A501, Master, 23, FALSE)</f>
        <v>8680520</v>
      </c>
      <c r="R501" s="22">
        <f>VLOOKUP(A501, Master, 24, FALSE)</f>
        <v>0.61032735773334057</v>
      </c>
      <c r="S501" s="22">
        <f>AVERAGE(F501,I501,L501,O501,R501)</f>
        <v>0.41467584452840889</v>
      </c>
      <c r="T501" s="32">
        <v>2</v>
      </c>
    </row>
    <row r="502" spans="1:20" ht="12.75" customHeight="1" x14ac:dyDescent="0.3">
      <c r="A502" s="25" t="s">
        <v>1076</v>
      </c>
      <c r="B502" s="25" t="s">
        <v>1077</v>
      </c>
      <c r="C502" s="25" t="s">
        <v>79</v>
      </c>
      <c r="D502" s="31">
        <f>VLOOKUP(A502, Master, 10, FALSE)</f>
        <v>10054353</v>
      </c>
      <c r="E502" s="31">
        <f>VLOOKUP(A502, Master, 11, FALSE)</f>
        <v>901979</v>
      </c>
      <c r="F502" s="40">
        <f>VLOOKUP(A502, Master, 12, FALSE)</f>
        <v>8.9710297619349552E-2</v>
      </c>
      <c r="G502" s="31">
        <f>VLOOKUP(A502, Master, 13, FALSE)</f>
        <v>9401766</v>
      </c>
      <c r="H502" s="31">
        <f>VLOOKUP(A502, Master, 14, FALSE)</f>
        <v>1544635</v>
      </c>
      <c r="I502" s="40">
        <f>VLOOKUP(A502, Master, 15, FALSE)</f>
        <v>0.16429200641666683</v>
      </c>
      <c r="J502" s="24">
        <f>VLOOKUP(A502, Master, 16, FALSE)</f>
        <v>9309171</v>
      </c>
      <c r="K502" s="24">
        <f>VLOOKUP(A502, Master, 17, FALSE)</f>
        <v>1842501</v>
      </c>
      <c r="L502" s="22">
        <f>VLOOKUP(A502, Master, 18, FALSE)</f>
        <v>0.19792320927395146</v>
      </c>
      <c r="M502" s="24">
        <f>VLOOKUP(A502, Master, 19, FALSE)</f>
        <v>9427585</v>
      </c>
      <c r="N502" s="24">
        <f>VLOOKUP(A502, Master, 20, FALSE)</f>
        <v>3473881</v>
      </c>
      <c r="O502" s="22">
        <f>VLOOKUP(A502, Master, 21, FALSE)</f>
        <v>0.36848047511637394</v>
      </c>
      <c r="P502" s="24">
        <f>VLOOKUP(A502, Master, 22, FALSE)</f>
        <v>9858441</v>
      </c>
      <c r="Q502" s="24">
        <f>VLOOKUP(A502, Master, 23, FALSE)</f>
        <v>4334159</v>
      </c>
      <c r="R502" s="22">
        <f>VLOOKUP(A502, Master, 24, FALSE)</f>
        <v>0.43963939125871931</v>
      </c>
      <c r="S502" s="22">
        <f>AVERAGE(F502,I502,L502,O502,R502)</f>
        <v>0.25200907593701222</v>
      </c>
      <c r="T502" s="32">
        <v>2</v>
      </c>
    </row>
    <row r="503" spans="1:20" ht="12.75" customHeight="1" x14ac:dyDescent="0.3">
      <c r="A503" s="25" t="s">
        <v>1078</v>
      </c>
      <c r="B503" s="25" t="s">
        <v>606</v>
      </c>
      <c r="C503" s="25" t="s">
        <v>79</v>
      </c>
      <c r="D503" s="31">
        <f>VLOOKUP(A503, Master, 10, FALSE)</f>
        <v>10224834</v>
      </c>
      <c r="E503" s="31">
        <f>VLOOKUP(A503, Master, 11, FALSE)</f>
        <v>8154312</v>
      </c>
      <c r="F503" s="40">
        <f>VLOOKUP(A503, Master, 12, FALSE)</f>
        <v>0.79750067336056507</v>
      </c>
      <c r="G503" s="31">
        <f>VLOOKUP(A503, Master, 13, FALSE)</f>
        <v>10713515</v>
      </c>
      <c r="H503" s="31">
        <f>VLOOKUP(A503, Master, 14, FALSE)</f>
        <v>8796505</v>
      </c>
      <c r="I503" s="40">
        <f>VLOOKUP(A503, Master, 15, FALSE)</f>
        <v>0.82106619536165304</v>
      </c>
      <c r="J503" s="24">
        <f>VLOOKUP(A503, Master, 16, FALSE)</f>
        <v>10845882</v>
      </c>
      <c r="K503" s="24">
        <f>VLOOKUP(A503, Master, 17, FALSE)</f>
        <v>9906586</v>
      </c>
      <c r="L503" s="22">
        <f>VLOOKUP(A503, Master, 18, FALSE)</f>
        <v>0.91339607050860405</v>
      </c>
      <c r="M503" s="24">
        <f>VLOOKUP(A503, Master, 19, FALSE)</f>
        <v>11407732</v>
      </c>
      <c r="N503" s="24">
        <f>VLOOKUP(A503, Master, 20, FALSE)</f>
        <v>10760914</v>
      </c>
      <c r="O503" s="22">
        <f>VLOOKUP(A503, Master, 21, FALSE)</f>
        <v>0.94330003544964069</v>
      </c>
      <c r="P503" s="24">
        <f>VLOOKUP(A503, Master, 22, FALSE)</f>
        <v>11804526</v>
      </c>
      <c r="Q503" s="24">
        <f>VLOOKUP(A503, Master, 23, FALSE)</f>
        <v>12063333</v>
      </c>
      <c r="R503" s="22">
        <f>VLOOKUP(A503, Master, 24, FALSE)</f>
        <v>1.0219243873070381</v>
      </c>
      <c r="S503" s="22">
        <f>AVERAGE(F503,I503,L503,O503,R503)</f>
        <v>0.89943747239750016</v>
      </c>
      <c r="T503" s="32">
        <v>1</v>
      </c>
    </row>
    <row r="504" spans="1:20" ht="12.75" customHeight="1" x14ac:dyDescent="0.3">
      <c r="A504" s="25" t="s">
        <v>1079</v>
      </c>
      <c r="B504" s="25" t="s">
        <v>1080</v>
      </c>
      <c r="C504" s="25" t="s">
        <v>79</v>
      </c>
      <c r="D504" s="31">
        <f>VLOOKUP(A504, Master, 10, FALSE)</f>
        <v>17670935</v>
      </c>
      <c r="E504" s="31">
        <f>VLOOKUP(A504, Master, 11, FALSE)</f>
        <v>12666250</v>
      </c>
      <c r="F504" s="40">
        <f>VLOOKUP(A504, Master, 12, FALSE)</f>
        <v>0.71678436936132695</v>
      </c>
      <c r="G504" s="31">
        <f>VLOOKUP(A504, Master, 13, FALSE)</f>
        <v>19042241</v>
      </c>
      <c r="H504" s="31">
        <f>VLOOKUP(A504, Master, 14, FALSE)</f>
        <v>12673772</v>
      </c>
      <c r="I504" s="40">
        <f>VLOOKUP(A504, Master, 15, FALSE)</f>
        <v>0.66556094947018052</v>
      </c>
      <c r="J504" s="24">
        <f>VLOOKUP(A504, Master, 16, FALSE)</f>
        <v>20116908</v>
      </c>
      <c r="K504" s="24">
        <f>VLOOKUP(A504, Master, 17, FALSE)</f>
        <v>12045799</v>
      </c>
      <c r="L504" s="22">
        <f>VLOOKUP(A504, Master, 18, FALSE)</f>
        <v>0.5987897841954638</v>
      </c>
      <c r="M504" s="24">
        <f>VLOOKUP(A504, Master, 19, FALSE)</f>
        <v>22372700</v>
      </c>
      <c r="N504" s="24">
        <f>VLOOKUP(A504, Master, 20, FALSE)</f>
        <v>9708177</v>
      </c>
      <c r="O504" s="22">
        <f>VLOOKUP(A504, Master, 21, FALSE)</f>
        <v>0.43392961064154079</v>
      </c>
      <c r="P504" s="24">
        <f>VLOOKUP(A504, Master, 22, FALSE)</f>
        <v>20198758</v>
      </c>
      <c r="Q504" s="24">
        <f>VLOOKUP(A504, Master, 23, FALSE)</f>
        <v>9846348</v>
      </c>
      <c r="R504" s="22">
        <f>VLOOKUP(A504, Master, 24, FALSE)</f>
        <v>0.4874729426433051</v>
      </c>
      <c r="S504" s="22">
        <f>AVERAGE(F504,I504,L504,O504,R504)</f>
        <v>0.58050753126236343</v>
      </c>
      <c r="T504" s="32">
        <v>3</v>
      </c>
    </row>
    <row r="505" spans="1:20" ht="12.75" customHeight="1" x14ac:dyDescent="0.3">
      <c r="A505" s="25" t="s">
        <v>1081</v>
      </c>
      <c r="B505" s="25" t="s">
        <v>1082</v>
      </c>
      <c r="C505" s="25" t="s">
        <v>79</v>
      </c>
      <c r="D505" s="31">
        <f>VLOOKUP(A505, Master, 10, FALSE)</f>
        <v>12941231</v>
      </c>
      <c r="E505" s="31">
        <f>VLOOKUP(A505, Master, 11, FALSE)</f>
        <v>3011754</v>
      </c>
      <c r="F505" s="40">
        <f>VLOOKUP(A505, Master, 12, FALSE)</f>
        <v>0.23272546483406409</v>
      </c>
      <c r="G505" s="31">
        <f>VLOOKUP(A505, Master, 13, FALSE)</f>
        <v>12659527</v>
      </c>
      <c r="H505" s="31">
        <f>VLOOKUP(A505, Master, 14, FALSE)</f>
        <v>3305501</v>
      </c>
      <c r="I505" s="40">
        <f>VLOOKUP(A505, Master, 15, FALSE)</f>
        <v>0.26110778072514085</v>
      </c>
      <c r="J505" s="24">
        <f>VLOOKUP(A505, Master, 16, FALSE)</f>
        <v>12823024</v>
      </c>
      <c r="K505" s="24">
        <f>VLOOKUP(A505, Master, 17, FALSE)</f>
        <v>3202906</v>
      </c>
      <c r="L505" s="22">
        <f>VLOOKUP(A505, Master, 18, FALSE)</f>
        <v>0.24977774353381854</v>
      </c>
      <c r="M505" s="24">
        <f>VLOOKUP(A505, Master, 19, FALSE)</f>
        <v>12840246</v>
      </c>
      <c r="N505" s="24">
        <f>VLOOKUP(A505, Master, 20, FALSE)</f>
        <v>3295170</v>
      </c>
      <c r="O505" s="22">
        <f>VLOOKUP(A505, Master, 21, FALSE)</f>
        <v>0.25662826086042279</v>
      </c>
      <c r="P505" s="24">
        <f>VLOOKUP(A505, Master, 22, FALSE)</f>
        <v>13574117</v>
      </c>
      <c r="Q505" s="24">
        <f>VLOOKUP(A505, Master, 23, FALSE)</f>
        <v>3679130</v>
      </c>
      <c r="R505" s="22">
        <f>VLOOKUP(A505, Master, 24, FALSE)</f>
        <v>0.27104009785682559</v>
      </c>
      <c r="S505" s="22">
        <f>AVERAGE(F505,I505,L505,O505,R505)</f>
        <v>0.25425586956205437</v>
      </c>
      <c r="T505" s="32">
        <v>3</v>
      </c>
    </row>
    <row r="506" spans="1:20" ht="12.75" customHeight="1" x14ac:dyDescent="0.3">
      <c r="A506" s="25" t="s">
        <v>1083</v>
      </c>
      <c r="B506" s="25" t="s">
        <v>580</v>
      </c>
      <c r="C506" s="25" t="s">
        <v>146</v>
      </c>
      <c r="D506" s="31">
        <f>VLOOKUP(A506, Master, 10, FALSE)</f>
        <v>11225240</v>
      </c>
      <c r="E506" s="31">
        <f>VLOOKUP(A506, Master, 11, FALSE)</f>
        <v>2061467</v>
      </c>
      <c r="F506" s="40">
        <f>VLOOKUP(A506, Master, 12, FALSE)</f>
        <v>0.18364569488046581</v>
      </c>
      <c r="G506" s="31">
        <f>VLOOKUP(A506, Master, 13, FALSE)</f>
        <v>11042190</v>
      </c>
      <c r="H506" s="31">
        <f>VLOOKUP(A506, Master, 14, FALSE)</f>
        <v>2801203</v>
      </c>
      <c r="I506" s="40">
        <f>VLOOKUP(A506, Master, 15, FALSE)</f>
        <v>0.25368183304217734</v>
      </c>
      <c r="J506" s="24">
        <f>VLOOKUP(A506, Master, 16, FALSE)</f>
        <v>11508694</v>
      </c>
      <c r="K506" s="24">
        <f>VLOOKUP(A506, Master, 17, FALSE)</f>
        <v>3281744</v>
      </c>
      <c r="L506" s="22">
        <f>VLOOKUP(A506, Master, 18, FALSE)</f>
        <v>0.28515346745686349</v>
      </c>
      <c r="M506" s="24">
        <f>VLOOKUP(A506, Master, 19, FALSE)</f>
        <v>11849967</v>
      </c>
      <c r="N506" s="24">
        <f>VLOOKUP(A506, Master, 20, FALSE)</f>
        <v>3929345</v>
      </c>
      <c r="O506" s="22">
        <f>VLOOKUP(A506, Master, 21, FALSE)</f>
        <v>0.33159121877723374</v>
      </c>
      <c r="P506" s="24">
        <f>VLOOKUP(A506, Master, 22, FALSE)</f>
        <v>11808333</v>
      </c>
      <c r="Q506" s="24">
        <f>VLOOKUP(A506, Master, 23, FALSE)</f>
        <v>5356402</v>
      </c>
      <c r="R506" s="22">
        <f>VLOOKUP(A506, Master, 24, FALSE)</f>
        <v>0.45361203821064328</v>
      </c>
      <c r="S506" s="22">
        <f>AVERAGE(F506,I506,L506,O506,R506)</f>
        <v>0.30153685047347673</v>
      </c>
      <c r="T506" s="32">
        <v>1</v>
      </c>
    </row>
    <row r="507" spans="1:20" ht="12.75" customHeight="1" x14ac:dyDescent="0.3">
      <c r="A507" s="25" t="s">
        <v>1084</v>
      </c>
      <c r="B507" s="25" t="s">
        <v>1085</v>
      </c>
      <c r="C507" s="25" t="s">
        <v>146</v>
      </c>
      <c r="D507" s="31">
        <f>VLOOKUP(A507, Master, 10, FALSE)</f>
        <v>9841925</v>
      </c>
      <c r="E507" s="31">
        <f>VLOOKUP(A507, Master, 11, FALSE)</f>
        <v>337389</v>
      </c>
      <c r="F507" s="40">
        <f>VLOOKUP(A507, Master, 12, FALSE)</f>
        <v>3.4280793645552067E-2</v>
      </c>
      <c r="G507" s="31">
        <f>VLOOKUP(A507, Master, 13, FALSE)</f>
        <v>9587449</v>
      </c>
      <c r="H507" s="31">
        <f>VLOOKUP(A507, Master, 14, FALSE)</f>
        <v>75680</v>
      </c>
      <c r="I507" s="40">
        <f>VLOOKUP(A507, Master, 15, FALSE)</f>
        <v>7.8936534629806109E-3</v>
      </c>
      <c r="J507" s="24">
        <f>VLOOKUP(A507, Master, 16, FALSE)</f>
        <v>9627440</v>
      </c>
      <c r="K507" s="24">
        <f>VLOOKUP(A507, Master, 17, FALSE)</f>
        <v>415384</v>
      </c>
      <c r="L507" s="22">
        <f>VLOOKUP(A507, Master, 18, FALSE)</f>
        <v>4.3145841469798822E-2</v>
      </c>
      <c r="M507" s="24">
        <f>VLOOKUP(A507, Master, 19, FALSE)</f>
        <v>9711623</v>
      </c>
      <c r="N507" s="24">
        <f>VLOOKUP(A507, Master, 20, FALSE)</f>
        <v>1271867</v>
      </c>
      <c r="O507" s="22">
        <f>VLOOKUP(A507, Master, 21, FALSE)</f>
        <v>0.13096338274251379</v>
      </c>
      <c r="P507" s="24">
        <f>VLOOKUP(A507, Master, 22, FALSE)</f>
        <v>10365408</v>
      </c>
      <c r="Q507" s="24">
        <f>VLOOKUP(A507, Master, 23, FALSE)</f>
        <v>2100347</v>
      </c>
      <c r="R507" s="22">
        <f>VLOOKUP(A507, Master, 24, FALSE)</f>
        <v>0.20263042226606034</v>
      </c>
      <c r="S507" s="22">
        <f>AVERAGE(F507,I507,L507,O507,R507)</f>
        <v>8.3782818717381136E-2</v>
      </c>
      <c r="T507" s="32">
        <v>3</v>
      </c>
    </row>
    <row r="508" spans="1:20" ht="12.75" customHeight="1" x14ac:dyDescent="0.3">
      <c r="A508" s="25" t="s">
        <v>1086</v>
      </c>
      <c r="B508" s="25" t="s">
        <v>1087</v>
      </c>
      <c r="C508" s="25" t="s">
        <v>256</v>
      </c>
      <c r="D508" s="31">
        <f>VLOOKUP(A508, Master, 10, FALSE)</f>
        <v>8727972</v>
      </c>
      <c r="E508" s="31">
        <f>VLOOKUP(A508, Master, 11, FALSE)</f>
        <v>1682535</v>
      </c>
      <c r="F508" s="40">
        <f>VLOOKUP(A508, Master, 12, FALSE)</f>
        <v>0.19277502265131005</v>
      </c>
      <c r="G508" s="31">
        <f>VLOOKUP(A508, Master, 13, FALSE)</f>
        <v>8985117</v>
      </c>
      <c r="H508" s="31">
        <f>VLOOKUP(A508, Master, 14, FALSE)</f>
        <v>2151641</v>
      </c>
      <c r="I508" s="40">
        <f>VLOOKUP(A508, Master, 15, FALSE)</f>
        <v>0.23946722118365293</v>
      </c>
      <c r="J508" s="24">
        <f>VLOOKUP(A508, Master, 16, FALSE)</f>
        <v>9115355</v>
      </c>
      <c r="K508" s="24">
        <f>VLOOKUP(A508, Master, 17, FALSE)</f>
        <v>2923111</v>
      </c>
      <c r="L508" s="22">
        <f>VLOOKUP(A508, Master, 18, FALSE)</f>
        <v>0.32067988575321532</v>
      </c>
      <c r="M508" s="24">
        <f>VLOOKUP(A508, Master, 19, FALSE)</f>
        <v>9568917</v>
      </c>
      <c r="N508" s="24">
        <f>VLOOKUP(A508, Master, 20, FALSE)</f>
        <v>4453725</v>
      </c>
      <c r="O508" s="22">
        <f>VLOOKUP(A508, Master, 21, FALSE)</f>
        <v>0.465436684214107</v>
      </c>
      <c r="P508" s="24">
        <f>VLOOKUP(A508, Master, 22, FALSE)</f>
        <v>10552542</v>
      </c>
      <c r="Q508" s="24">
        <f>VLOOKUP(A508, Master, 23, FALSE)</f>
        <v>5499348</v>
      </c>
      <c r="R508" s="22">
        <f>VLOOKUP(A508, Master, 24, FALSE)</f>
        <v>0.5211396457839258</v>
      </c>
      <c r="S508" s="22">
        <f>AVERAGE(F508,I508,L508,O508,R508)</f>
        <v>0.34789969191724224</v>
      </c>
      <c r="T508" s="32">
        <v>2</v>
      </c>
    </row>
    <row r="509" spans="1:20" ht="12.75" customHeight="1" x14ac:dyDescent="0.3">
      <c r="A509" s="25" t="s">
        <v>1088</v>
      </c>
      <c r="B509" s="25" t="s">
        <v>1089</v>
      </c>
      <c r="C509" s="25" t="s">
        <v>256</v>
      </c>
      <c r="D509" s="31">
        <f>VLOOKUP(A509, Master, 10, FALSE)</f>
        <v>5534508</v>
      </c>
      <c r="E509" s="31">
        <f>VLOOKUP(A509, Master, 11, FALSE)</f>
        <v>322450</v>
      </c>
      <c r="F509" s="40">
        <f>VLOOKUP(A509, Master, 12, FALSE)</f>
        <v>5.8261728052430316E-2</v>
      </c>
      <c r="G509" s="31">
        <f>VLOOKUP(A509, Master, 13, FALSE)</f>
        <v>5407848</v>
      </c>
      <c r="H509" s="31">
        <f>VLOOKUP(A509, Master, 14, FALSE)</f>
        <v>758190</v>
      </c>
      <c r="I509" s="40">
        <f>VLOOKUP(A509, Master, 15, FALSE)</f>
        <v>0.14020179561259857</v>
      </c>
      <c r="J509" s="24">
        <f>VLOOKUP(A509, Master, 16, FALSE)</f>
        <v>5632263</v>
      </c>
      <c r="K509" s="24">
        <f>VLOOKUP(A509, Master, 17, FALSE)</f>
        <v>1069574</v>
      </c>
      <c r="L509" s="22">
        <f>VLOOKUP(A509, Master, 18, FALSE)</f>
        <v>0.18990128834537734</v>
      </c>
      <c r="M509" s="24">
        <f>VLOOKUP(A509, Master, 19, FALSE)</f>
        <v>6065128</v>
      </c>
      <c r="N509" s="24">
        <f>VLOOKUP(A509, Master, 20, FALSE)</f>
        <v>1686875</v>
      </c>
      <c r="O509" s="22">
        <f>VLOOKUP(A509, Master, 21, FALSE)</f>
        <v>0.2781268589879719</v>
      </c>
      <c r="P509" s="24">
        <f>VLOOKUP(A509, Master, 22, FALSE)</f>
        <v>6528541</v>
      </c>
      <c r="Q509" s="24">
        <f>VLOOKUP(A509, Master, 23, FALSE)</f>
        <v>2231339</v>
      </c>
      <c r="R509" s="22">
        <f>VLOOKUP(A509, Master, 24, FALSE)</f>
        <v>0.34178218379879977</v>
      </c>
      <c r="S509" s="22">
        <f>AVERAGE(F509,I509,L509,O509,R509)</f>
        <v>0.20165477095943557</v>
      </c>
      <c r="T509" s="32">
        <v>1</v>
      </c>
    </row>
    <row r="510" spans="1:20" ht="12.75" customHeight="1" x14ac:dyDescent="0.3">
      <c r="A510" s="25" t="s">
        <v>1090</v>
      </c>
      <c r="B510" s="25" t="s">
        <v>1091</v>
      </c>
      <c r="C510" s="25" t="s">
        <v>256</v>
      </c>
      <c r="D510" s="31">
        <f>VLOOKUP(A510, Master, 10, FALSE)</f>
        <v>6308903</v>
      </c>
      <c r="E510" s="31">
        <f>VLOOKUP(A510, Master, 11, FALSE)</f>
        <v>1205721</v>
      </c>
      <c r="F510" s="40">
        <f>VLOOKUP(A510, Master, 12, FALSE)</f>
        <v>0.19111420796927769</v>
      </c>
      <c r="G510" s="31">
        <f>VLOOKUP(A510, Master, 13, FALSE)</f>
        <v>6842227</v>
      </c>
      <c r="H510" s="31">
        <f>VLOOKUP(A510, Master, 14, FALSE)</f>
        <v>1110355</v>
      </c>
      <c r="I510" s="40">
        <f>VLOOKUP(A510, Master, 15, FALSE)</f>
        <v>0.16227976651461579</v>
      </c>
      <c r="J510" s="24">
        <f>VLOOKUP(A510, Master, 16, FALSE)</f>
        <v>7118856</v>
      </c>
      <c r="K510" s="24">
        <f>VLOOKUP(A510, Master, 17, FALSE)</f>
        <v>1126176</v>
      </c>
      <c r="L510" s="22">
        <f>VLOOKUP(A510, Master, 18, FALSE)</f>
        <v>0.15819620455871</v>
      </c>
      <c r="M510" s="24">
        <f>VLOOKUP(A510, Master, 19, FALSE)</f>
        <v>6873822</v>
      </c>
      <c r="N510" s="24">
        <f>VLOOKUP(A510, Master, 20, FALSE)</f>
        <v>1787527</v>
      </c>
      <c r="O510" s="22">
        <f>VLOOKUP(A510, Master, 21, FALSE)</f>
        <v>0.26004848539866177</v>
      </c>
      <c r="P510" s="24">
        <f>VLOOKUP(A510, Master, 22, FALSE)</f>
        <v>6848118</v>
      </c>
      <c r="Q510" s="24">
        <f>VLOOKUP(A510, Master, 23, FALSE)</f>
        <v>2972729</v>
      </c>
      <c r="R510" s="22">
        <f>VLOOKUP(A510, Master, 24, FALSE)</f>
        <v>0.43409430152926687</v>
      </c>
      <c r="S510" s="22">
        <f>AVERAGE(F510,I510,L510,O510,R510)</f>
        <v>0.24114659319410645</v>
      </c>
      <c r="T510" s="32">
        <v>1</v>
      </c>
    </row>
    <row r="511" spans="1:20" ht="12.75" customHeight="1" x14ac:dyDescent="0.3">
      <c r="A511" s="25" t="s">
        <v>1092</v>
      </c>
      <c r="B511" s="25" t="s">
        <v>1093</v>
      </c>
      <c r="C511" s="25" t="s">
        <v>256</v>
      </c>
      <c r="D511" s="31">
        <f>VLOOKUP(A511, Master, 10, FALSE)</f>
        <v>13885848</v>
      </c>
      <c r="E511" s="31">
        <f>VLOOKUP(A511, Master, 11, FALSE)</f>
        <v>757384</v>
      </c>
      <c r="F511" s="40">
        <f>VLOOKUP(A511, Master, 12, FALSE)</f>
        <v>5.4543589991767158E-2</v>
      </c>
      <c r="G511" s="31">
        <f>VLOOKUP(A511, Master, 13, FALSE)</f>
        <v>14190269</v>
      </c>
      <c r="H511" s="31">
        <f>VLOOKUP(A511, Master, 14, FALSE)</f>
        <v>959342</v>
      </c>
      <c r="I511" s="40">
        <f>VLOOKUP(A511, Master, 15, FALSE)</f>
        <v>6.7605624671385728E-2</v>
      </c>
      <c r="J511" s="24">
        <f>VLOOKUP(A511, Master, 16, FALSE)</f>
        <v>15127163</v>
      </c>
      <c r="K511" s="24">
        <f>VLOOKUP(A511, Master, 17, FALSE)</f>
        <v>936576</v>
      </c>
      <c r="L511" s="22">
        <f>VLOOKUP(A511, Master, 18, FALSE)</f>
        <v>6.1913526019386447E-2</v>
      </c>
      <c r="M511" s="24">
        <f>VLOOKUP(A511, Master, 19, FALSE)</f>
        <v>15311194</v>
      </c>
      <c r="N511" s="24">
        <f>VLOOKUP(A511, Master, 20, FALSE)</f>
        <v>1118114</v>
      </c>
      <c r="O511" s="22">
        <f>VLOOKUP(A511, Master, 21, FALSE)</f>
        <v>7.3025918161575123E-2</v>
      </c>
      <c r="P511" s="24">
        <f>VLOOKUP(A511, Master, 22, FALSE)</f>
        <v>15245460</v>
      </c>
      <c r="Q511" s="24">
        <f>VLOOKUP(A511, Master, 23, FALSE)</f>
        <v>1681575</v>
      </c>
      <c r="R511" s="22">
        <f>VLOOKUP(A511, Master, 24, FALSE)</f>
        <v>0.11030004998209303</v>
      </c>
      <c r="S511" s="22">
        <f>AVERAGE(F511,I511,L511,O511,R511)</f>
        <v>7.3477741765241494E-2</v>
      </c>
      <c r="T511" s="32">
        <v>2</v>
      </c>
    </row>
    <row r="512" spans="1:20" ht="12.75" customHeight="1" x14ac:dyDescent="0.3">
      <c r="A512" s="25" t="s">
        <v>1094</v>
      </c>
      <c r="B512" s="25" t="s">
        <v>762</v>
      </c>
      <c r="C512" s="25" t="s">
        <v>256</v>
      </c>
      <c r="D512" s="31">
        <f>VLOOKUP(A512, Master, 10, FALSE)</f>
        <v>16560978</v>
      </c>
      <c r="E512" s="31">
        <f>VLOOKUP(A512, Master, 11, FALSE)</f>
        <v>208291</v>
      </c>
      <c r="F512" s="40">
        <f>VLOOKUP(A512, Master, 12, FALSE)</f>
        <v>1.25772161523311E-2</v>
      </c>
      <c r="G512" s="31">
        <f>VLOOKUP(A512, Master, 13, FALSE)</f>
        <v>17206026</v>
      </c>
      <c r="H512" s="31">
        <f>VLOOKUP(A512, Master, 14, FALSE)</f>
        <v>260913</v>
      </c>
      <c r="I512" s="40">
        <f>VLOOKUP(A512, Master, 15, FALSE)</f>
        <v>1.5164047758616661E-2</v>
      </c>
      <c r="J512" s="24">
        <f>VLOOKUP(A512, Master, 16, FALSE)</f>
        <v>17615489</v>
      </c>
      <c r="K512" s="24">
        <f>VLOOKUP(A512, Master, 17, FALSE)</f>
        <v>1076510</v>
      </c>
      <c r="L512" s="22">
        <f>VLOOKUP(A512, Master, 18, FALSE)</f>
        <v>6.1111559264690293E-2</v>
      </c>
      <c r="M512" s="24">
        <f>VLOOKUP(A512, Master, 19, FALSE)</f>
        <v>17936884</v>
      </c>
      <c r="N512" s="24">
        <f>VLOOKUP(A512, Master, 20, FALSE)</f>
        <v>3499924</v>
      </c>
      <c r="O512" s="22">
        <f>VLOOKUP(A512, Master, 21, FALSE)</f>
        <v>0.19512441514367823</v>
      </c>
      <c r="P512" s="24">
        <f>VLOOKUP(A512, Master, 22, FALSE)</f>
        <v>18644355</v>
      </c>
      <c r="Q512" s="24">
        <f>VLOOKUP(A512, Master, 23, FALSE)</f>
        <v>4520141</v>
      </c>
      <c r="R512" s="22">
        <f>VLOOKUP(A512, Master, 24, FALSE)</f>
        <v>0.24244019168268358</v>
      </c>
      <c r="S512" s="22">
        <f>AVERAGE(F512,I512,L512,O512,R512)</f>
        <v>0.10528348600039998</v>
      </c>
      <c r="T512" s="32">
        <v>2</v>
      </c>
    </row>
    <row r="513" spans="1:20" ht="12.75" customHeight="1" x14ac:dyDescent="0.3">
      <c r="A513" s="25" t="s">
        <v>1095</v>
      </c>
      <c r="B513" s="25" t="s">
        <v>1096</v>
      </c>
      <c r="C513" s="25" t="s">
        <v>256</v>
      </c>
      <c r="D513" s="31">
        <f>VLOOKUP(A513, Master, 10, FALSE)</f>
        <v>10107107</v>
      </c>
      <c r="E513" s="31">
        <f>VLOOKUP(A513, Master, 11, FALSE)</f>
        <v>900846</v>
      </c>
      <c r="F513" s="40">
        <f>VLOOKUP(A513, Master, 12, FALSE)</f>
        <v>8.9129955782599316E-2</v>
      </c>
      <c r="G513" s="31">
        <f>VLOOKUP(A513, Master, 13, FALSE)</f>
        <v>9458884</v>
      </c>
      <c r="H513" s="31">
        <f>VLOOKUP(A513, Master, 14, FALSE)</f>
        <v>2345700</v>
      </c>
      <c r="I513" s="40">
        <f>VLOOKUP(A513, Master, 15, FALSE)</f>
        <v>0.24798908623892629</v>
      </c>
      <c r="J513" s="24">
        <f>VLOOKUP(A513, Master, 16, FALSE)</f>
        <v>10594298</v>
      </c>
      <c r="K513" s="24">
        <f>VLOOKUP(A513, Master, 17, FALSE)</f>
        <v>4216676</v>
      </c>
      <c r="L513" s="22">
        <f>VLOOKUP(A513, Master, 18, FALSE)</f>
        <v>0.39801372398624241</v>
      </c>
      <c r="M513" s="24">
        <f>VLOOKUP(A513, Master, 19, FALSE)</f>
        <v>11075133</v>
      </c>
      <c r="N513" s="24">
        <f>VLOOKUP(A513, Master, 20, FALSE)</f>
        <v>5718108</v>
      </c>
      <c r="O513" s="22">
        <f>VLOOKUP(A513, Master, 21, FALSE)</f>
        <v>0.51630151981019101</v>
      </c>
      <c r="P513" s="24">
        <f>VLOOKUP(A513, Master, 22, FALSE)</f>
        <v>10693654</v>
      </c>
      <c r="Q513" s="24">
        <f>VLOOKUP(A513, Master, 23, FALSE)</f>
        <v>7700232</v>
      </c>
      <c r="R513" s="22">
        <f>VLOOKUP(A513, Master, 24, FALSE)</f>
        <v>0.72007491545920599</v>
      </c>
      <c r="S513" s="22">
        <f>AVERAGE(F513,I513,L513,O513,R513)</f>
        <v>0.39430184025543297</v>
      </c>
      <c r="T513" s="32">
        <v>2</v>
      </c>
    </row>
    <row r="514" spans="1:20" ht="12.75" customHeight="1" x14ac:dyDescent="0.3">
      <c r="A514" s="25" t="s">
        <v>1097</v>
      </c>
      <c r="B514" s="25" t="s">
        <v>1098</v>
      </c>
      <c r="C514" s="25" t="s">
        <v>256</v>
      </c>
      <c r="D514" s="31">
        <f>VLOOKUP(A514, Master, 10, FALSE)</f>
        <v>13741687</v>
      </c>
      <c r="E514" s="31">
        <f>VLOOKUP(A514, Master, 11, FALSE)</f>
        <v>3195559</v>
      </c>
      <c r="F514" s="40">
        <f>VLOOKUP(A514, Master, 12, FALSE)</f>
        <v>0.23254488331745585</v>
      </c>
      <c r="G514" s="31">
        <f>VLOOKUP(A514, Master, 13, FALSE)</f>
        <v>14310499</v>
      </c>
      <c r="H514" s="31">
        <f>VLOOKUP(A514, Master, 14, FALSE)</f>
        <v>3505429</v>
      </c>
      <c r="I514" s="40">
        <f>VLOOKUP(A514, Master, 15, FALSE)</f>
        <v>0.24495505013486951</v>
      </c>
      <c r="J514" s="24">
        <f>VLOOKUP(A514, Master, 16, FALSE)</f>
        <v>14790832</v>
      </c>
      <c r="K514" s="24">
        <f>VLOOKUP(A514, Master, 17, FALSE)</f>
        <v>4352795</v>
      </c>
      <c r="L514" s="22">
        <f>VLOOKUP(A514, Master, 18, FALSE)</f>
        <v>0.29429007103860011</v>
      </c>
      <c r="M514" s="24">
        <f>VLOOKUP(A514, Master, 19, FALSE)</f>
        <v>15313756</v>
      </c>
      <c r="N514" s="24">
        <f>VLOOKUP(A514, Master, 20, FALSE)</f>
        <v>5283692</v>
      </c>
      <c r="O514" s="22">
        <f>VLOOKUP(A514, Master, 21, FALSE)</f>
        <v>0.34502913589585732</v>
      </c>
      <c r="P514" s="24">
        <f>VLOOKUP(A514, Master, 22, FALSE)</f>
        <v>16430761</v>
      </c>
      <c r="Q514" s="24">
        <f>VLOOKUP(A514, Master, 23, FALSE)</f>
        <v>6459784</v>
      </c>
      <c r="R514" s="22">
        <f>VLOOKUP(A514, Master, 24, FALSE)</f>
        <v>0.39315184488411703</v>
      </c>
      <c r="S514" s="22">
        <f>AVERAGE(F514,I514,L514,O514,R514)</f>
        <v>0.3019941970541799</v>
      </c>
      <c r="T514" s="32">
        <v>2</v>
      </c>
    </row>
    <row r="515" spans="1:20" ht="12.75" customHeight="1" x14ac:dyDescent="0.3">
      <c r="A515" s="25" t="s">
        <v>1099</v>
      </c>
      <c r="B515" s="25" t="s">
        <v>1100</v>
      </c>
      <c r="C515" s="25" t="s">
        <v>256</v>
      </c>
      <c r="D515" s="31">
        <f>VLOOKUP(A515, Master, 10, FALSE)</f>
        <v>11897792</v>
      </c>
      <c r="E515" s="31">
        <f>VLOOKUP(A515, Master, 11, FALSE)</f>
        <v>1676219</v>
      </c>
      <c r="F515" s="40">
        <f>VLOOKUP(A515, Master, 12, FALSE)</f>
        <v>0.14088488015255268</v>
      </c>
      <c r="G515" s="31">
        <f>VLOOKUP(A515, Master, 13, FALSE)</f>
        <v>12459277</v>
      </c>
      <c r="H515" s="31">
        <f>VLOOKUP(A515, Master, 14, FALSE)</f>
        <v>1810449</v>
      </c>
      <c r="I515" s="40">
        <f>VLOOKUP(A515, Master, 15, FALSE)</f>
        <v>0.14530931449714138</v>
      </c>
      <c r="J515" s="24">
        <f>VLOOKUP(A515, Master, 16, FALSE)</f>
        <v>12864566</v>
      </c>
      <c r="K515" s="24">
        <f>VLOOKUP(A515, Master, 17, FALSE)</f>
        <v>1673934</v>
      </c>
      <c r="L515" s="22">
        <f>VLOOKUP(A515, Master, 18, FALSE)</f>
        <v>0.13011974131113324</v>
      </c>
      <c r="M515" s="24">
        <f>VLOOKUP(A515, Master, 19, FALSE)</f>
        <v>13126796</v>
      </c>
      <c r="N515" s="24">
        <f>VLOOKUP(A515, Master, 20, FALSE)</f>
        <v>1567710</v>
      </c>
      <c r="O515" s="22">
        <f>VLOOKUP(A515, Master, 21, FALSE)</f>
        <v>0.1194282290971841</v>
      </c>
      <c r="P515" s="24">
        <f>VLOOKUP(A515, Master, 22, FALSE)</f>
        <v>13598828</v>
      </c>
      <c r="Q515" s="24">
        <f>VLOOKUP(A515, Master, 23, FALSE)</f>
        <v>1741683</v>
      </c>
      <c r="R515" s="22">
        <f>VLOOKUP(A515, Master, 24, FALSE)</f>
        <v>0.1280759636050989</v>
      </c>
      <c r="S515" s="22">
        <f>AVERAGE(F515,I515,L515,O515,R515)</f>
        <v>0.13276362573262207</v>
      </c>
      <c r="T515" s="32">
        <v>3</v>
      </c>
    </row>
    <row r="516" spans="1:20" ht="12.75" customHeight="1" x14ac:dyDescent="0.3">
      <c r="A516" s="25" t="s">
        <v>1101</v>
      </c>
      <c r="B516" s="25" t="s">
        <v>1102</v>
      </c>
      <c r="C516" s="25" t="s">
        <v>140</v>
      </c>
      <c r="D516" s="31">
        <f>VLOOKUP(A516, Master, 10, FALSE)</f>
        <v>8566433</v>
      </c>
      <c r="E516" s="31">
        <f>VLOOKUP(A516, Master, 11, FALSE)</f>
        <v>683363</v>
      </c>
      <c r="F516" s="40">
        <f>VLOOKUP(A516, Master, 12, FALSE)</f>
        <v>7.9772175886976535E-2</v>
      </c>
      <c r="G516" s="31">
        <f>VLOOKUP(A516, Master, 13, FALSE)</f>
        <v>8643949</v>
      </c>
      <c r="H516" s="31">
        <f>VLOOKUP(A516, Master, 14, FALSE)</f>
        <v>756954</v>
      </c>
      <c r="I516" s="40">
        <f>VLOOKUP(A516, Master, 15, FALSE)</f>
        <v>8.7570391727207084E-2</v>
      </c>
      <c r="J516" s="24">
        <f>VLOOKUP(A516, Master, 16, FALSE)</f>
        <v>8752287</v>
      </c>
      <c r="K516" s="24">
        <f>VLOOKUP(A516, Master, 17, FALSE)</f>
        <v>1317669</v>
      </c>
      <c r="L516" s="22">
        <f>VLOOKUP(A516, Master, 18, FALSE)</f>
        <v>0.15055139302447462</v>
      </c>
      <c r="M516" s="24">
        <f>VLOOKUP(A516, Master, 19, FALSE)</f>
        <v>9005524</v>
      </c>
      <c r="N516" s="24">
        <f>VLOOKUP(A516, Master, 20, FALSE)</f>
        <v>2519024</v>
      </c>
      <c r="O516" s="22">
        <f>VLOOKUP(A516, Master, 21, FALSE)</f>
        <v>0.27971986971552126</v>
      </c>
      <c r="P516" s="24">
        <f>VLOOKUP(A516, Master, 22, FALSE)</f>
        <v>9690226</v>
      </c>
      <c r="Q516" s="24">
        <f>VLOOKUP(A516, Master, 23, FALSE)</f>
        <v>3271459</v>
      </c>
      <c r="R516" s="22">
        <f>VLOOKUP(A516, Master, 24, FALSE)</f>
        <v>0.33760399396257629</v>
      </c>
      <c r="S516" s="22">
        <f>AVERAGE(F516,I516,L516,O516,R516)</f>
        <v>0.18704356486335119</v>
      </c>
      <c r="T516" s="32">
        <v>2</v>
      </c>
    </row>
    <row r="517" spans="1:20" ht="12.75" customHeight="1" x14ac:dyDescent="0.3">
      <c r="A517" s="25" t="s">
        <v>1103</v>
      </c>
      <c r="B517" s="25" t="s">
        <v>1104</v>
      </c>
      <c r="C517" s="25" t="s">
        <v>140</v>
      </c>
      <c r="D517" s="31">
        <f>VLOOKUP(A517, Master, 10, FALSE)</f>
        <v>7544134</v>
      </c>
      <c r="E517" s="31">
        <f>VLOOKUP(A517, Master, 11, FALSE)</f>
        <v>3552795</v>
      </c>
      <c r="F517" s="40">
        <f>VLOOKUP(A517, Master, 12, FALSE)</f>
        <v>0.47093476865601802</v>
      </c>
      <c r="G517" s="31">
        <f>VLOOKUP(A517, Master, 13, FALSE)</f>
        <v>7818742</v>
      </c>
      <c r="H517" s="31">
        <f>VLOOKUP(A517, Master, 14, FALSE)</f>
        <v>3278934</v>
      </c>
      <c r="I517" s="40">
        <f>VLOOKUP(A517, Master, 15, FALSE)</f>
        <v>0.4193684866440151</v>
      </c>
      <c r="J517" s="24">
        <f>VLOOKUP(A517, Master, 16, FALSE)</f>
        <v>7929973</v>
      </c>
      <c r="K517" s="24">
        <f>VLOOKUP(A517, Master, 17, FALSE)</f>
        <v>3267009</v>
      </c>
      <c r="L517" s="22">
        <f>VLOOKUP(A517, Master, 18, FALSE)</f>
        <v>0.41198236110009456</v>
      </c>
      <c r="M517" s="24">
        <f>VLOOKUP(A517, Master, 19, FALSE)</f>
        <v>8011728</v>
      </c>
      <c r="N517" s="24">
        <f>VLOOKUP(A517, Master, 20, FALSE)</f>
        <v>3969710</v>
      </c>
      <c r="O517" s="22">
        <f>VLOOKUP(A517, Master, 21, FALSE)</f>
        <v>0.49548736552214456</v>
      </c>
      <c r="P517" s="24">
        <f>VLOOKUP(A517, Master, 22, FALSE)</f>
        <v>9054230</v>
      </c>
      <c r="Q517" s="24">
        <f>VLOOKUP(A517, Master, 23, FALSE)</f>
        <v>4097315</v>
      </c>
      <c r="R517" s="22">
        <f>VLOOKUP(A517, Master, 24, FALSE)</f>
        <v>0.45253047470629748</v>
      </c>
      <c r="S517" s="22">
        <f>AVERAGE(F517,I517,L517,O517,R517)</f>
        <v>0.45006069132571397</v>
      </c>
      <c r="T517" s="32">
        <v>3</v>
      </c>
    </row>
    <row r="518" spans="1:20" ht="12.75" customHeight="1" x14ac:dyDescent="0.3">
      <c r="A518" s="25" t="s">
        <v>1105</v>
      </c>
      <c r="B518" s="25" t="s">
        <v>1106</v>
      </c>
      <c r="C518" s="25" t="s">
        <v>140</v>
      </c>
      <c r="D518" s="31">
        <f>VLOOKUP(A518, Master, 10, FALSE)</f>
        <v>3677992</v>
      </c>
      <c r="E518" s="31">
        <f>VLOOKUP(A518, Master, 11, FALSE)</f>
        <v>2251426</v>
      </c>
      <c r="F518" s="40">
        <f>VLOOKUP(A518, Master, 12, FALSE)</f>
        <v>0.61213455602948563</v>
      </c>
      <c r="G518" s="31">
        <f>VLOOKUP(A518, Master, 13, FALSE)</f>
        <v>3820409</v>
      </c>
      <c r="H518" s="31">
        <f>VLOOKUP(A518, Master, 14, FALSE)</f>
        <v>2329866</v>
      </c>
      <c r="I518" s="40">
        <f>VLOOKUP(A518, Master, 15, FALSE)</f>
        <v>0.60984727027917696</v>
      </c>
      <c r="J518" s="24">
        <f>VLOOKUP(A518, Master, 16, FALSE)</f>
        <v>3960852</v>
      </c>
      <c r="K518" s="24">
        <f>VLOOKUP(A518, Master, 17, FALSE)</f>
        <v>2613019</v>
      </c>
      <c r="L518" s="22">
        <f>VLOOKUP(A518, Master, 18, FALSE)</f>
        <v>0.65971134493285788</v>
      </c>
      <c r="M518" s="24">
        <f>VLOOKUP(A518, Master, 19, FALSE)</f>
        <v>4154744</v>
      </c>
      <c r="N518" s="24">
        <f>VLOOKUP(A518, Master, 20, FALSE)</f>
        <v>3054340</v>
      </c>
      <c r="O518" s="22">
        <f>VLOOKUP(A518, Master, 21, FALSE)</f>
        <v>0.73514517380613587</v>
      </c>
      <c r="P518" s="24">
        <f>VLOOKUP(A518, Master, 22, FALSE)</f>
        <v>4794349</v>
      </c>
      <c r="Q518" s="24">
        <f>VLOOKUP(A518, Master, 23, FALSE)</f>
        <v>3279291</v>
      </c>
      <c r="R518" s="22">
        <f>VLOOKUP(A518, Master, 24, FALSE)</f>
        <v>0.68399088176517808</v>
      </c>
      <c r="S518" s="22">
        <f>AVERAGE(F518,I518,L518,O518,R518)</f>
        <v>0.66016584536256695</v>
      </c>
      <c r="T518" s="32">
        <v>2</v>
      </c>
    </row>
    <row r="519" spans="1:20" ht="12.75" customHeight="1" x14ac:dyDescent="0.3">
      <c r="A519" s="25" t="s">
        <v>1107</v>
      </c>
      <c r="B519" s="25" t="s">
        <v>1108</v>
      </c>
      <c r="C519" s="25" t="s">
        <v>140</v>
      </c>
      <c r="D519" s="31">
        <f>VLOOKUP(A519, Master, 10, FALSE)</f>
        <v>4750445</v>
      </c>
      <c r="E519" s="31">
        <f>VLOOKUP(A519, Master, 11, FALSE)</f>
        <v>541810</v>
      </c>
      <c r="F519" s="40">
        <f>VLOOKUP(A519, Master, 12, FALSE)</f>
        <v>0.1140545780447937</v>
      </c>
      <c r="G519" s="31">
        <f>VLOOKUP(A519, Master, 13, FALSE)</f>
        <v>4461531</v>
      </c>
      <c r="H519" s="31">
        <f>VLOOKUP(A519, Master, 14, FALSE)</f>
        <v>760556</v>
      </c>
      <c r="I519" s="40">
        <f>VLOOKUP(A519, Master, 15, FALSE)</f>
        <v>0.17046973337179547</v>
      </c>
      <c r="J519" s="24">
        <f>VLOOKUP(A519, Master, 16, FALSE)</f>
        <v>6527299</v>
      </c>
      <c r="K519" s="24">
        <f>VLOOKUP(A519, Master, 17, FALSE)</f>
        <v>1316452</v>
      </c>
      <c r="L519" s="22">
        <f>VLOOKUP(A519, Master, 18, FALSE)</f>
        <v>0.20168403500437165</v>
      </c>
      <c r="M519" s="24">
        <f>VLOOKUP(A519, Master, 19, FALSE)</f>
        <v>6614669</v>
      </c>
      <c r="N519" s="24">
        <f>VLOOKUP(A519, Master, 20, FALSE)</f>
        <v>2037637</v>
      </c>
      <c r="O519" s="22">
        <f>VLOOKUP(A519, Master, 21, FALSE)</f>
        <v>0.30804821828575246</v>
      </c>
      <c r="P519" s="24">
        <f>VLOOKUP(A519, Master, 22, FALSE)</f>
        <v>7028455</v>
      </c>
      <c r="Q519" s="24">
        <f>VLOOKUP(A519, Master, 23, FALSE)</f>
        <v>2563654</v>
      </c>
      <c r="R519" s="22">
        <f>VLOOKUP(A519, Master, 24, FALSE)</f>
        <v>0.36475356248279317</v>
      </c>
      <c r="S519" s="22">
        <f>AVERAGE(F519,I519,L519,O519,R519)</f>
        <v>0.23180202543790127</v>
      </c>
      <c r="T519" s="32">
        <v>2</v>
      </c>
    </row>
    <row r="520" spans="1:20" x14ac:dyDescent="0.3">
      <c r="A520" s="25" t="s">
        <v>1109</v>
      </c>
      <c r="B520" s="25" t="s">
        <v>1110</v>
      </c>
      <c r="C520" s="25" t="s">
        <v>327</v>
      </c>
      <c r="D520" s="83"/>
      <c r="E520" s="83"/>
      <c r="F520" s="84"/>
      <c r="G520" s="83"/>
      <c r="H520" s="83"/>
      <c r="I520" s="84"/>
      <c r="J520" s="83"/>
      <c r="K520" s="83"/>
      <c r="L520" s="83"/>
      <c r="M520" s="24">
        <f>VLOOKUP(A520, Master, 19, FALSE)</f>
        <v>10636931</v>
      </c>
      <c r="N520" s="24">
        <f>VLOOKUP(A520, Master, 20, FALSE)</f>
        <v>6807858</v>
      </c>
      <c r="O520" s="22">
        <f>VLOOKUP(A520, Master, 21, FALSE)</f>
        <v>0.64002088572352311</v>
      </c>
      <c r="P520" s="24">
        <f>VLOOKUP(A520, Master, 22, FALSE)</f>
        <v>11789776</v>
      </c>
      <c r="Q520" s="24">
        <f>VLOOKUP(A520, Master, 23, FALSE)</f>
        <v>7968222</v>
      </c>
      <c r="R520" s="22">
        <f>VLOOKUP(A520, Master, 24, FALSE)</f>
        <v>0.67585864226767323</v>
      </c>
      <c r="S520" s="22">
        <f>AVERAGE(F520,I520,L520,O520,R520)</f>
        <v>0.65793976399559817</v>
      </c>
      <c r="T520" s="32">
        <v>3</v>
      </c>
    </row>
    <row r="521" spans="1:20" ht="12.75" customHeight="1" x14ac:dyDescent="0.3">
      <c r="A521" s="25" t="s">
        <v>1111</v>
      </c>
      <c r="B521" s="25" t="s">
        <v>1112</v>
      </c>
      <c r="C521" s="25" t="s">
        <v>327</v>
      </c>
      <c r="D521" s="31">
        <f>VLOOKUP(A521, Master, 10, FALSE)</f>
        <v>4585487</v>
      </c>
      <c r="E521" s="31">
        <f>VLOOKUP(A521, Master, 11, FALSE)</f>
        <v>3312629</v>
      </c>
      <c r="F521" s="40">
        <f>VLOOKUP(A521, Master, 12, FALSE)</f>
        <v>0.72241596148893239</v>
      </c>
      <c r="G521" s="31">
        <f>VLOOKUP(A521, Master, 13, FALSE)</f>
        <v>5091627</v>
      </c>
      <c r="H521" s="31">
        <f>VLOOKUP(A521, Master, 14, FALSE)</f>
        <v>3805132</v>
      </c>
      <c r="I521" s="40">
        <f>VLOOKUP(A521, Master, 15, FALSE)</f>
        <v>0.74733125580487336</v>
      </c>
      <c r="J521" s="24">
        <f>VLOOKUP(A521, Master, 16, FALSE)</f>
        <v>5234742</v>
      </c>
      <c r="K521" s="24">
        <f>VLOOKUP(A521, Master, 17, FALSE)</f>
        <v>4549578</v>
      </c>
      <c r="L521" s="22">
        <f>VLOOKUP(A521, Master, 18, FALSE)</f>
        <v>0.86911217400972196</v>
      </c>
      <c r="M521" s="24">
        <f>VLOOKUP(A521, Master, 19, FALSE)</f>
        <v>6000196</v>
      </c>
      <c r="N521" s="24">
        <f>VLOOKUP(A521, Master, 20, FALSE)</f>
        <v>4959142</v>
      </c>
      <c r="O521" s="22">
        <f>VLOOKUP(A521, Master, 21, FALSE)</f>
        <v>0.82649666777551933</v>
      </c>
      <c r="P521" s="24">
        <f>VLOOKUP(A521, Master, 22, FALSE)</f>
        <v>6089245</v>
      </c>
      <c r="Q521" s="24">
        <f>VLOOKUP(A521, Master, 23, FALSE)</f>
        <v>5606372</v>
      </c>
      <c r="R521" s="22">
        <f>VLOOKUP(A521, Master, 24, FALSE)</f>
        <v>0.92070067799866817</v>
      </c>
      <c r="S521" s="22">
        <f>AVERAGE(F521,I521,L521,O521,R521)</f>
        <v>0.81721134741554313</v>
      </c>
      <c r="T521" s="32">
        <v>2</v>
      </c>
    </row>
    <row r="522" spans="1:20" ht="12.75" customHeight="1" x14ac:dyDescent="0.3">
      <c r="A522" s="25" t="s">
        <v>1113</v>
      </c>
      <c r="B522" s="25" t="s">
        <v>1114</v>
      </c>
      <c r="C522" s="25" t="s">
        <v>327</v>
      </c>
      <c r="D522" s="31">
        <f>VLOOKUP(A522, Master, 10, FALSE)</f>
        <v>4906805</v>
      </c>
      <c r="E522" s="31">
        <f>VLOOKUP(A522, Master, 11, FALSE)</f>
        <v>3991798</v>
      </c>
      <c r="F522" s="40">
        <f>VLOOKUP(A522, Master, 12, FALSE)</f>
        <v>0.81352285244675504</v>
      </c>
      <c r="G522" s="31">
        <f>VLOOKUP(A522, Master, 13, FALSE)</f>
        <v>5127554</v>
      </c>
      <c r="H522" s="31">
        <f>VLOOKUP(A522, Master, 14, FALSE)</f>
        <v>4517385</v>
      </c>
      <c r="I522" s="40">
        <f>VLOOKUP(A522, Master, 15, FALSE)</f>
        <v>0.88100193581579056</v>
      </c>
      <c r="J522" s="24">
        <f>VLOOKUP(A522, Master, 16, FALSE)</f>
        <v>5335920</v>
      </c>
      <c r="K522" s="24">
        <f>VLOOKUP(A522, Master, 17, FALSE)</f>
        <v>5115193</v>
      </c>
      <c r="L522" s="22">
        <f>VLOOKUP(A522, Master, 18, FALSE)</f>
        <v>0.95863375013118635</v>
      </c>
      <c r="M522" s="24">
        <f>VLOOKUP(A522, Master, 19, FALSE)</f>
        <v>6316060</v>
      </c>
      <c r="N522" s="24">
        <f>VLOOKUP(A522, Master, 20, FALSE)</f>
        <v>5188462</v>
      </c>
      <c r="O522" s="22">
        <f>VLOOKUP(A522, Master, 21, FALSE)</f>
        <v>0.8214712969794461</v>
      </c>
      <c r="P522" s="24">
        <f>VLOOKUP(A522, Master, 22, FALSE)</f>
        <v>5936356</v>
      </c>
      <c r="Q522" s="24">
        <f>VLOOKUP(A522, Master, 23, FALSE)</f>
        <v>5647906</v>
      </c>
      <c r="R522" s="22">
        <f>VLOOKUP(A522, Master, 24, FALSE)</f>
        <v>0.9514095852741985</v>
      </c>
      <c r="S522" s="22">
        <f>AVERAGE(F522,I522,L522,O522,R522)</f>
        <v>0.88520788412947538</v>
      </c>
      <c r="T522" s="32">
        <v>2</v>
      </c>
    </row>
    <row r="523" spans="1:20" ht="12.75" customHeight="1" x14ac:dyDescent="0.3">
      <c r="A523" s="25" t="s">
        <v>1115</v>
      </c>
      <c r="B523" s="25" t="s">
        <v>1116</v>
      </c>
      <c r="C523" s="25" t="s">
        <v>327</v>
      </c>
      <c r="D523" s="31">
        <f>VLOOKUP(A523, Master, 10, FALSE)</f>
        <v>7194514</v>
      </c>
      <c r="E523" s="31">
        <f>VLOOKUP(A523, Master, 11, FALSE)</f>
        <v>3193538</v>
      </c>
      <c r="F523" s="40">
        <f>VLOOKUP(A523, Master, 12, FALSE)</f>
        <v>0.44388516027628827</v>
      </c>
      <c r="G523" s="31">
        <f>VLOOKUP(A523, Master, 13, FALSE)</f>
        <v>7053738</v>
      </c>
      <c r="H523" s="31">
        <f>VLOOKUP(A523, Master, 14, FALSE)</f>
        <v>3847643</v>
      </c>
      <c r="I523" s="40">
        <f>VLOOKUP(A523, Master, 15, FALSE)</f>
        <v>0.54547574633478024</v>
      </c>
      <c r="J523" s="24">
        <f>VLOOKUP(A523, Master, 16, FALSE)</f>
        <v>7293543</v>
      </c>
      <c r="K523" s="24">
        <f>VLOOKUP(A523, Master, 17, FALSE)</f>
        <v>4747087</v>
      </c>
      <c r="L523" s="22">
        <f>VLOOKUP(A523, Master, 18, FALSE)</f>
        <v>0.65086159086194462</v>
      </c>
      <c r="M523" s="24">
        <f>VLOOKUP(A523, Master, 19, FALSE)</f>
        <v>7990190</v>
      </c>
      <c r="N523" s="24">
        <f>VLOOKUP(A523, Master, 20, FALSE)</f>
        <v>5878198</v>
      </c>
      <c r="O523" s="22">
        <f>VLOOKUP(A523, Master, 21, FALSE)</f>
        <v>0.73567687376645607</v>
      </c>
      <c r="P523" s="24">
        <f>VLOOKUP(A523, Master, 22, FALSE)</f>
        <v>7665277</v>
      </c>
      <c r="Q523" s="24">
        <f>VLOOKUP(A523, Master, 23, FALSE)</f>
        <v>7179036</v>
      </c>
      <c r="R523" s="22">
        <f>VLOOKUP(A523, Master, 24, FALSE)</f>
        <v>0.93656576272455649</v>
      </c>
      <c r="S523" s="22">
        <f>AVERAGE(F523,I523,L523,O523,R523)</f>
        <v>0.66249302679280508</v>
      </c>
      <c r="T523" s="32">
        <v>2</v>
      </c>
    </row>
    <row r="524" spans="1:20" ht="12.75" customHeight="1" x14ac:dyDescent="0.3">
      <c r="A524" s="25" t="s">
        <v>1117</v>
      </c>
      <c r="B524" s="25" t="s">
        <v>1118</v>
      </c>
      <c r="C524" s="25" t="s">
        <v>327</v>
      </c>
      <c r="D524" s="31">
        <f>VLOOKUP(A524, Master, 10, FALSE)</f>
        <v>7430282</v>
      </c>
      <c r="E524" s="31">
        <f>VLOOKUP(A524, Master, 11, FALSE)</f>
        <v>2062488</v>
      </c>
      <c r="F524" s="40">
        <f>VLOOKUP(A524, Master, 12, FALSE)</f>
        <v>0.27757869755145231</v>
      </c>
      <c r="G524" s="31">
        <f>VLOOKUP(A524, Master, 13, FALSE)</f>
        <v>7787718</v>
      </c>
      <c r="H524" s="31">
        <f>VLOOKUP(A524, Master, 14, FALSE)</f>
        <v>2414063</v>
      </c>
      <c r="I524" s="40">
        <f>VLOOKUP(A524, Master, 15, FALSE)</f>
        <v>0.30998336097942941</v>
      </c>
      <c r="J524" s="24">
        <f>VLOOKUP(A524, Master, 16, FALSE)</f>
        <v>8008071</v>
      </c>
      <c r="K524" s="24">
        <f>VLOOKUP(A524, Master, 17, FALSE)</f>
        <v>3104665</v>
      </c>
      <c r="L524" s="22">
        <f>VLOOKUP(A524, Master, 18, FALSE)</f>
        <v>0.38769199224132755</v>
      </c>
      <c r="M524" s="24">
        <f>VLOOKUP(A524, Master, 19, FALSE)</f>
        <v>8288296</v>
      </c>
      <c r="N524" s="24">
        <f>VLOOKUP(A524, Master, 20, FALSE)</f>
        <v>4394087</v>
      </c>
      <c r="O524" s="22">
        <f>VLOOKUP(A524, Master, 21, FALSE)</f>
        <v>0.53015565563778133</v>
      </c>
      <c r="P524" s="24">
        <f>VLOOKUP(A524, Master, 22, FALSE)</f>
        <v>8985890</v>
      </c>
      <c r="Q524" s="24">
        <f>VLOOKUP(A524, Master, 23, FALSE)</f>
        <v>5289818</v>
      </c>
      <c r="R524" s="22">
        <f>VLOOKUP(A524, Master, 24, FALSE)</f>
        <v>0.58868047572360671</v>
      </c>
      <c r="S524" s="22">
        <f>AVERAGE(F524,I524,L524,O524,R524)</f>
        <v>0.4188180364267195</v>
      </c>
      <c r="T524" s="32">
        <v>1</v>
      </c>
    </row>
    <row r="525" spans="1:20" x14ac:dyDescent="0.3">
      <c r="A525" s="25" t="s">
        <v>1401</v>
      </c>
      <c r="B525" s="25" t="s">
        <v>1407</v>
      </c>
      <c r="C525" s="25" t="s">
        <v>327</v>
      </c>
      <c r="D525" s="83"/>
      <c r="E525" s="83"/>
      <c r="F525" s="84"/>
      <c r="G525" s="83"/>
      <c r="H525" s="83"/>
      <c r="I525" s="84"/>
      <c r="J525" s="83"/>
      <c r="K525" s="83"/>
      <c r="L525" s="83"/>
      <c r="M525" s="24">
        <f>VLOOKUP(A525, Master, 19, FALSE)</f>
        <v>5036251</v>
      </c>
      <c r="N525" s="24">
        <f>VLOOKUP(A525, Master, 20, FALSE)</f>
        <v>2301493</v>
      </c>
      <c r="O525" s="22">
        <f>VLOOKUP(A525, Master, 21, FALSE)</f>
        <v>0.45698536470878837</v>
      </c>
      <c r="P525" s="24">
        <f>VLOOKUP(A525, Master, 22, FALSE)</f>
        <v>6464882</v>
      </c>
      <c r="Q525" s="24">
        <f>VLOOKUP(A525, Master, 23, FALSE)</f>
        <v>2426092</v>
      </c>
      <c r="R525" s="22">
        <f>VLOOKUP(A525, Master, 24, FALSE)</f>
        <v>0.37527243343343314</v>
      </c>
      <c r="S525" s="22">
        <f>AVERAGE(F525,I525,L525,O525,R525)</f>
        <v>0.41612889907111072</v>
      </c>
      <c r="T525" s="32">
        <v>1</v>
      </c>
    </row>
    <row r="526" spans="1:20" ht="12.75" customHeight="1" x14ac:dyDescent="0.3">
      <c r="A526" s="25" t="s">
        <v>1119</v>
      </c>
      <c r="B526" s="25" t="s">
        <v>1120</v>
      </c>
      <c r="C526" s="25" t="s">
        <v>327</v>
      </c>
      <c r="D526" s="31">
        <f>VLOOKUP(A526, Master, 10, FALSE)</f>
        <v>3716782</v>
      </c>
      <c r="E526" s="31">
        <f>VLOOKUP(A526, Master, 11, FALSE)</f>
        <v>1658031</v>
      </c>
      <c r="F526" s="40">
        <f>VLOOKUP(A526, Master, 12, FALSE)</f>
        <v>0.44609315262503962</v>
      </c>
      <c r="G526" s="31">
        <f>VLOOKUP(A526, Master, 13, FALSE)</f>
        <v>3812009</v>
      </c>
      <c r="H526" s="31">
        <f>VLOOKUP(A526, Master, 14, FALSE)</f>
        <v>1804910</v>
      </c>
      <c r="I526" s="40">
        <f>VLOOKUP(A526, Master, 15, FALSE)</f>
        <v>0.47347999440714855</v>
      </c>
      <c r="J526" s="24">
        <f>VLOOKUP(A526, Master, 16, FALSE)</f>
        <v>3842158</v>
      </c>
      <c r="K526" s="24">
        <f>VLOOKUP(A526, Master, 17, FALSE)</f>
        <v>1948198</v>
      </c>
      <c r="L526" s="22">
        <f>VLOOKUP(A526, Master, 18, FALSE)</f>
        <v>0.5070582729809654</v>
      </c>
      <c r="M526" s="24">
        <f>VLOOKUP(A526, Master, 19, FALSE)</f>
        <v>3916967</v>
      </c>
      <c r="N526" s="24">
        <f>VLOOKUP(A526, Master, 20, FALSE)</f>
        <v>2492693</v>
      </c>
      <c r="O526" s="22">
        <f>VLOOKUP(A526, Master, 21, FALSE)</f>
        <v>0.63638345689407139</v>
      </c>
      <c r="P526" s="24">
        <f>VLOOKUP(A526, Master, 22, FALSE)</f>
        <v>4105094</v>
      </c>
      <c r="Q526" s="24">
        <f>VLOOKUP(A526, Master, 23, FALSE)</f>
        <v>2903472</v>
      </c>
      <c r="R526" s="22">
        <f>VLOOKUP(A526, Master, 24, FALSE)</f>
        <v>0.70728514377502683</v>
      </c>
      <c r="S526" s="22">
        <f>AVERAGE(F526,I526,L526,O526,R526)</f>
        <v>0.55406000413645029</v>
      </c>
      <c r="T526" s="32">
        <v>2</v>
      </c>
    </row>
    <row r="527" spans="1:20" ht="12.75" customHeight="1" x14ac:dyDescent="0.3">
      <c r="A527" s="25" t="s">
        <v>1121</v>
      </c>
      <c r="B527" s="25" t="s">
        <v>1122</v>
      </c>
      <c r="C527" s="25" t="s">
        <v>11</v>
      </c>
      <c r="D527" s="31">
        <f>VLOOKUP(A527, Master, 10, FALSE)</f>
        <v>20761263</v>
      </c>
      <c r="E527" s="31">
        <f>VLOOKUP(A527, Master, 11, FALSE)</f>
        <v>2928303</v>
      </c>
      <c r="F527" s="40">
        <f>VLOOKUP(A527, Master, 12, FALSE)</f>
        <v>0.14104647679671511</v>
      </c>
      <c r="G527" s="31">
        <f>VLOOKUP(A527, Master, 13, FALSE)</f>
        <v>21508556</v>
      </c>
      <c r="H527" s="31">
        <f>VLOOKUP(A527, Master, 14, FALSE)</f>
        <v>3664024</v>
      </c>
      <c r="I527" s="40">
        <f>VLOOKUP(A527, Master, 15, FALSE)</f>
        <v>0.17035192878592129</v>
      </c>
      <c r="J527" s="24">
        <f>VLOOKUP(A527, Master, 16, FALSE)</f>
        <v>21659261</v>
      </c>
      <c r="K527" s="24">
        <f>VLOOKUP(A527, Master, 17, FALSE)</f>
        <v>5099751</v>
      </c>
      <c r="L527" s="22">
        <f>VLOOKUP(A527, Master, 18, FALSE)</f>
        <v>0.23545360111778513</v>
      </c>
      <c r="M527" s="24">
        <f>VLOOKUP(A527, Master, 19, FALSE)</f>
        <v>21325157</v>
      </c>
      <c r="N527" s="24">
        <f>VLOOKUP(A527, Master, 20, FALSE)</f>
        <v>8675798</v>
      </c>
      <c r="O527" s="22">
        <f>VLOOKUP(A527, Master, 21, FALSE)</f>
        <v>0.40683395672069378</v>
      </c>
      <c r="P527" s="24">
        <f>VLOOKUP(A527, Master, 22, FALSE)</f>
        <v>25148052</v>
      </c>
      <c r="Q527" s="24">
        <f>VLOOKUP(A527, Master, 23, FALSE)</f>
        <v>9270844</v>
      </c>
      <c r="R527" s="22">
        <f>VLOOKUP(A527, Master, 24, FALSE)</f>
        <v>0.36865058176275445</v>
      </c>
      <c r="S527" s="22">
        <f>AVERAGE(F527,I527,L527,O527,R527)</f>
        <v>0.26446730903677396</v>
      </c>
      <c r="T527" s="32">
        <v>4</v>
      </c>
    </row>
    <row r="528" spans="1:20" ht="12.75" customHeight="1" x14ac:dyDescent="0.3">
      <c r="A528" s="25" t="s">
        <v>1123</v>
      </c>
      <c r="B528" s="25" t="s">
        <v>1124</v>
      </c>
      <c r="C528" s="25" t="s">
        <v>11</v>
      </c>
      <c r="D528" s="31">
        <f>VLOOKUP(A528, Master, 10, FALSE)</f>
        <v>15515756</v>
      </c>
      <c r="E528" s="31">
        <f>VLOOKUP(A528, Master, 11, FALSE)</f>
        <v>2922989</v>
      </c>
      <c r="F528" s="40">
        <f>VLOOKUP(A528, Master, 12, FALSE)</f>
        <v>0.18838843560055984</v>
      </c>
      <c r="G528" s="31">
        <f>VLOOKUP(A528, Master, 13, FALSE)</f>
        <v>15049273</v>
      </c>
      <c r="H528" s="31">
        <f>VLOOKUP(A528, Master, 14, FALSE)</f>
        <v>2504940</v>
      </c>
      <c r="I528" s="40">
        <f>VLOOKUP(A528, Master, 15, FALSE)</f>
        <v>0.16644923645148837</v>
      </c>
      <c r="J528" s="24">
        <f>VLOOKUP(A528, Master, 16, FALSE)</f>
        <v>14547898</v>
      </c>
      <c r="K528" s="24">
        <f>VLOOKUP(A528, Master, 17, FALSE)</f>
        <v>3035599</v>
      </c>
      <c r="L528" s="22">
        <f>VLOOKUP(A528, Master, 18, FALSE)</f>
        <v>0.2086623785786785</v>
      </c>
      <c r="M528" s="24">
        <f>VLOOKUP(A528, Master, 19, FALSE)</f>
        <v>14236713</v>
      </c>
      <c r="N528" s="24">
        <f>VLOOKUP(A528, Master, 20, FALSE)</f>
        <v>5041932</v>
      </c>
      <c r="O528" s="22">
        <f>VLOOKUP(A528, Master, 21, FALSE)</f>
        <v>0.35415000639543692</v>
      </c>
      <c r="P528" s="24">
        <f>VLOOKUP(A528, Master, 22, FALSE)</f>
        <v>15046569</v>
      </c>
      <c r="Q528" s="24">
        <f>VLOOKUP(A528, Master, 23, FALSE)</f>
        <v>6663395</v>
      </c>
      <c r="R528" s="22">
        <f>VLOOKUP(A528, Master, 24, FALSE)</f>
        <v>0.44285145670085985</v>
      </c>
      <c r="S528" s="22">
        <f>AVERAGE(F528,I528,L528,O528,R528)</f>
        <v>0.2721003027454047</v>
      </c>
      <c r="T528" s="32">
        <v>1</v>
      </c>
    </row>
    <row r="529" spans="1:20" ht="12.75" customHeight="1" x14ac:dyDescent="0.3">
      <c r="A529" s="25" t="s">
        <v>1125</v>
      </c>
      <c r="B529" s="25" t="s">
        <v>1126</v>
      </c>
      <c r="C529" s="25" t="s">
        <v>11</v>
      </c>
      <c r="D529" s="31">
        <f>VLOOKUP(A529, Master, 10, FALSE)</f>
        <v>45954931</v>
      </c>
      <c r="E529" s="31">
        <f>VLOOKUP(A529, Master, 11, FALSE)</f>
        <v>21003624</v>
      </c>
      <c r="F529" s="40">
        <f>VLOOKUP(A529, Master, 12, FALSE)</f>
        <v>0.45704831979836941</v>
      </c>
      <c r="G529" s="31">
        <f>VLOOKUP(A529, Master, 13, FALSE)</f>
        <v>47462020</v>
      </c>
      <c r="H529" s="31">
        <f>VLOOKUP(A529, Master, 14, FALSE)</f>
        <v>25175922</v>
      </c>
      <c r="I529" s="40">
        <f>VLOOKUP(A529, Master, 15, FALSE)</f>
        <v>0.53044354201527877</v>
      </c>
      <c r="J529" s="24">
        <f>VLOOKUP(A529, Master, 16, FALSE)</f>
        <v>49156403</v>
      </c>
      <c r="K529" s="24">
        <f>VLOOKUP(A529, Master, 17, FALSE)</f>
        <v>29306022</v>
      </c>
      <c r="L529" s="22">
        <f>VLOOKUP(A529, Master, 18, FALSE)</f>
        <v>0.59617913865666694</v>
      </c>
      <c r="M529" s="24">
        <f>VLOOKUP(A529, Master, 19, FALSE)</f>
        <v>48957285</v>
      </c>
      <c r="N529" s="24">
        <f>VLOOKUP(A529, Master, 20, FALSE)</f>
        <v>34317269</v>
      </c>
      <c r="O529" s="22">
        <f>VLOOKUP(A529, Master, 21, FALSE)</f>
        <v>0.70096348275849041</v>
      </c>
      <c r="P529" s="24">
        <f>VLOOKUP(A529, Master, 22, FALSE)</f>
        <v>69053895</v>
      </c>
      <c r="Q529" s="24">
        <f>VLOOKUP(A529, Master, 23, FALSE)</f>
        <v>20404263</v>
      </c>
      <c r="R529" s="22">
        <f>VLOOKUP(A529, Master, 24, FALSE)</f>
        <v>0.29548315848077794</v>
      </c>
      <c r="S529" s="22">
        <f>AVERAGE(F529,I529,L529,O529,R529)</f>
        <v>0.51602352834191667</v>
      </c>
      <c r="T529" s="32">
        <v>5</v>
      </c>
    </row>
    <row r="530" spans="1:20" ht="12.75" customHeight="1" x14ac:dyDescent="0.3">
      <c r="A530" s="25" t="s">
        <v>1127</v>
      </c>
      <c r="B530" s="25" t="s">
        <v>1128</v>
      </c>
      <c r="C530" s="25" t="s">
        <v>11</v>
      </c>
      <c r="D530" s="31">
        <f>VLOOKUP(A530, Master, 10, FALSE)</f>
        <v>28871643</v>
      </c>
      <c r="E530" s="31">
        <f>VLOOKUP(A530, Master, 11, FALSE)</f>
        <v>4591411</v>
      </c>
      <c r="F530" s="40">
        <f>VLOOKUP(A530, Master, 12, FALSE)</f>
        <v>0.1590283933616109</v>
      </c>
      <c r="G530" s="31">
        <f>VLOOKUP(A530, Master, 13, FALSE)</f>
        <v>28555446</v>
      </c>
      <c r="H530" s="31">
        <f>VLOOKUP(A530, Master, 14, FALSE)</f>
        <v>5881257</v>
      </c>
      <c r="I530" s="40">
        <f>VLOOKUP(A530, Master, 15, FALSE)</f>
        <v>0.20595920652053551</v>
      </c>
      <c r="J530" s="24">
        <f>VLOOKUP(A530, Master, 16, FALSE)</f>
        <v>29855767</v>
      </c>
      <c r="K530" s="24">
        <f>VLOOKUP(A530, Master, 17, FALSE)</f>
        <v>7448155</v>
      </c>
      <c r="L530" s="22">
        <f>VLOOKUP(A530, Master, 18, FALSE)</f>
        <v>0.24947123281073302</v>
      </c>
      <c r="M530" s="24">
        <f>VLOOKUP(A530, Master, 19, FALSE)</f>
        <v>30917154</v>
      </c>
      <c r="N530" s="24">
        <f>VLOOKUP(A530, Master, 20, FALSE)</f>
        <v>9491122</v>
      </c>
      <c r="O530" s="22">
        <f>VLOOKUP(A530, Master, 21, FALSE)</f>
        <v>0.30698563004861312</v>
      </c>
      <c r="P530" s="24">
        <f>VLOOKUP(A530, Master, 22, FALSE)</f>
        <v>31691168</v>
      </c>
      <c r="Q530" s="24">
        <f>VLOOKUP(A530, Master, 23, FALSE)</f>
        <v>11614221</v>
      </c>
      <c r="R530" s="22">
        <f>VLOOKUP(A530, Master, 24, FALSE)</f>
        <v>0.36648131744465839</v>
      </c>
      <c r="S530" s="22">
        <f>AVERAGE(F530,I530,L530,O530,R530)</f>
        <v>0.2575851560372302</v>
      </c>
      <c r="T530" s="32">
        <v>3</v>
      </c>
    </row>
    <row r="531" spans="1:20" ht="12.75" customHeight="1" x14ac:dyDescent="0.3">
      <c r="A531" s="25" t="s">
        <v>1129</v>
      </c>
      <c r="B531" s="25" t="s">
        <v>1130</v>
      </c>
      <c r="C531" s="25" t="s">
        <v>11</v>
      </c>
      <c r="D531" s="31">
        <f>VLOOKUP(A531, Master, 10, FALSE)</f>
        <v>24076160</v>
      </c>
      <c r="E531" s="31">
        <f>VLOOKUP(A531, Master, 11, FALSE)</f>
        <v>1354234</v>
      </c>
      <c r="F531" s="40">
        <f>VLOOKUP(A531, Master, 12, FALSE)</f>
        <v>5.6247923256864882E-2</v>
      </c>
      <c r="G531" s="31">
        <f>VLOOKUP(A531, Master, 13, FALSE)</f>
        <v>23474771</v>
      </c>
      <c r="H531" s="31">
        <f>VLOOKUP(A531, Master, 14, FALSE)</f>
        <v>2310532</v>
      </c>
      <c r="I531" s="40">
        <f>VLOOKUP(A531, Master, 15, FALSE)</f>
        <v>9.8426178470494979E-2</v>
      </c>
      <c r="J531" s="24">
        <f>VLOOKUP(A531, Master, 16, FALSE)</f>
        <v>24376908</v>
      </c>
      <c r="K531" s="24">
        <f>VLOOKUP(A531, Master, 17, FALSE)</f>
        <v>3531768</v>
      </c>
      <c r="L531" s="22">
        <f>VLOOKUP(A531, Master, 18, FALSE)</f>
        <v>0.14488170525974828</v>
      </c>
      <c r="M531" s="24">
        <f>VLOOKUP(A531, Master, 19, FALSE)</f>
        <v>24935630</v>
      </c>
      <c r="N531" s="24">
        <f>VLOOKUP(A531, Master, 20, FALSE)</f>
        <v>4344641</v>
      </c>
      <c r="O531" s="22">
        <f>VLOOKUP(A531, Master, 21, FALSE)</f>
        <v>0.17423425836844708</v>
      </c>
      <c r="P531" s="24">
        <f>VLOOKUP(A531, Master, 22, FALSE)</f>
        <v>25256196</v>
      </c>
      <c r="Q531" s="24">
        <f>VLOOKUP(A531, Master, 23, FALSE)</f>
        <v>5013863</v>
      </c>
      <c r="R531" s="22">
        <f>VLOOKUP(A531, Master, 24, FALSE)</f>
        <v>0.19852011759807375</v>
      </c>
      <c r="S531" s="22">
        <f>AVERAGE(F531,I531,L531,O531,R531)</f>
        <v>0.13446203659072581</v>
      </c>
      <c r="T531" s="32">
        <v>3</v>
      </c>
    </row>
    <row r="532" spans="1:20" ht="12.75" customHeight="1" x14ac:dyDescent="0.3">
      <c r="A532" s="25" t="s">
        <v>1131</v>
      </c>
      <c r="B532" s="25" t="s">
        <v>1132</v>
      </c>
      <c r="C532" s="25" t="s">
        <v>11</v>
      </c>
      <c r="D532" s="31">
        <f>VLOOKUP(A532, Master, 10, FALSE)</f>
        <v>21894852</v>
      </c>
      <c r="E532" s="31">
        <f>VLOOKUP(A532, Master, 11, FALSE)</f>
        <v>7516681</v>
      </c>
      <c r="F532" s="40">
        <f>VLOOKUP(A532, Master, 12, FALSE)</f>
        <v>0.34330814385043573</v>
      </c>
      <c r="G532" s="31">
        <f>VLOOKUP(A532, Master, 13, FALSE)</f>
        <v>20811430</v>
      </c>
      <c r="H532" s="31">
        <f>VLOOKUP(A532, Master, 14, FALSE)</f>
        <v>8610717</v>
      </c>
      <c r="I532" s="40">
        <f>VLOOKUP(A532, Master, 15, FALSE)</f>
        <v>0.41374941558557005</v>
      </c>
      <c r="J532" s="24">
        <f>VLOOKUP(A532, Master, 16, FALSE)</f>
        <v>22115306</v>
      </c>
      <c r="K532" s="24">
        <f>VLOOKUP(A532, Master, 17, FALSE)</f>
        <v>8325410</v>
      </c>
      <c r="L532" s="22">
        <f>VLOOKUP(A532, Master, 18, FALSE)</f>
        <v>0.37645465995360861</v>
      </c>
      <c r="M532" s="24">
        <f>VLOOKUP(A532, Master, 19, FALSE)</f>
        <v>21146306</v>
      </c>
      <c r="N532" s="24">
        <f>VLOOKUP(A532, Master, 20, FALSE)</f>
        <v>9674614</v>
      </c>
      <c r="O532" s="22">
        <f>VLOOKUP(A532, Master, 21, FALSE)</f>
        <v>0.45750846507186643</v>
      </c>
      <c r="P532" s="24">
        <f>VLOOKUP(A532, Master, 22, FALSE)</f>
        <v>22903109</v>
      </c>
      <c r="Q532" s="24">
        <f>VLOOKUP(A532, Master, 23, FALSE)</f>
        <v>9476447</v>
      </c>
      <c r="R532" s="22">
        <f>VLOOKUP(A532, Master, 24, FALSE)</f>
        <v>0.41376247216043899</v>
      </c>
      <c r="S532" s="22">
        <f>AVERAGE(F532,I532,L532,O532,R532)</f>
        <v>0.40095663132438403</v>
      </c>
      <c r="T532" s="32">
        <v>3</v>
      </c>
    </row>
    <row r="533" spans="1:20" ht="12.75" customHeight="1" x14ac:dyDescent="0.3">
      <c r="A533" s="25" t="s">
        <v>1133</v>
      </c>
      <c r="B533" s="25" t="s">
        <v>1134</v>
      </c>
      <c r="C533" s="25" t="s">
        <v>11</v>
      </c>
      <c r="D533" s="31">
        <f>VLOOKUP(A533, Master, 10, FALSE)</f>
        <v>15421660</v>
      </c>
      <c r="E533" s="31">
        <f>VLOOKUP(A533, Master, 11, FALSE)</f>
        <v>1294345</v>
      </c>
      <c r="F533" s="40">
        <f>VLOOKUP(A533, Master, 12, FALSE)</f>
        <v>8.3930329160414638E-2</v>
      </c>
      <c r="G533" s="31">
        <f>VLOOKUP(A533, Master, 13, FALSE)</f>
        <v>15629292</v>
      </c>
      <c r="H533" s="31">
        <f>VLOOKUP(A533, Master, 14, FALSE)</f>
        <v>2608872</v>
      </c>
      <c r="I533" s="40">
        <f>VLOOKUP(A533, Master, 15, FALSE)</f>
        <v>0.1669219565416015</v>
      </c>
      <c r="J533" s="24">
        <f>VLOOKUP(A533, Master, 16, FALSE)</f>
        <v>15378410</v>
      </c>
      <c r="K533" s="24">
        <f>VLOOKUP(A533, Master, 17, FALSE)</f>
        <v>4649025</v>
      </c>
      <c r="L533" s="22">
        <f>VLOOKUP(A533, Master, 18, FALSE)</f>
        <v>0.30230856115814314</v>
      </c>
      <c r="M533" s="24">
        <f>VLOOKUP(A533, Master, 19, FALSE)</f>
        <v>16354662</v>
      </c>
      <c r="N533" s="24">
        <f>VLOOKUP(A533, Master, 20, FALSE)</f>
        <v>7204218</v>
      </c>
      <c r="O533" s="22">
        <f>VLOOKUP(A533, Master, 21, FALSE)</f>
        <v>0.44049935119417327</v>
      </c>
      <c r="P533" s="24">
        <f>VLOOKUP(A533, Master, 22, FALSE)</f>
        <v>17045722</v>
      </c>
      <c r="Q533" s="24">
        <f>VLOOKUP(A533, Master, 23, FALSE)</f>
        <v>9595311</v>
      </c>
      <c r="R533" s="22">
        <f>VLOOKUP(A533, Master, 24, FALSE)</f>
        <v>0.56291607947143574</v>
      </c>
      <c r="S533" s="22">
        <f>AVERAGE(F533,I533,L533,O533,R533)</f>
        <v>0.31131525550515365</v>
      </c>
      <c r="T533" s="32">
        <v>1</v>
      </c>
    </row>
    <row r="534" spans="1:20" ht="12.75" customHeight="1" x14ac:dyDescent="0.3">
      <c r="A534" s="25" t="s">
        <v>1135</v>
      </c>
      <c r="B534" s="25" t="s">
        <v>762</v>
      </c>
      <c r="C534" s="25" t="s">
        <v>11</v>
      </c>
      <c r="D534" s="31">
        <f>VLOOKUP(A534, Master, 10, FALSE)</f>
        <v>17108405</v>
      </c>
      <c r="E534" s="31">
        <f>VLOOKUP(A534, Master, 11, FALSE)</f>
        <v>3213571</v>
      </c>
      <c r="F534" s="40">
        <f>VLOOKUP(A534, Master, 12, FALSE)</f>
        <v>0.18783580351295168</v>
      </c>
      <c r="G534" s="31">
        <f>VLOOKUP(A534, Master, 13, FALSE)</f>
        <v>18045584</v>
      </c>
      <c r="H534" s="31">
        <f>VLOOKUP(A534, Master, 14, FALSE)</f>
        <v>4157267</v>
      </c>
      <c r="I534" s="40">
        <f>VLOOKUP(A534, Master, 15, FALSE)</f>
        <v>0.23037586370161253</v>
      </c>
      <c r="J534" s="24">
        <f>VLOOKUP(A534, Master, 16, FALSE)</f>
        <v>18123842</v>
      </c>
      <c r="K534" s="24">
        <f>VLOOKUP(A534, Master, 17, FALSE)</f>
        <v>5239538</v>
      </c>
      <c r="L534" s="22">
        <f>VLOOKUP(A534, Master, 18, FALSE)</f>
        <v>0.28909642889184312</v>
      </c>
      <c r="M534" s="24">
        <f>VLOOKUP(A534, Master, 19, FALSE)</f>
        <v>17921602</v>
      </c>
      <c r="N534" s="24">
        <f>VLOOKUP(A534, Master, 20, FALSE)</f>
        <v>6822435</v>
      </c>
      <c r="O534" s="22">
        <f>VLOOKUP(A534, Master, 21, FALSE)</f>
        <v>0.38068220686967602</v>
      </c>
      <c r="P534" s="24">
        <f>VLOOKUP(A534, Master, 22, FALSE)</f>
        <v>18439872</v>
      </c>
      <c r="Q534" s="24">
        <f>VLOOKUP(A534, Master, 23, FALSE)</f>
        <v>7950213</v>
      </c>
      <c r="R534" s="22">
        <f>VLOOKUP(A534, Master, 24, FALSE)</f>
        <v>0.43114252636894662</v>
      </c>
      <c r="S534" s="22">
        <f>AVERAGE(F534,I534,L534,O534,R534)</f>
        <v>0.30382656586900597</v>
      </c>
      <c r="T534" s="32">
        <v>3</v>
      </c>
    </row>
    <row r="535" spans="1:20" ht="12.75" customHeight="1" x14ac:dyDescent="0.3">
      <c r="A535" s="25" t="s">
        <v>1136</v>
      </c>
      <c r="B535" s="25" t="s">
        <v>1137</v>
      </c>
      <c r="C535" s="25" t="s">
        <v>11</v>
      </c>
      <c r="D535" s="31">
        <f>VLOOKUP(A535, Master, 10, FALSE)</f>
        <v>7406222</v>
      </c>
      <c r="E535" s="31">
        <f>VLOOKUP(A535, Master, 11, FALSE)</f>
        <v>1586814</v>
      </c>
      <c r="F535" s="40">
        <f>VLOOKUP(A535, Master, 12, FALSE)</f>
        <v>0.21425417709596067</v>
      </c>
      <c r="G535" s="31">
        <f>VLOOKUP(A535, Master, 13, FALSE)</f>
        <v>7355278</v>
      </c>
      <c r="H535" s="31">
        <f>VLOOKUP(A535, Master, 14, FALSE)</f>
        <v>1491525</v>
      </c>
      <c r="I535" s="40">
        <f>VLOOKUP(A535, Master, 15, FALSE)</f>
        <v>0.20278295395496948</v>
      </c>
      <c r="J535" s="24">
        <f>VLOOKUP(A535, Master, 16, FALSE)</f>
        <v>7405242</v>
      </c>
      <c r="K535" s="24">
        <f>VLOOKUP(A535, Master, 17, FALSE)</f>
        <v>1753425</v>
      </c>
      <c r="L535" s="22">
        <f>VLOOKUP(A535, Master, 18, FALSE)</f>
        <v>0.23678159336318785</v>
      </c>
      <c r="M535" s="24">
        <f>VLOOKUP(A535, Master, 19, FALSE)</f>
        <v>7662436</v>
      </c>
      <c r="N535" s="24">
        <f>VLOOKUP(A535, Master, 20, FALSE)</f>
        <v>2664457</v>
      </c>
      <c r="O535" s="22">
        <f>VLOOKUP(A535, Master, 21, FALSE)</f>
        <v>0.34772975591574273</v>
      </c>
      <c r="P535" s="24">
        <f>VLOOKUP(A535, Master, 22, FALSE)</f>
        <v>8795205</v>
      </c>
      <c r="Q535" s="24">
        <f>VLOOKUP(A535, Master, 23, FALSE)</f>
        <v>3185986</v>
      </c>
      <c r="R535" s="22">
        <f>VLOOKUP(A535, Master, 24, FALSE)</f>
        <v>0.36224124395053897</v>
      </c>
      <c r="S535" s="22">
        <f>AVERAGE(F535,I535,L535,O535,R535)</f>
        <v>0.27275794485607996</v>
      </c>
      <c r="T535" s="32">
        <v>1</v>
      </c>
    </row>
    <row r="536" spans="1:20" ht="12.75" customHeight="1" x14ac:dyDescent="0.3">
      <c r="A536" s="25" t="s">
        <v>1138</v>
      </c>
      <c r="B536" s="25" t="s">
        <v>530</v>
      </c>
      <c r="C536" s="25" t="s">
        <v>11</v>
      </c>
      <c r="D536" s="31">
        <f>VLOOKUP(A536, Master, 10, FALSE)</f>
        <v>40321789</v>
      </c>
      <c r="E536" s="31">
        <f>VLOOKUP(A536, Master, 11, FALSE)</f>
        <v>21304650</v>
      </c>
      <c r="F536" s="40">
        <f>VLOOKUP(A536, Master, 12, FALSE)</f>
        <v>0.52836569329798333</v>
      </c>
      <c r="G536" s="31">
        <f>VLOOKUP(A536, Master, 13, FALSE)</f>
        <v>41754160</v>
      </c>
      <c r="H536" s="31">
        <f>VLOOKUP(A536, Master, 14, FALSE)</f>
        <v>20554512</v>
      </c>
      <c r="I536" s="40">
        <f>VLOOKUP(A536, Master, 15, FALSE)</f>
        <v>0.49227459012467262</v>
      </c>
      <c r="J536" s="24">
        <f>VLOOKUP(A536, Master, 16, FALSE)</f>
        <v>43840077</v>
      </c>
      <c r="K536" s="24">
        <f>VLOOKUP(A536, Master, 17, FALSE)</f>
        <v>19913225</v>
      </c>
      <c r="L536" s="22">
        <f>VLOOKUP(A536, Master, 18, FALSE)</f>
        <v>0.45422422501675808</v>
      </c>
      <c r="M536" s="24">
        <f>VLOOKUP(A536, Master, 19, FALSE)</f>
        <v>43686718</v>
      </c>
      <c r="N536" s="24">
        <f>VLOOKUP(A536, Master, 20, FALSE)</f>
        <v>20717979</v>
      </c>
      <c r="O536" s="22">
        <f>VLOOKUP(A536, Master, 21, FALSE)</f>
        <v>0.47423976779395516</v>
      </c>
      <c r="P536" s="24">
        <f>VLOOKUP(A536, Master, 22, FALSE)</f>
        <v>44730841</v>
      </c>
      <c r="Q536" s="24">
        <f>VLOOKUP(A536, Master, 23, FALSE)</f>
        <v>22181061</v>
      </c>
      <c r="R536" s="22">
        <f>VLOOKUP(A536, Master, 24, FALSE)</f>
        <v>0.49587847006945385</v>
      </c>
      <c r="S536" s="22">
        <f>AVERAGE(F536,I536,L536,O536,R536)</f>
        <v>0.48899654926056463</v>
      </c>
      <c r="T536" s="32">
        <v>4</v>
      </c>
    </row>
    <row r="537" spans="1:20" ht="12.75" customHeight="1" x14ac:dyDescent="0.3">
      <c r="A537" s="25" t="s">
        <v>1139</v>
      </c>
      <c r="B537" s="25" t="s">
        <v>1140</v>
      </c>
      <c r="C537" s="25" t="s">
        <v>11</v>
      </c>
      <c r="D537" s="31">
        <f>VLOOKUP(A537, Master, 10, FALSE)</f>
        <v>48234008</v>
      </c>
      <c r="E537" s="31">
        <f>VLOOKUP(A537, Master, 11, FALSE)</f>
        <v>11878875</v>
      </c>
      <c r="F537" s="40">
        <f>VLOOKUP(A537, Master, 12, FALSE)</f>
        <v>0.24627592631323525</v>
      </c>
      <c r="G537" s="31">
        <f>VLOOKUP(A537, Master, 13, FALSE)</f>
        <v>46218680</v>
      </c>
      <c r="H537" s="31">
        <f>VLOOKUP(A537, Master, 14, FALSE)</f>
        <v>16607088</v>
      </c>
      <c r="I537" s="40">
        <f>VLOOKUP(A537, Master, 15, FALSE)</f>
        <v>0.35931549754341752</v>
      </c>
      <c r="J537" s="24">
        <f>VLOOKUP(A537, Master, 16, FALSE)</f>
        <v>48953377</v>
      </c>
      <c r="K537" s="24">
        <f>VLOOKUP(A537, Master, 17, FALSE)</f>
        <v>19862824</v>
      </c>
      <c r="L537" s="22">
        <f>VLOOKUP(A537, Master, 18, FALSE)</f>
        <v>0.40574982191729081</v>
      </c>
      <c r="M537" s="24">
        <f>VLOOKUP(A537, Master, 19, FALSE)</f>
        <v>51148892</v>
      </c>
      <c r="N537" s="24">
        <f>VLOOKUP(A537, Master, 20, FALSE)</f>
        <v>23722171</v>
      </c>
      <c r="O537" s="22">
        <f>VLOOKUP(A537, Master, 21, FALSE)</f>
        <v>0.46378660558277585</v>
      </c>
      <c r="P537" s="24">
        <f>VLOOKUP(A537, Master, 22, FALSE)</f>
        <v>50735921</v>
      </c>
      <c r="Q537" s="24">
        <f>VLOOKUP(A537, Master, 23, FALSE)</f>
        <v>30030708</v>
      </c>
      <c r="R537" s="22">
        <f>VLOOKUP(A537, Master, 24, FALSE)</f>
        <v>0.59190229344609713</v>
      </c>
      <c r="S537" s="22">
        <f>AVERAGE(F537,I537,L537,O537,R537)</f>
        <v>0.41340602896056333</v>
      </c>
      <c r="T537" s="32">
        <v>5</v>
      </c>
    </row>
    <row r="538" spans="1:20" ht="12.75" customHeight="1" x14ac:dyDescent="0.3">
      <c r="A538" s="25" t="s">
        <v>1141</v>
      </c>
      <c r="B538" s="25" t="s">
        <v>1142</v>
      </c>
      <c r="C538" s="25" t="s">
        <v>11</v>
      </c>
      <c r="D538" s="31">
        <f>VLOOKUP(A538, Master, 10, FALSE)</f>
        <v>12899341</v>
      </c>
      <c r="E538" s="31">
        <f>VLOOKUP(A538, Master, 11, FALSE)</f>
        <v>3088041</v>
      </c>
      <c r="F538" s="40">
        <f>VLOOKUP(A538, Master, 12, FALSE)</f>
        <v>0.23939525282725682</v>
      </c>
      <c r="G538" s="31">
        <f>VLOOKUP(A538, Master, 13, FALSE)</f>
        <v>12949720</v>
      </c>
      <c r="H538" s="31">
        <f>VLOOKUP(A538, Master, 14, FALSE)</f>
        <v>3592441</v>
      </c>
      <c r="I538" s="40">
        <f>VLOOKUP(A538, Master, 15, FALSE)</f>
        <v>0.27741456958142724</v>
      </c>
      <c r="J538" s="24">
        <f>VLOOKUP(A538, Master, 16, FALSE)</f>
        <v>13405739</v>
      </c>
      <c r="K538" s="24">
        <f>VLOOKUP(A538, Master, 17, FALSE)</f>
        <v>4489178</v>
      </c>
      <c r="L538" s="22">
        <f>VLOOKUP(A538, Master, 18, FALSE)</f>
        <v>0.334869864317066</v>
      </c>
      <c r="M538" s="24">
        <f>VLOOKUP(A538, Master, 19, FALSE)</f>
        <v>14087930</v>
      </c>
      <c r="N538" s="24">
        <f>VLOOKUP(A538, Master, 20, FALSE)</f>
        <v>6664518</v>
      </c>
      <c r="O538" s="22">
        <f>VLOOKUP(A538, Master, 21, FALSE)</f>
        <v>0.47306580881648336</v>
      </c>
      <c r="P538" s="24">
        <f>VLOOKUP(A538, Master, 22, FALSE)</f>
        <v>14212193</v>
      </c>
      <c r="Q538" s="24">
        <f>VLOOKUP(A538, Master, 23, FALSE)</f>
        <v>7641353</v>
      </c>
      <c r="R538" s="22">
        <f>VLOOKUP(A538, Master, 24, FALSE)</f>
        <v>0.53766178097919159</v>
      </c>
      <c r="S538" s="22">
        <f>AVERAGE(F538,I538,L538,O538,R538)</f>
        <v>0.372481455304285</v>
      </c>
      <c r="T538" s="32">
        <v>1</v>
      </c>
    </row>
    <row r="539" spans="1:20" ht="12.75" customHeight="1" x14ac:dyDescent="0.3">
      <c r="A539" s="25" t="s">
        <v>1143</v>
      </c>
      <c r="B539" s="25" t="s">
        <v>1144</v>
      </c>
      <c r="C539" s="25" t="s">
        <v>11</v>
      </c>
      <c r="D539" s="31">
        <f>VLOOKUP(A539, Master, 10, FALSE)</f>
        <v>11567522</v>
      </c>
      <c r="E539" s="31">
        <f>VLOOKUP(A539, Master, 11, FALSE)</f>
        <v>3096874</v>
      </c>
      <c r="F539" s="40">
        <f>VLOOKUP(A539, Master, 12, FALSE)</f>
        <v>0.26772147051027867</v>
      </c>
      <c r="G539" s="31">
        <f>VLOOKUP(A539, Master, 13, FALSE)</f>
        <v>11823556</v>
      </c>
      <c r="H539" s="31">
        <f>VLOOKUP(A539, Master, 14, FALSE)</f>
        <v>3777400</v>
      </c>
      <c r="I539" s="40">
        <f>VLOOKUP(A539, Master, 15, FALSE)</f>
        <v>0.31948087360519967</v>
      </c>
      <c r="J539" s="24">
        <f>VLOOKUP(A539, Master, 16, FALSE)</f>
        <v>12193146</v>
      </c>
      <c r="K539" s="24">
        <f>VLOOKUP(A539, Master, 17, FALSE)</f>
        <v>4160913</v>
      </c>
      <c r="L539" s="22">
        <f>VLOOKUP(A539, Master, 18, FALSE)</f>
        <v>0.34125015808061349</v>
      </c>
      <c r="M539" s="24">
        <f>VLOOKUP(A539, Master, 19, FALSE)</f>
        <v>12344617</v>
      </c>
      <c r="N539" s="24">
        <f>VLOOKUP(A539, Master, 20, FALSE)</f>
        <v>4703405</v>
      </c>
      <c r="O539" s="22">
        <f>VLOOKUP(A539, Master, 21, FALSE)</f>
        <v>0.38100858050112046</v>
      </c>
      <c r="P539" s="24">
        <f>VLOOKUP(A539, Master, 22, FALSE)</f>
        <v>12343714</v>
      </c>
      <c r="Q539" s="24">
        <f>VLOOKUP(A539, Master, 23, FALSE)</f>
        <v>5946126</v>
      </c>
      <c r="R539" s="22">
        <f>VLOOKUP(A539, Master, 24, FALSE)</f>
        <v>0.48171287831198939</v>
      </c>
      <c r="S539" s="22">
        <f>AVERAGE(F539,I539,L539,O539,R539)</f>
        <v>0.35823479220184035</v>
      </c>
      <c r="T539" s="32">
        <v>2</v>
      </c>
    </row>
    <row r="540" spans="1:20" ht="12.75" customHeight="1" x14ac:dyDescent="0.3">
      <c r="A540" s="25" t="s">
        <v>1145</v>
      </c>
      <c r="B540" s="25" t="s">
        <v>1146</v>
      </c>
      <c r="C540" s="25" t="s">
        <v>8</v>
      </c>
      <c r="D540" s="31">
        <f>VLOOKUP(A540, Master, 10, FALSE)</f>
        <v>22291753</v>
      </c>
      <c r="E540" s="31">
        <f>VLOOKUP(A540, Master, 11, FALSE)</f>
        <v>5533215</v>
      </c>
      <c r="F540" s="40">
        <f>VLOOKUP(A540, Master, 12, FALSE)</f>
        <v>0.24821802933129575</v>
      </c>
      <c r="G540" s="31">
        <f>VLOOKUP(A540, Master, 13, FALSE)</f>
        <v>23681344</v>
      </c>
      <c r="H540" s="31">
        <f>VLOOKUP(A540, Master, 14, FALSE)</f>
        <v>6050982</v>
      </c>
      <c r="I540" s="40">
        <f>VLOOKUP(A540, Master, 15, FALSE)</f>
        <v>0.25551683215276971</v>
      </c>
      <c r="J540" s="24">
        <f>VLOOKUP(A540, Master, 16, FALSE)</f>
        <v>23974004</v>
      </c>
      <c r="K540" s="24">
        <f>VLOOKUP(A540, Master, 17, FALSE)</f>
        <v>7045638</v>
      </c>
      <c r="L540" s="22">
        <f>VLOOKUP(A540, Master, 18, FALSE)</f>
        <v>0.29388657814522762</v>
      </c>
      <c r="M540" s="24">
        <f>VLOOKUP(A540, Master, 19, FALSE)</f>
        <v>24798525</v>
      </c>
      <c r="N540" s="24">
        <f>VLOOKUP(A540, Master, 20, FALSE)</f>
        <v>6918162</v>
      </c>
      <c r="O540" s="22">
        <f>VLOOKUP(A540, Master, 21, FALSE)</f>
        <v>0.27897473740877732</v>
      </c>
      <c r="P540" s="24">
        <f>VLOOKUP(A540, Master, 22, FALSE)</f>
        <v>25790919</v>
      </c>
      <c r="Q540" s="24">
        <f>VLOOKUP(A540, Master, 23, FALSE)</f>
        <v>6268697</v>
      </c>
      <c r="R540" s="22">
        <f>VLOOKUP(A540, Master, 24, FALSE)</f>
        <v>0.24305830280805427</v>
      </c>
      <c r="S540" s="22">
        <f>AVERAGE(F540,I540,L540,O540,R540)</f>
        <v>0.26393089596922492</v>
      </c>
      <c r="T540" s="32">
        <v>5</v>
      </c>
    </row>
    <row r="541" spans="1:20" ht="12.75" customHeight="1" x14ac:dyDescent="0.3">
      <c r="A541" s="25" t="s">
        <v>1147</v>
      </c>
      <c r="B541" s="25" t="s">
        <v>1148</v>
      </c>
      <c r="C541" s="25" t="s">
        <v>8</v>
      </c>
      <c r="D541" s="31">
        <f>VLOOKUP(A541, Master, 10, FALSE)</f>
        <v>31284203</v>
      </c>
      <c r="E541" s="31">
        <f>VLOOKUP(A541, Master, 11, FALSE)</f>
        <v>7240573</v>
      </c>
      <c r="F541" s="40">
        <f>VLOOKUP(A541, Master, 12, FALSE)</f>
        <v>0.23144502035100589</v>
      </c>
      <c r="G541" s="31">
        <f>VLOOKUP(A541, Master, 13, FALSE)</f>
        <v>31169287</v>
      </c>
      <c r="H541" s="31">
        <f>VLOOKUP(A541, Master, 14, FALSE)</f>
        <v>9777241</v>
      </c>
      <c r="I541" s="40">
        <f>VLOOKUP(A541, Master, 15, FALSE)</f>
        <v>0.31368189461632534</v>
      </c>
      <c r="J541" s="24">
        <f>VLOOKUP(A541, Master, 16, FALSE)</f>
        <v>31537215</v>
      </c>
      <c r="K541" s="24">
        <f>VLOOKUP(A541, Master, 17, FALSE)</f>
        <v>14950518</v>
      </c>
      <c r="L541" s="22">
        <f>VLOOKUP(A541, Master, 18, FALSE)</f>
        <v>0.47405955154886059</v>
      </c>
      <c r="M541" s="24">
        <f>VLOOKUP(A541, Master, 19, FALSE)</f>
        <v>32379547</v>
      </c>
      <c r="N541" s="24">
        <f>VLOOKUP(A541, Master, 20, FALSE)</f>
        <v>14950518</v>
      </c>
      <c r="O541" s="22">
        <f>VLOOKUP(A541, Master, 21, FALSE)</f>
        <v>0.4617272131694739</v>
      </c>
      <c r="P541" s="24">
        <f>VLOOKUP(A541, Master, 22, FALSE)</f>
        <v>33539476</v>
      </c>
      <c r="Q541" s="24">
        <f>VLOOKUP(A541, Master, 23, FALSE)</f>
        <v>29856804</v>
      </c>
      <c r="R541" s="22">
        <f>VLOOKUP(A541, Master, 24, FALSE)</f>
        <v>0.89019888086504395</v>
      </c>
      <c r="S541" s="22">
        <f>AVERAGE(F541,I541,L541,O541,R541)</f>
        <v>0.47422251211014188</v>
      </c>
      <c r="T541" s="32">
        <v>6</v>
      </c>
    </row>
    <row r="542" spans="1:20" ht="12.75" customHeight="1" x14ac:dyDescent="0.3">
      <c r="A542" s="25" t="s">
        <v>1149</v>
      </c>
      <c r="B542" s="25" t="s">
        <v>1150</v>
      </c>
      <c r="C542" s="25" t="s">
        <v>8</v>
      </c>
      <c r="D542" s="31">
        <f>VLOOKUP(A542, Master, 10, FALSE)</f>
        <v>20710124</v>
      </c>
      <c r="E542" s="31">
        <f>VLOOKUP(A542, Master, 11, FALSE)</f>
        <v>-541188</v>
      </c>
      <c r="F542" s="40">
        <f>VLOOKUP(A542, Master, 12, FALSE)</f>
        <v>-2.6131567343585196E-2</v>
      </c>
      <c r="G542" s="31">
        <f>VLOOKUP(A542, Master, 13, FALSE)</f>
        <v>21071106</v>
      </c>
      <c r="H542" s="31">
        <f>VLOOKUP(A542, Master, 14, FALSE)</f>
        <v>-750094</v>
      </c>
      <c r="I542" s="40">
        <f>VLOOKUP(A542, Master, 15, FALSE)</f>
        <v>-3.5598226310474636E-2</v>
      </c>
      <c r="J542" s="24">
        <f>VLOOKUP(A542, Master, 16, FALSE)</f>
        <v>23959088</v>
      </c>
      <c r="K542" s="24">
        <f>VLOOKUP(A542, Master, 17, FALSE)</f>
        <v>-1581701</v>
      </c>
      <c r="L542" s="22">
        <f>VLOOKUP(A542, Master, 18, FALSE)</f>
        <v>-6.6016744877768305E-2</v>
      </c>
      <c r="M542" s="24">
        <f>VLOOKUP(A542, Master, 19, FALSE)</f>
        <v>24304623</v>
      </c>
      <c r="N542" s="24">
        <f>VLOOKUP(A542, Master, 20, FALSE)</f>
        <v>1827382</v>
      </c>
      <c r="O542" s="22">
        <f>VLOOKUP(A542, Master, 21, FALSE)</f>
        <v>7.5186601330948441E-2</v>
      </c>
      <c r="P542" s="24">
        <f>VLOOKUP(A542, Master, 22, FALSE)</f>
        <v>21948601</v>
      </c>
      <c r="Q542" s="24">
        <f>VLOOKUP(A542, Master, 23, FALSE)</f>
        <v>2079124</v>
      </c>
      <c r="R542" s="22">
        <f>VLOOKUP(A542, Master, 24, FALSE)</f>
        <v>9.4726948656089743E-2</v>
      </c>
      <c r="S542" s="22">
        <f>AVERAGE(F542,I542,L542,O542,R542)</f>
        <v>8.4334022910420112E-3</v>
      </c>
      <c r="T542" s="32">
        <v>3</v>
      </c>
    </row>
    <row r="543" spans="1:20" ht="12.75" customHeight="1" x14ac:dyDescent="0.3">
      <c r="A543" s="25" t="s">
        <v>1151</v>
      </c>
      <c r="B543" s="25" t="s">
        <v>4</v>
      </c>
      <c r="C543" s="25" t="s">
        <v>8</v>
      </c>
      <c r="D543" s="31">
        <f>VLOOKUP(A543, Master, 10, FALSE)</f>
        <v>13185573</v>
      </c>
      <c r="E543" s="31">
        <f>VLOOKUP(A543, Master, 11, FALSE)</f>
        <v>613630</v>
      </c>
      <c r="F543" s="40">
        <f>VLOOKUP(A543, Master, 12, FALSE)</f>
        <v>4.6537985114488388E-2</v>
      </c>
      <c r="G543" s="31">
        <f>VLOOKUP(A543, Master, 13, FALSE)</f>
        <v>13083644</v>
      </c>
      <c r="H543" s="31">
        <f>VLOOKUP(A543, Master, 14, FALSE)</f>
        <v>1466339</v>
      </c>
      <c r="I543" s="40">
        <f>VLOOKUP(A543, Master, 15, FALSE)</f>
        <v>0.11207420501505544</v>
      </c>
      <c r="J543" s="24">
        <f>VLOOKUP(A543, Master, 16, FALSE)</f>
        <v>13754438</v>
      </c>
      <c r="K543" s="24">
        <f>VLOOKUP(A543, Master, 17, FALSE)</f>
        <v>2920673</v>
      </c>
      <c r="L543" s="22">
        <f>VLOOKUP(A543, Master, 18, FALSE)</f>
        <v>0.21234404488209552</v>
      </c>
      <c r="M543" s="24">
        <f>VLOOKUP(A543, Master, 19, FALSE)</f>
        <v>14278010</v>
      </c>
      <c r="N543" s="24">
        <f>VLOOKUP(A543, Master, 20, FALSE)</f>
        <v>4324241</v>
      </c>
      <c r="O543" s="22">
        <f>VLOOKUP(A543, Master, 21, FALSE)</f>
        <v>0.30286020250721213</v>
      </c>
      <c r="P543" s="24">
        <f>VLOOKUP(A543, Master, 22, FALSE)</f>
        <v>15067567</v>
      </c>
      <c r="Q543" s="24">
        <f>VLOOKUP(A543, Master, 23, FALSE)</f>
        <v>4984986</v>
      </c>
      <c r="R543" s="22">
        <f>VLOOKUP(A543, Master, 24, FALSE)</f>
        <v>0.33084213264158707</v>
      </c>
      <c r="S543" s="22">
        <f>AVERAGE(F543,I543,L543,O543,R543)</f>
        <v>0.2009317140320877</v>
      </c>
      <c r="T543" s="32">
        <v>3</v>
      </c>
    </row>
    <row r="544" spans="1:20" ht="12.75" customHeight="1" x14ac:dyDescent="0.3">
      <c r="A544" s="25" t="s">
        <v>1152</v>
      </c>
      <c r="B544" s="25" t="s">
        <v>1091</v>
      </c>
      <c r="C544" s="25" t="s">
        <v>8</v>
      </c>
      <c r="D544" s="31">
        <f>VLOOKUP(A544, Master, 10, FALSE)</f>
        <v>36076833</v>
      </c>
      <c r="E544" s="31">
        <f>VLOOKUP(A544, Master, 11, FALSE)</f>
        <v>1510642</v>
      </c>
      <c r="F544" s="40">
        <f>VLOOKUP(A544, Master, 12, FALSE)</f>
        <v>4.1872910518503663E-2</v>
      </c>
      <c r="G544" s="31">
        <f>VLOOKUP(A544, Master, 13, FALSE)</f>
        <v>34297815</v>
      </c>
      <c r="H544" s="31">
        <f>VLOOKUP(A544, Master, 14, FALSE)</f>
        <v>3079374</v>
      </c>
      <c r="I544" s="40">
        <f>VLOOKUP(A544, Master, 15, FALSE)</f>
        <v>8.9783387075823923E-2</v>
      </c>
      <c r="J544" s="24">
        <f>VLOOKUP(A544, Master, 16, FALSE)</f>
        <v>35518847</v>
      </c>
      <c r="K544" s="24">
        <f>VLOOKUP(A544, Master, 17, FALSE)</f>
        <v>4684234</v>
      </c>
      <c r="L544" s="22">
        <f>VLOOKUP(A544, Master, 18, FALSE)</f>
        <v>0.13188023811696364</v>
      </c>
      <c r="M544" s="24">
        <f>VLOOKUP(A544, Master, 19, FALSE)</f>
        <v>36272677</v>
      </c>
      <c r="N544" s="24">
        <f>VLOOKUP(A544, Master, 20, FALSE)</f>
        <v>7633861</v>
      </c>
      <c r="O544" s="22">
        <f>VLOOKUP(A544, Master, 21, FALSE)</f>
        <v>0.21045761248887143</v>
      </c>
      <c r="P544" s="24">
        <f>VLOOKUP(A544, Master, 22, FALSE)</f>
        <v>36928775</v>
      </c>
      <c r="Q544" s="24">
        <f>VLOOKUP(A544, Master, 23, FALSE)</f>
        <v>11109791</v>
      </c>
      <c r="R544" s="22">
        <f>VLOOKUP(A544, Master, 24, FALSE)</f>
        <v>0.30084374583234891</v>
      </c>
      <c r="S544" s="22">
        <f>AVERAGE(F544,I544,L544,O544,R544)</f>
        <v>0.1549675788065023</v>
      </c>
      <c r="T544" s="32">
        <v>5</v>
      </c>
    </row>
    <row r="545" spans="1:20" ht="12.75" customHeight="1" x14ac:dyDescent="0.3">
      <c r="A545" s="25" t="s">
        <v>1153</v>
      </c>
      <c r="B545" s="25" t="s">
        <v>1154</v>
      </c>
      <c r="C545" s="25" t="s">
        <v>8</v>
      </c>
      <c r="D545" s="31">
        <f>VLOOKUP(A545, Master, 10, FALSE)</f>
        <v>56543581</v>
      </c>
      <c r="E545" s="31">
        <f>VLOOKUP(A545, Master, 11, FALSE)</f>
        <v>15124906</v>
      </c>
      <c r="F545" s="40">
        <f>VLOOKUP(A545, Master, 12, FALSE)</f>
        <v>0.26749112335138447</v>
      </c>
      <c r="G545" s="31">
        <f>VLOOKUP(A545, Master, 13, FALSE)</f>
        <v>55617994</v>
      </c>
      <c r="H545" s="31">
        <f>VLOOKUP(A545, Master, 14, FALSE)</f>
        <v>19167020</v>
      </c>
      <c r="I545" s="40">
        <f>VLOOKUP(A545, Master, 15, FALSE)</f>
        <v>0.34461904541181404</v>
      </c>
      <c r="J545" s="24">
        <f>VLOOKUP(A545, Master, 16, FALSE)</f>
        <v>56306335</v>
      </c>
      <c r="K545" s="24">
        <f>VLOOKUP(A545, Master, 17, FALSE)</f>
        <v>24062618</v>
      </c>
      <c r="L545" s="22">
        <f>VLOOKUP(A545, Master, 18, FALSE)</f>
        <v>0.42735187790148305</v>
      </c>
      <c r="M545" s="24">
        <f>VLOOKUP(A545, Master, 19, FALSE)</f>
        <v>56753163</v>
      </c>
      <c r="N545" s="24">
        <f>VLOOKUP(A545, Master, 20, FALSE)</f>
        <v>28727971</v>
      </c>
      <c r="O545" s="22">
        <f>VLOOKUP(A545, Master, 21, FALSE)</f>
        <v>0.50619154037282466</v>
      </c>
      <c r="P545" s="24">
        <f>VLOOKUP(A545, Master, 22, FALSE)</f>
        <v>58091400</v>
      </c>
      <c r="Q545" s="24">
        <f>VLOOKUP(A545, Master, 23, FALSE)</f>
        <v>31956652</v>
      </c>
      <c r="R545" s="22">
        <f>VLOOKUP(A545, Master, 24, FALSE)</f>
        <v>0.55010986135641415</v>
      </c>
      <c r="S545" s="22">
        <f>AVERAGE(F545,I545,L545,O545,R545)</f>
        <v>0.41915268967878411</v>
      </c>
      <c r="T545" s="32">
        <v>6</v>
      </c>
    </row>
    <row r="546" spans="1:20" ht="12.75" customHeight="1" x14ac:dyDescent="0.3">
      <c r="A546" s="25" t="s">
        <v>1155</v>
      </c>
      <c r="B546" s="25" t="s">
        <v>1156</v>
      </c>
      <c r="C546" s="25" t="s">
        <v>8</v>
      </c>
      <c r="D546" s="31">
        <f>VLOOKUP(A546, Master, 10, FALSE)</f>
        <v>9117711</v>
      </c>
      <c r="E546" s="31">
        <f>VLOOKUP(A546, Master, 11, FALSE)</f>
        <v>2171134</v>
      </c>
      <c r="F546" s="40">
        <f>VLOOKUP(A546, Master, 12, FALSE)</f>
        <v>0.23812270426206752</v>
      </c>
      <c r="G546" s="31">
        <f>VLOOKUP(A546, Master, 13, FALSE)</f>
        <v>9287713</v>
      </c>
      <c r="H546" s="31">
        <f>VLOOKUP(A546, Master, 14, FALSE)</f>
        <v>1738242</v>
      </c>
      <c r="I546" s="40">
        <f>VLOOKUP(A546, Master, 15, FALSE)</f>
        <v>0.18715500791206618</v>
      </c>
      <c r="J546" s="24">
        <f>VLOOKUP(A546, Master, 16, FALSE)</f>
        <v>9111799</v>
      </c>
      <c r="K546" s="24">
        <f>VLOOKUP(A546, Master, 17, FALSE)</f>
        <v>1947697</v>
      </c>
      <c r="L546" s="22">
        <f>VLOOKUP(A546, Master, 18, FALSE)</f>
        <v>0.21375548341222189</v>
      </c>
      <c r="M546" s="24">
        <f>VLOOKUP(A546, Master, 19, FALSE)</f>
        <v>9171037</v>
      </c>
      <c r="N546" s="24">
        <f>VLOOKUP(A546, Master, 20, FALSE)</f>
        <v>2854894</v>
      </c>
      <c r="O546" s="22">
        <f>VLOOKUP(A546, Master, 21, FALSE)</f>
        <v>0.31129456788801529</v>
      </c>
      <c r="P546" s="24">
        <f>VLOOKUP(A546, Master, 22, FALSE)</f>
        <v>9922543</v>
      </c>
      <c r="Q546" s="24">
        <f>VLOOKUP(A546, Master, 23, FALSE)</f>
        <v>3706398</v>
      </c>
      <c r="R546" s="22">
        <f>VLOOKUP(A546, Master, 24, FALSE)</f>
        <v>0.37353307514011275</v>
      </c>
      <c r="S546" s="22">
        <f>AVERAGE(F546,I546,L546,O546,R546)</f>
        <v>0.26477216772289669</v>
      </c>
      <c r="T546" s="32">
        <v>3</v>
      </c>
    </row>
    <row r="547" spans="1:20" ht="12.75" customHeight="1" x14ac:dyDescent="0.3">
      <c r="A547" s="25" t="s">
        <v>1157</v>
      </c>
      <c r="B547" s="25" t="s">
        <v>1158</v>
      </c>
      <c r="C547" s="25" t="s">
        <v>8</v>
      </c>
      <c r="D547" s="31">
        <f>VLOOKUP(A547, Master, 10, FALSE)</f>
        <v>36915355</v>
      </c>
      <c r="E547" s="31">
        <f>VLOOKUP(A547, Master, 11, FALSE)</f>
        <v>11147823</v>
      </c>
      <c r="F547" s="40">
        <f>VLOOKUP(A547, Master, 12, FALSE)</f>
        <v>0.30198336166616846</v>
      </c>
      <c r="G547" s="31">
        <f>VLOOKUP(A547, Master, 13, FALSE)</f>
        <v>37749976</v>
      </c>
      <c r="H547" s="31">
        <f>VLOOKUP(A547, Master, 14, FALSE)</f>
        <v>15384690</v>
      </c>
      <c r="I547" s="40">
        <f>VLOOKUP(A547, Master, 15, FALSE)</f>
        <v>0.40754171605301154</v>
      </c>
      <c r="J547" s="24">
        <f>VLOOKUP(A547, Master, 16, FALSE)</f>
        <v>39172284</v>
      </c>
      <c r="K547" s="24">
        <f>VLOOKUP(A547, Master, 17, FALSE)</f>
        <v>18894883</v>
      </c>
      <c r="L547" s="22">
        <f>VLOOKUP(A547, Master, 18, FALSE)</f>
        <v>0.48235336494548031</v>
      </c>
      <c r="M547" s="24">
        <f>VLOOKUP(A547, Master, 19, FALSE)</f>
        <v>41089184</v>
      </c>
      <c r="N547" s="24">
        <f>VLOOKUP(A547, Master, 20, FALSE)</f>
        <v>20383032</v>
      </c>
      <c r="O547" s="22">
        <f>VLOOKUP(A547, Master, 21, FALSE)</f>
        <v>0.49606806501681805</v>
      </c>
      <c r="P547" s="24">
        <f>VLOOKUP(A547, Master, 22, FALSE)</f>
        <v>42234912</v>
      </c>
      <c r="Q547" s="24">
        <f>VLOOKUP(A547, Master, 23, FALSE)</f>
        <v>21505662</v>
      </c>
      <c r="R547" s="22">
        <f>VLOOKUP(A547, Master, 24, FALSE)</f>
        <v>0.5091915901233558</v>
      </c>
      <c r="S547" s="22">
        <f>AVERAGE(F547,I547,L547,O547,R547)</f>
        <v>0.43942761956096688</v>
      </c>
      <c r="T547" s="32">
        <v>5</v>
      </c>
    </row>
    <row r="548" spans="1:20" ht="12.75" customHeight="1" x14ac:dyDescent="0.3">
      <c r="A548" s="25" t="s">
        <v>1159</v>
      </c>
      <c r="B548" s="25" t="s">
        <v>1160</v>
      </c>
      <c r="C548" s="25" t="s">
        <v>8</v>
      </c>
      <c r="D548" s="31">
        <f>VLOOKUP(A548, Master, 10, FALSE)</f>
        <v>36340079</v>
      </c>
      <c r="E548" s="31">
        <f>VLOOKUP(A548, Master, 11, FALSE)</f>
        <v>16482595</v>
      </c>
      <c r="F548" s="40">
        <f>VLOOKUP(A548, Master, 12, FALSE)</f>
        <v>0.45356519450604388</v>
      </c>
      <c r="G548" s="31">
        <f>VLOOKUP(A548, Master, 13, FALSE)</f>
        <v>31992284</v>
      </c>
      <c r="H548" s="31">
        <f>VLOOKUP(A548, Master, 14, FALSE)</f>
        <v>18547472</v>
      </c>
      <c r="I548" s="40">
        <f>VLOOKUP(A548, Master, 15, FALSE)</f>
        <v>0.57974829180686194</v>
      </c>
      <c r="J548" s="24">
        <f>VLOOKUP(A548, Master, 16, FALSE)</f>
        <v>33044865</v>
      </c>
      <c r="K548" s="24">
        <f>VLOOKUP(A548, Master, 17, FALSE)</f>
        <v>20360624</v>
      </c>
      <c r="L548" s="22">
        <f>VLOOKUP(A548, Master, 18, FALSE)</f>
        <v>0.616150920876814</v>
      </c>
      <c r="M548" s="24">
        <f>VLOOKUP(A548, Master, 19, FALSE)</f>
        <v>34405116</v>
      </c>
      <c r="N548" s="24">
        <f>VLOOKUP(A548, Master, 20, FALSE)</f>
        <v>20355686</v>
      </c>
      <c r="O548" s="22">
        <f>VLOOKUP(A548, Master, 21, FALSE)</f>
        <v>0.59164706783723675</v>
      </c>
      <c r="P548" s="24">
        <f>VLOOKUP(A548, Master, 22, FALSE)</f>
        <v>34891244</v>
      </c>
      <c r="Q548" s="24">
        <f>VLOOKUP(A548, Master, 23, FALSE)</f>
        <v>20592142</v>
      </c>
      <c r="R548" s="22">
        <f>VLOOKUP(A548, Master, 24, FALSE)</f>
        <v>0.59018079149026614</v>
      </c>
      <c r="S548" s="22">
        <f>AVERAGE(F548,I548,L548,O548,R548)</f>
        <v>0.5662584533034446</v>
      </c>
      <c r="T548" s="32">
        <v>6</v>
      </c>
    </row>
    <row r="549" spans="1:20" ht="12.75" customHeight="1" x14ac:dyDescent="0.3">
      <c r="A549" s="25" t="s">
        <v>1161</v>
      </c>
      <c r="B549" s="25" t="s">
        <v>887</v>
      </c>
      <c r="C549" s="25" t="s">
        <v>8</v>
      </c>
      <c r="D549" s="31">
        <f>VLOOKUP(A549, Master, 10, FALSE)</f>
        <v>24648297</v>
      </c>
      <c r="E549" s="31">
        <f>VLOOKUP(A549, Master, 11, FALSE)</f>
        <v>7729156</v>
      </c>
      <c r="F549" s="40">
        <f>VLOOKUP(A549, Master, 12, FALSE)</f>
        <v>0.31357768855187035</v>
      </c>
      <c r="G549" s="31">
        <f>VLOOKUP(A549, Master, 13, FALSE)</f>
        <v>26794515</v>
      </c>
      <c r="H549" s="31">
        <f>VLOOKUP(A549, Master, 14, FALSE)</f>
        <v>7657859</v>
      </c>
      <c r="I549" s="40">
        <f>VLOOKUP(A549, Master, 15, FALSE)</f>
        <v>0.28579950038282087</v>
      </c>
      <c r="J549" s="24">
        <f>VLOOKUP(A549, Master, 16, FALSE)</f>
        <v>27320037</v>
      </c>
      <c r="K549" s="24">
        <f>VLOOKUP(A549, Master, 17, FALSE)</f>
        <v>7158044</v>
      </c>
      <c r="L549" s="22">
        <f>VLOOKUP(A549, Master, 18, FALSE)</f>
        <v>0.26200711221584361</v>
      </c>
      <c r="M549" s="24">
        <f>VLOOKUP(A549, Master, 19, FALSE)</f>
        <v>26847472</v>
      </c>
      <c r="N549" s="24">
        <f>VLOOKUP(A549, Master, 20, FALSE)</f>
        <v>8056358</v>
      </c>
      <c r="O549" s="22">
        <f>VLOOKUP(A549, Master, 21, FALSE)</f>
        <v>0.30007883051335338</v>
      </c>
      <c r="P549" s="24">
        <f>VLOOKUP(A549, Master, 22, FALSE)</f>
        <v>27059072</v>
      </c>
      <c r="Q549" s="24">
        <f>VLOOKUP(A549, Master, 23, FALSE)</f>
        <v>7402592</v>
      </c>
      <c r="R549" s="22">
        <f>VLOOKUP(A549, Master, 24, FALSE)</f>
        <v>0.27357154007351026</v>
      </c>
      <c r="S549" s="22">
        <f>AVERAGE(F549,I549,L549,O549,R549)</f>
        <v>0.2870069343474797</v>
      </c>
      <c r="T549" s="32">
        <v>4</v>
      </c>
    </row>
    <row r="550" spans="1:20" ht="12.75" customHeight="1" x14ac:dyDescent="0.3">
      <c r="A550" s="25" t="s">
        <v>1162</v>
      </c>
      <c r="B550" s="25" t="s">
        <v>1163</v>
      </c>
      <c r="C550" s="25" t="s">
        <v>8</v>
      </c>
      <c r="D550" s="31">
        <f>VLOOKUP(A550, Master, 10, FALSE)</f>
        <v>38527902</v>
      </c>
      <c r="E550" s="31">
        <f>VLOOKUP(A550, Master, 11, FALSE)</f>
        <v>26165435</v>
      </c>
      <c r="F550" s="40">
        <f>VLOOKUP(A550, Master, 12, FALSE)</f>
        <v>0.6791295046379634</v>
      </c>
      <c r="G550" s="31">
        <f>VLOOKUP(A550, Master, 13, FALSE)</f>
        <v>40433902</v>
      </c>
      <c r="H550" s="31">
        <f>VLOOKUP(A550, Master, 14, FALSE)</f>
        <v>28092742</v>
      </c>
      <c r="I550" s="40">
        <f>VLOOKUP(A550, Master, 15, FALSE)</f>
        <v>0.69478186893760585</v>
      </c>
      <c r="J550" s="24">
        <f>VLOOKUP(A550, Master, 16, FALSE)</f>
        <v>40883714</v>
      </c>
      <c r="K550" s="24">
        <f>VLOOKUP(A550, Master, 17, FALSE)</f>
        <v>30995083</v>
      </c>
      <c r="L550" s="22">
        <f>VLOOKUP(A550, Master, 18, FALSE)</f>
        <v>0.75812786969403023</v>
      </c>
      <c r="M550" s="24">
        <f>VLOOKUP(A550, Master, 19, FALSE)</f>
        <v>42696694</v>
      </c>
      <c r="N550" s="24">
        <f>VLOOKUP(A550, Master, 20, FALSE)</f>
        <v>31184829</v>
      </c>
      <c r="O550" s="22">
        <f>VLOOKUP(A550, Master, 21, FALSE)</f>
        <v>0.73038041305961532</v>
      </c>
      <c r="P550" s="24">
        <f>VLOOKUP(A550, Master, 22, FALSE)</f>
        <v>43510989</v>
      </c>
      <c r="Q550" s="24">
        <f>VLOOKUP(A550, Master, 23, FALSE)</f>
        <v>30836819</v>
      </c>
      <c r="R550" s="22">
        <f>VLOOKUP(A550, Master, 24, FALSE)</f>
        <v>0.70871335514805234</v>
      </c>
      <c r="S550" s="22">
        <f>AVERAGE(F550,I550,L550,O550,R550)</f>
        <v>0.71422660229545332</v>
      </c>
      <c r="T550" s="32">
        <v>5</v>
      </c>
    </row>
    <row r="551" spans="1:20" ht="12.75" customHeight="1" x14ac:dyDescent="0.3">
      <c r="A551" s="25" t="s">
        <v>1164</v>
      </c>
      <c r="B551" s="25" t="s">
        <v>1165</v>
      </c>
      <c r="C551" s="25" t="s">
        <v>158</v>
      </c>
      <c r="D551" s="31">
        <f>VLOOKUP(A551, Master, 10, FALSE)</f>
        <v>2968704</v>
      </c>
      <c r="E551" s="31">
        <f>VLOOKUP(A551, Master, 11, FALSE)</f>
        <v>583981</v>
      </c>
      <c r="F551" s="40">
        <f>VLOOKUP(A551, Master, 12, FALSE)</f>
        <v>0.19671243748113654</v>
      </c>
      <c r="G551" s="31">
        <f>VLOOKUP(A551, Master, 13, FALSE)</f>
        <v>2977919</v>
      </c>
      <c r="H551" s="31">
        <f>VLOOKUP(A551, Master, 14, FALSE)</f>
        <v>704453</v>
      </c>
      <c r="I551" s="40">
        <f>VLOOKUP(A551, Master, 15, FALSE)</f>
        <v>0.2365588184232009</v>
      </c>
      <c r="J551" s="24">
        <f>VLOOKUP(A551, Master, 16, FALSE)</f>
        <v>2978766</v>
      </c>
      <c r="K551" s="24">
        <f>VLOOKUP(A551, Master, 17, FALSE)</f>
        <v>922642</v>
      </c>
      <c r="L551" s="22">
        <f>VLOOKUP(A551, Master, 18, FALSE)</f>
        <v>0.30973967072270864</v>
      </c>
      <c r="M551" s="24">
        <f>VLOOKUP(A551, Master, 19, FALSE)</f>
        <v>2802099</v>
      </c>
      <c r="N551" s="24">
        <f>VLOOKUP(A551, Master, 20, FALSE)</f>
        <v>1451642</v>
      </c>
      <c r="O551" s="22">
        <f>VLOOKUP(A551, Master, 21, FALSE)</f>
        <v>0.51805521503701335</v>
      </c>
      <c r="P551" s="24">
        <f>VLOOKUP(A551, Master, 22, FALSE)</f>
        <v>2919908</v>
      </c>
      <c r="Q551" s="24">
        <f>VLOOKUP(A551, Master, 23, FALSE)</f>
        <v>1933788</v>
      </c>
      <c r="R551" s="22">
        <f>VLOOKUP(A551, Master, 24, FALSE)</f>
        <v>0.66227703064617105</v>
      </c>
      <c r="S551" s="22">
        <f>AVERAGE(F551,I551,L551,O551,R551)</f>
        <v>0.38466863446204613</v>
      </c>
      <c r="T551" s="32">
        <v>1</v>
      </c>
    </row>
    <row r="552" spans="1:20" ht="12.75" customHeight="1" x14ac:dyDescent="0.3">
      <c r="A552" s="25" t="s">
        <v>1166</v>
      </c>
      <c r="B552" s="25" t="s">
        <v>1167</v>
      </c>
      <c r="C552" s="25" t="s">
        <v>158</v>
      </c>
      <c r="D552" s="31">
        <f>VLOOKUP(A552, Master, 10, FALSE)</f>
        <v>6846229</v>
      </c>
      <c r="E552" s="31">
        <f>VLOOKUP(A552, Master, 11, FALSE)</f>
        <v>1849126</v>
      </c>
      <c r="F552" s="40">
        <f>VLOOKUP(A552, Master, 12, FALSE)</f>
        <v>0.27009409121430206</v>
      </c>
      <c r="G552" s="31">
        <f>VLOOKUP(A552, Master, 13, FALSE)</f>
        <v>6558113</v>
      </c>
      <c r="H552" s="31">
        <f>VLOOKUP(A552, Master, 14, FALSE)</f>
        <v>1986733</v>
      </c>
      <c r="I552" s="40">
        <f>VLOOKUP(A552, Master, 15, FALSE)</f>
        <v>0.30294278247416595</v>
      </c>
      <c r="J552" s="24">
        <f>VLOOKUP(A552, Master, 16, FALSE)</f>
        <v>6315773</v>
      </c>
      <c r="K552" s="24">
        <f>VLOOKUP(A552, Master, 17, FALSE)</f>
        <v>2663842</v>
      </c>
      <c r="L552" s="22">
        <f>VLOOKUP(A552, Master, 18, FALSE)</f>
        <v>0.42177608346595102</v>
      </c>
      <c r="M552" s="24">
        <f>VLOOKUP(A552, Master, 19, FALSE)</f>
        <v>6675658</v>
      </c>
      <c r="N552" s="24">
        <f>VLOOKUP(A552, Master, 20, FALSE)</f>
        <v>3226008</v>
      </c>
      <c r="O552" s="22">
        <f>VLOOKUP(A552, Master, 21, FALSE)</f>
        <v>0.48324944147827825</v>
      </c>
      <c r="P552" s="24">
        <f>VLOOKUP(A552, Master, 22, FALSE)</f>
        <v>7272382</v>
      </c>
      <c r="Q552" s="24">
        <f>VLOOKUP(A552, Master, 23, FALSE)</f>
        <v>3230192</v>
      </c>
      <c r="R552" s="22">
        <f>VLOOKUP(A552, Master, 24, FALSE)</f>
        <v>0.44417248708882456</v>
      </c>
      <c r="S552" s="22">
        <f>AVERAGE(F552,I552,L552,O552,R552)</f>
        <v>0.38444697714430437</v>
      </c>
      <c r="T552" s="32">
        <v>2</v>
      </c>
    </row>
    <row r="553" spans="1:20" ht="12.75" customHeight="1" x14ac:dyDescent="0.3">
      <c r="A553" s="25" t="s">
        <v>1168</v>
      </c>
      <c r="B553" s="25" t="s">
        <v>1169</v>
      </c>
      <c r="C553" s="25" t="s">
        <v>158</v>
      </c>
      <c r="D553" s="31">
        <f>VLOOKUP(A553, Master, 10, FALSE)</f>
        <v>10689282</v>
      </c>
      <c r="E553" s="31">
        <f>VLOOKUP(A553, Master, 11, FALSE)</f>
        <v>2941</v>
      </c>
      <c r="F553" s="40">
        <f>VLOOKUP(A553, Master, 12, FALSE)</f>
        <v>2.751354113400694E-4</v>
      </c>
      <c r="G553" s="31">
        <f>VLOOKUP(A553, Master, 13, FALSE)</f>
        <v>11052372</v>
      </c>
      <c r="H553" s="31">
        <f>VLOOKUP(A553, Master, 14, FALSE)</f>
        <v>-66692</v>
      </c>
      <c r="I553" s="40">
        <f>VLOOKUP(A553, Master, 15, FALSE)</f>
        <v>-6.0341798122611149E-3</v>
      </c>
      <c r="J553" s="24">
        <f>VLOOKUP(A553, Master, 16, FALSE)</f>
        <v>11190400</v>
      </c>
      <c r="K553" s="24">
        <f>VLOOKUP(A553, Master, 17, FALSE)</f>
        <v>-283889</v>
      </c>
      <c r="L553" s="22">
        <f>VLOOKUP(A553, Master, 18, FALSE)</f>
        <v>-2.5368976980268802E-2</v>
      </c>
      <c r="M553" s="24">
        <f>VLOOKUP(A553, Master, 19, FALSE)</f>
        <v>10438808</v>
      </c>
      <c r="N553" s="24">
        <f>VLOOKUP(A553, Master, 20, FALSE)</f>
        <v>120831</v>
      </c>
      <c r="O553" s="22">
        <f>VLOOKUP(A553, Master, 21, FALSE)</f>
        <v>1.1575172184410327E-2</v>
      </c>
      <c r="P553" s="24">
        <f>VLOOKUP(A553, Master, 22, FALSE)</f>
        <v>10713904</v>
      </c>
      <c r="Q553" s="24">
        <f>VLOOKUP(A553, Master, 23, FALSE)</f>
        <v>311656</v>
      </c>
      <c r="R553" s="22">
        <f>VLOOKUP(A553, Master, 24, FALSE)</f>
        <v>2.9088929674934552E-2</v>
      </c>
      <c r="S553" s="22">
        <f>AVERAGE(F553,I553,L553,O553,R553)</f>
        <v>1.9072160956310064E-3</v>
      </c>
      <c r="T553" s="32">
        <v>4</v>
      </c>
    </row>
    <row r="554" spans="1:20" ht="12.75" customHeight="1" x14ac:dyDescent="0.3">
      <c r="A554" s="25" t="s">
        <v>1170</v>
      </c>
      <c r="B554" s="25" t="s">
        <v>1171</v>
      </c>
      <c r="C554" s="25" t="s">
        <v>158</v>
      </c>
      <c r="D554" s="31">
        <f>VLOOKUP(A554, Master, 10, FALSE)</f>
        <v>12791427</v>
      </c>
      <c r="E554" s="31">
        <f>VLOOKUP(A554, Master, 11, FALSE)</f>
        <v>876216</v>
      </c>
      <c r="F554" s="40">
        <f>VLOOKUP(A554, Master, 12, FALSE)</f>
        <v>6.8500254115510334E-2</v>
      </c>
      <c r="G554" s="31">
        <f>VLOOKUP(A554, Master, 13, FALSE)</f>
        <v>13111628</v>
      </c>
      <c r="H554" s="31">
        <f>VLOOKUP(A554, Master, 14, FALSE)</f>
        <v>1508216</v>
      </c>
      <c r="I554" s="40">
        <f>VLOOKUP(A554, Master, 15, FALSE)</f>
        <v>0.11502888886109337</v>
      </c>
      <c r="J554" s="24">
        <f>VLOOKUP(A554, Master, 16, FALSE)</f>
        <v>13350341</v>
      </c>
      <c r="K554" s="24">
        <f>VLOOKUP(A554, Master, 17, FALSE)</f>
        <v>2543602</v>
      </c>
      <c r="L554" s="22">
        <f>VLOOKUP(A554, Master, 18, FALSE)</f>
        <v>0.19052711837098393</v>
      </c>
      <c r="M554" s="24">
        <f>VLOOKUP(A554, Master, 19, FALSE)</f>
        <v>13482755</v>
      </c>
      <c r="N554" s="24">
        <f>VLOOKUP(A554, Master, 20, FALSE)</f>
        <v>3794505</v>
      </c>
      <c r="O554" s="22">
        <f>VLOOKUP(A554, Master, 21, FALSE)</f>
        <v>0.28143395025719892</v>
      </c>
      <c r="P554" s="24">
        <f>VLOOKUP(A554, Master, 22, FALSE)</f>
        <v>13609436</v>
      </c>
      <c r="Q554" s="24">
        <f>VLOOKUP(A554, Master, 23, FALSE)</f>
        <v>4373343</v>
      </c>
      <c r="R554" s="22">
        <f>VLOOKUP(A554, Master, 24, FALSE)</f>
        <v>0.32134638055537351</v>
      </c>
      <c r="S554" s="22">
        <f>AVERAGE(F554,I554,L554,O554,R554)</f>
        <v>0.19536731843203201</v>
      </c>
      <c r="T554" s="32">
        <v>3</v>
      </c>
    </row>
    <row r="555" spans="1:20" ht="12.75" customHeight="1" x14ac:dyDescent="0.3">
      <c r="A555" s="25" t="s">
        <v>1172</v>
      </c>
      <c r="B555" s="25" t="s">
        <v>1173</v>
      </c>
      <c r="C555" s="25" t="s">
        <v>158</v>
      </c>
      <c r="D555" s="31">
        <f>VLOOKUP(A555, Master, 10, FALSE)</f>
        <v>8802854</v>
      </c>
      <c r="E555" s="31">
        <f>VLOOKUP(A555, Master, 11, FALSE)</f>
        <v>747622</v>
      </c>
      <c r="F555" s="40">
        <f>VLOOKUP(A555, Master, 12, FALSE)</f>
        <v>8.4929501273109831E-2</v>
      </c>
      <c r="G555" s="31">
        <f>VLOOKUP(A555, Master, 13, FALSE)</f>
        <v>8046220</v>
      </c>
      <c r="H555" s="31">
        <f>VLOOKUP(A555, Master, 14, FALSE)</f>
        <v>1541514</v>
      </c>
      <c r="I555" s="40">
        <f>VLOOKUP(A555, Master, 15, FALSE)</f>
        <v>0.19158238278346851</v>
      </c>
      <c r="J555" s="24">
        <f>VLOOKUP(A555, Master, 16, FALSE)</f>
        <v>8991479</v>
      </c>
      <c r="K555" s="24">
        <f>VLOOKUP(A555, Master, 17, FALSE)</f>
        <v>1548532</v>
      </c>
      <c r="L555" s="22">
        <f>VLOOKUP(A555, Master, 18, FALSE)</f>
        <v>0.17222216723188699</v>
      </c>
      <c r="M555" s="24">
        <f>VLOOKUP(A555, Master, 19, FALSE)</f>
        <v>8257747</v>
      </c>
      <c r="N555" s="24">
        <f>VLOOKUP(A555, Master, 20, FALSE)</f>
        <v>2609053</v>
      </c>
      <c r="O555" s="22">
        <f>VLOOKUP(A555, Master, 21, FALSE)</f>
        <v>0.31595215983245795</v>
      </c>
      <c r="P555" s="24">
        <f>VLOOKUP(A555, Master, 22, FALSE)</f>
        <v>8458506</v>
      </c>
      <c r="Q555" s="24">
        <f>VLOOKUP(A555, Master, 23, FALSE)</f>
        <v>3151269</v>
      </c>
      <c r="R555" s="22">
        <f>VLOOKUP(A555, Master, 24, FALSE)</f>
        <v>0.37255621737455763</v>
      </c>
      <c r="S555" s="22">
        <f>AVERAGE(F555,I555,L555,O555,R555)</f>
        <v>0.2274484856990962</v>
      </c>
      <c r="T555" s="32">
        <v>3</v>
      </c>
    </row>
    <row r="556" spans="1:20" ht="12.75" customHeight="1" x14ac:dyDescent="0.3">
      <c r="A556" s="25" t="s">
        <v>1174</v>
      </c>
      <c r="B556" s="25" t="s">
        <v>1175</v>
      </c>
      <c r="C556" s="25" t="s">
        <v>158</v>
      </c>
      <c r="D556" s="31">
        <f>VLOOKUP(A556, Master, 10, FALSE)</f>
        <v>27552872</v>
      </c>
      <c r="E556" s="31">
        <f>VLOOKUP(A556, Master, 11, FALSE)</f>
        <v>152976</v>
      </c>
      <c r="F556" s="40">
        <f>VLOOKUP(A556, Master, 12, FALSE)</f>
        <v>5.5520890889341774E-3</v>
      </c>
      <c r="G556" s="31">
        <f>VLOOKUP(A556, Master, 13, FALSE)</f>
        <v>27492493</v>
      </c>
      <c r="H556" s="31">
        <f>VLOOKUP(A556, Master, 14, FALSE)</f>
        <v>1670645</v>
      </c>
      <c r="I556" s="40">
        <f>VLOOKUP(A556, Master, 15, FALSE)</f>
        <v>6.0767315645038081E-2</v>
      </c>
      <c r="J556" s="24">
        <f>VLOOKUP(A556, Master, 16, FALSE)</f>
        <v>27907976</v>
      </c>
      <c r="K556" s="24">
        <f>VLOOKUP(A556, Master, 17, FALSE)</f>
        <v>2601934</v>
      </c>
      <c r="L556" s="22">
        <f>VLOOKUP(A556, Master, 18, FALSE)</f>
        <v>9.3232629983629051E-2</v>
      </c>
      <c r="M556" s="24">
        <f>VLOOKUP(A556, Master, 19, FALSE)</f>
        <v>28052141</v>
      </c>
      <c r="N556" s="24">
        <f>VLOOKUP(A556, Master, 20, FALSE)</f>
        <v>4502760</v>
      </c>
      <c r="O556" s="22">
        <f>VLOOKUP(A556, Master, 21, FALSE)</f>
        <v>0.16051395150195488</v>
      </c>
      <c r="P556" s="24">
        <f>VLOOKUP(A556, Master, 22, FALSE)</f>
        <v>29494503</v>
      </c>
      <c r="Q556" s="24">
        <f>VLOOKUP(A556, Master, 23, FALSE)</f>
        <v>5751018</v>
      </c>
      <c r="R556" s="22">
        <f>VLOOKUP(A556, Master, 24, FALSE)</f>
        <v>0.1949860962227436</v>
      </c>
      <c r="S556" s="22">
        <f>AVERAGE(F556,I556,L556,O556,R556)</f>
        <v>0.10301041648845995</v>
      </c>
      <c r="T556" s="32">
        <v>5</v>
      </c>
    </row>
    <row r="557" spans="1:20" ht="12.75" customHeight="1" x14ac:dyDescent="0.3">
      <c r="A557" s="25" t="s">
        <v>1176</v>
      </c>
      <c r="B557" s="25" t="s">
        <v>1177</v>
      </c>
      <c r="C557" s="25" t="s">
        <v>158</v>
      </c>
      <c r="D557" s="31">
        <f>VLOOKUP(A557, Master, 10, FALSE)</f>
        <v>7492321</v>
      </c>
      <c r="E557" s="31">
        <f>VLOOKUP(A557, Master, 11, FALSE)</f>
        <v>2574592</v>
      </c>
      <c r="F557" s="40">
        <f>VLOOKUP(A557, Master, 12, FALSE)</f>
        <v>0.34363076541968768</v>
      </c>
      <c r="G557" s="31">
        <f>VLOOKUP(A557, Master, 13, FALSE)</f>
        <v>7673389</v>
      </c>
      <c r="H557" s="31">
        <f>VLOOKUP(A557, Master, 14, FALSE)</f>
        <v>2593263</v>
      </c>
      <c r="I557" s="40">
        <f>VLOOKUP(A557, Master, 15, FALSE)</f>
        <v>0.33795536756966188</v>
      </c>
      <c r="J557" s="24">
        <f>VLOOKUP(A557, Master, 16, FALSE)</f>
        <v>8253326</v>
      </c>
      <c r="K557" s="24">
        <f>VLOOKUP(A557, Master, 17, FALSE)</f>
        <v>2297979</v>
      </c>
      <c r="L557" s="22">
        <f>VLOOKUP(A557, Master, 18, FALSE)</f>
        <v>0.27843065934872802</v>
      </c>
      <c r="M557" s="24">
        <f>VLOOKUP(A557, Master, 19, FALSE)</f>
        <v>7841626</v>
      </c>
      <c r="N557" s="24">
        <f>VLOOKUP(A557, Master, 20, FALSE)</f>
        <v>3157396</v>
      </c>
      <c r="O557" s="22">
        <f>VLOOKUP(A557, Master, 21, FALSE)</f>
        <v>0.40264557376238042</v>
      </c>
      <c r="P557" s="24">
        <f>VLOOKUP(A557, Master, 22, FALSE)</f>
        <v>8243605</v>
      </c>
      <c r="Q557" s="24">
        <f>VLOOKUP(A557, Master, 23, FALSE)</f>
        <v>3823162</v>
      </c>
      <c r="R557" s="22">
        <f>VLOOKUP(A557, Master, 24, FALSE)</f>
        <v>0.46377307015559333</v>
      </c>
      <c r="S557" s="22">
        <f>AVERAGE(F557,I557,L557,O557,R557)</f>
        <v>0.36528708725121029</v>
      </c>
      <c r="T557" s="32">
        <v>2</v>
      </c>
    </row>
    <row r="558" spans="1:20" ht="12.75" customHeight="1" x14ac:dyDescent="0.3">
      <c r="A558" s="25" t="s">
        <v>1178</v>
      </c>
      <c r="B558" s="25" t="s">
        <v>1179</v>
      </c>
      <c r="C558" s="25" t="s">
        <v>158</v>
      </c>
      <c r="D558" s="31">
        <f>VLOOKUP(A558, Master, 10, FALSE)</f>
        <v>15683032</v>
      </c>
      <c r="E558" s="31">
        <f>VLOOKUP(A558, Master, 11, FALSE)</f>
        <v>1994117</v>
      </c>
      <c r="F558" s="40">
        <f>VLOOKUP(A558, Master, 12, FALSE)</f>
        <v>0.1271512421832717</v>
      </c>
      <c r="G558" s="31">
        <f>VLOOKUP(A558, Master, 13, FALSE)</f>
        <v>15594432</v>
      </c>
      <c r="H558" s="31">
        <f>VLOOKUP(A558, Master, 14, FALSE)</f>
        <v>2374168</v>
      </c>
      <c r="I558" s="40">
        <f>VLOOKUP(A558, Master, 15, FALSE)</f>
        <v>0.15224459601991275</v>
      </c>
      <c r="J558" s="24">
        <f>VLOOKUP(A558, Master, 16, FALSE)</f>
        <v>15240070</v>
      </c>
      <c r="K558" s="24">
        <f>VLOOKUP(A558, Master, 17, FALSE)</f>
        <v>3354710</v>
      </c>
      <c r="L558" s="22">
        <f>VLOOKUP(A558, Master, 18, FALSE)</f>
        <v>0.22012431701429194</v>
      </c>
      <c r="M558" s="24">
        <f>VLOOKUP(A558, Master, 19, FALSE)</f>
        <v>15325621</v>
      </c>
      <c r="N558" s="24">
        <f>VLOOKUP(A558, Master, 20, FALSE)</f>
        <v>4149077</v>
      </c>
      <c r="O558" s="22">
        <f>VLOOKUP(A558, Master, 21, FALSE)</f>
        <v>0.27072814863423805</v>
      </c>
      <c r="P558" s="24">
        <f>VLOOKUP(A558, Master, 22, FALSE)</f>
        <v>15258948</v>
      </c>
      <c r="Q558" s="24">
        <f>VLOOKUP(A558, Master, 23, FALSE)</f>
        <v>4978327</v>
      </c>
      <c r="R558" s="22">
        <f>VLOOKUP(A558, Master, 24, FALSE)</f>
        <v>0.32625623994524394</v>
      </c>
      <c r="S558" s="22">
        <f>AVERAGE(F558,I558,L558,O558,R558)</f>
        <v>0.21930090875939171</v>
      </c>
      <c r="T558" s="32">
        <v>3</v>
      </c>
    </row>
    <row r="559" spans="1:20" ht="12.75" customHeight="1" x14ac:dyDescent="0.3">
      <c r="A559" s="25" t="s">
        <v>1180</v>
      </c>
      <c r="B559" s="25" t="s">
        <v>1181</v>
      </c>
      <c r="C559" s="25" t="s">
        <v>158</v>
      </c>
      <c r="D559" s="31">
        <f>VLOOKUP(A559, Master, 10, FALSE)</f>
        <v>14419768</v>
      </c>
      <c r="E559" s="31">
        <f>VLOOKUP(A559, Master, 11, FALSE)</f>
        <v>1443998</v>
      </c>
      <c r="F559" s="40">
        <f>VLOOKUP(A559, Master, 12, FALSE)</f>
        <v>0.10014016869064744</v>
      </c>
      <c r="G559" s="31">
        <f>VLOOKUP(A559, Master, 13, FALSE)</f>
        <v>14156541</v>
      </c>
      <c r="H559" s="31">
        <f>VLOOKUP(A559, Master, 14, FALSE)</f>
        <v>2188075</v>
      </c>
      <c r="I559" s="40">
        <f>VLOOKUP(A559, Master, 15, FALSE)</f>
        <v>0.15456282717649741</v>
      </c>
      <c r="J559" s="24">
        <f>VLOOKUP(A559, Master, 16, FALSE)</f>
        <v>14029422</v>
      </c>
      <c r="K559" s="24">
        <f>VLOOKUP(A559, Master, 17, FALSE)</f>
        <v>3128615</v>
      </c>
      <c r="L559" s="22">
        <f>VLOOKUP(A559, Master, 18, FALSE)</f>
        <v>0.22300384149824562</v>
      </c>
      <c r="M559" s="24">
        <f>VLOOKUP(A559, Master, 19, FALSE)</f>
        <v>14479030</v>
      </c>
      <c r="N559" s="24">
        <f>VLOOKUP(A559, Master, 20, FALSE)</f>
        <v>3886954</v>
      </c>
      <c r="O559" s="22">
        <f>VLOOKUP(A559, Master, 21, FALSE)</f>
        <v>0.26845403317763689</v>
      </c>
      <c r="P559" s="24">
        <f>VLOOKUP(A559, Master, 22, FALSE)</f>
        <v>15309288</v>
      </c>
      <c r="Q559" s="24">
        <f>VLOOKUP(A559, Master, 23, FALSE)</f>
        <v>3728473</v>
      </c>
      <c r="R559" s="22">
        <f>VLOOKUP(A559, Master, 24, FALSE)</f>
        <v>0.2435432007027368</v>
      </c>
      <c r="S559" s="22">
        <f>AVERAGE(F559,I559,L559,O559,R559)</f>
        <v>0.19794081424915283</v>
      </c>
      <c r="T559" s="32">
        <v>4</v>
      </c>
    </row>
    <row r="560" spans="1:20" ht="12.75" customHeight="1" x14ac:dyDescent="0.3">
      <c r="A560" s="25" t="s">
        <v>1182</v>
      </c>
      <c r="B560" s="25" t="s">
        <v>1183</v>
      </c>
      <c r="C560" s="25" t="s">
        <v>158</v>
      </c>
      <c r="D560" s="31">
        <f>VLOOKUP(A560, Master, 10, FALSE)</f>
        <v>7393510</v>
      </c>
      <c r="E560" s="31">
        <f>VLOOKUP(A560, Master, 11, FALSE)</f>
        <v>608925</v>
      </c>
      <c r="F560" s="40">
        <f>VLOOKUP(A560, Master, 12, FALSE)</f>
        <v>8.23593935762581E-2</v>
      </c>
      <c r="G560" s="31">
        <f>VLOOKUP(A560, Master, 13, FALSE)</f>
        <v>7316275</v>
      </c>
      <c r="H560" s="31">
        <f>VLOOKUP(A560, Master, 14, FALSE)</f>
        <v>467987</v>
      </c>
      <c r="I560" s="40">
        <f>VLOOKUP(A560, Master, 15, FALSE)</f>
        <v>6.396520087066164E-2</v>
      </c>
      <c r="J560" s="24">
        <f>VLOOKUP(A560, Master, 16, FALSE)</f>
        <v>7335200</v>
      </c>
      <c r="K560" s="24">
        <f>VLOOKUP(A560, Master, 17, FALSE)</f>
        <v>202051</v>
      </c>
      <c r="L560" s="22">
        <f>VLOOKUP(A560, Master, 18, FALSE)</f>
        <v>2.7545397535172864E-2</v>
      </c>
      <c r="M560" s="24">
        <f>VLOOKUP(A560, Master, 19, FALSE)</f>
        <v>7508997</v>
      </c>
      <c r="N560" s="24">
        <f>VLOOKUP(A560, Master, 20, FALSE)</f>
        <v>765711</v>
      </c>
      <c r="O560" s="22">
        <f>VLOOKUP(A560, Master, 21, FALSE)</f>
        <v>0.10197247382040504</v>
      </c>
      <c r="P560" s="24">
        <f>VLOOKUP(A560, Master, 22, FALSE)</f>
        <v>7479344</v>
      </c>
      <c r="Q560" s="24">
        <f>VLOOKUP(A560, Master, 23, FALSE)</f>
        <v>840208</v>
      </c>
      <c r="R560" s="22">
        <f>VLOOKUP(A560, Master, 24, FALSE)</f>
        <v>0.11233712475318691</v>
      </c>
      <c r="S560" s="22">
        <f>AVERAGE(F560,I560,L560,O560,R560)</f>
        <v>7.7635918111136917E-2</v>
      </c>
      <c r="T560" s="32">
        <v>1</v>
      </c>
    </row>
    <row r="561" spans="1:20" ht="12.75" customHeight="1" x14ac:dyDescent="0.3">
      <c r="A561" s="25" t="s">
        <v>1184</v>
      </c>
      <c r="B561" s="25" t="s">
        <v>1185</v>
      </c>
      <c r="C561" s="25" t="s">
        <v>158</v>
      </c>
      <c r="D561" s="31">
        <f>VLOOKUP(A561, Master, 10, FALSE)</f>
        <v>8436230</v>
      </c>
      <c r="E561" s="31">
        <f>VLOOKUP(A561, Master, 11, FALSE)</f>
        <v>3176258</v>
      </c>
      <c r="F561" s="40">
        <f>VLOOKUP(A561, Master, 12, FALSE)</f>
        <v>0.37650206312535339</v>
      </c>
      <c r="G561" s="31">
        <f>VLOOKUP(A561, Master, 13, FALSE)</f>
        <v>8605057</v>
      </c>
      <c r="H561" s="31">
        <f>VLOOKUP(A561, Master, 14, FALSE)</f>
        <v>3146812</v>
      </c>
      <c r="I561" s="40">
        <f>VLOOKUP(A561, Master, 15, FALSE)</f>
        <v>0.36569333590701375</v>
      </c>
      <c r="J561" s="24">
        <f>VLOOKUP(A561, Master, 16, FALSE)</f>
        <v>8411331</v>
      </c>
      <c r="K561" s="24">
        <f>VLOOKUP(A561, Master, 17, FALSE)</f>
        <v>3347909</v>
      </c>
      <c r="L561" s="22">
        <f>VLOOKUP(A561, Master, 18, FALSE)</f>
        <v>0.39802368971093871</v>
      </c>
      <c r="M561" s="24">
        <f>VLOOKUP(A561, Master, 19, FALSE)</f>
        <v>8655230</v>
      </c>
      <c r="N561" s="24">
        <f>VLOOKUP(A561, Master, 20, FALSE)</f>
        <v>3323861</v>
      </c>
      <c r="O561" s="22">
        <f>VLOOKUP(A561, Master, 21, FALSE)</f>
        <v>0.38402919390934731</v>
      </c>
      <c r="P561" s="24">
        <f>VLOOKUP(A561, Master, 22, FALSE)</f>
        <v>8922384</v>
      </c>
      <c r="Q561" s="24">
        <f>VLOOKUP(A561, Master, 23, FALSE)</f>
        <v>3196308</v>
      </c>
      <c r="R561" s="22">
        <f>VLOOKUP(A561, Master, 24, FALSE)</f>
        <v>0.35823474981574432</v>
      </c>
      <c r="S561" s="22">
        <f>AVERAGE(F561,I561,L561,O561,R561)</f>
        <v>0.37649660649367944</v>
      </c>
      <c r="T561" s="32">
        <v>2</v>
      </c>
    </row>
    <row r="562" spans="1:20" ht="12.75" customHeight="1" x14ac:dyDescent="0.3">
      <c r="A562" s="25" t="s">
        <v>1186</v>
      </c>
      <c r="B562" s="25" t="s">
        <v>1187</v>
      </c>
      <c r="C562" s="25" t="s">
        <v>158</v>
      </c>
      <c r="D562" s="31">
        <f>VLOOKUP(A562, Master, 10, FALSE)</f>
        <v>5780071</v>
      </c>
      <c r="E562" s="31">
        <f>VLOOKUP(A562, Master, 11, FALSE)</f>
        <v>1619738</v>
      </c>
      <c r="F562" s="40">
        <f>VLOOKUP(A562, Master, 12, FALSE)</f>
        <v>0.28022804564165388</v>
      </c>
      <c r="G562" s="31">
        <f>VLOOKUP(A562, Master, 13, FALSE)</f>
        <v>6022350</v>
      </c>
      <c r="H562" s="31">
        <f>VLOOKUP(A562, Master, 14, FALSE)</f>
        <v>2641643</v>
      </c>
      <c r="I562" s="40">
        <f>VLOOKUP(A562, Master, 15, FALSE)</f>
        <v>0.43863989970692502</v>
      </c>
      <c r="J562" s="24">
        <f>VLOOKUP(A562, Master, 16, FALSE)</f>
        <v>6348102</v>
      </c>
      <c r="K562" s="24">
        <f>VLOOKUP(A562, Master, 17, FALSE)</f>
        <v>3723526</v>
      </c>
      <c r="L562" s="22">
        <f>VLOOKUP(A562, Master, 18, FALSE)</f>
        <v>0.58655736785577794</v>
      </c>
      <c r="M562" s="24">
        <f>VLOOKUP(A562, Master, 19, FALSE)</f>
        <v>6427164</v>
      </c>
      <c r="N562" s="24">
        <f>VLOOKUP(A562, Master, 20, FALSE)</f>
        <v>5705651</v>
      </c>
      <c r="O562" s="22">
        <f>VLOOKUP(A562, Master, 21, FALSE)</f>
        <v>0.8877400670031137</v>
      </c>
      <c r="P562" s="24">
        <f>VLOOKUP(A562, Master, 22, FALSE)</f>
        <v>9664685</v>
      </c>
      <c r="Q562" s="24">
        <f>VLOOKUP(A562, Master, 23, FALSE)</f>
        <v>4586279</v>
      </c>
      <c r="R562" s="22">
        <f>VLOOKUP(A562, Master, 24, FALSE)</f>
        <v>0.47453993585926496</v>
      </c>
      <c r="S562" s="22">
        <f>AVERAGE(F562,I562,L562,O562,R562)</f>
        <v>0.53354106321334704</v>
      </c>
      <c r="T562" s="32">
        <v>3</v>
      </c>
    </row>
    <row r="563" spans="1:20" ht="12.75" customHeight="1" x14ac:dyDescent="0.3">
      <c r="A563" s="25" t="s">
        <v>1188</v>
      </c>
      <c r="B563" s="25" t="s">
        <v>1189</v>
      </c>
      <c r="C563" s="25" t="s">
        <v>158</v>
      </c>
      <c r="D563" s="31">
        <f>VLOOKUP(A563, Master, 10, FALSE)</f>
        <v>4907116</v>
      </c>
      <c r="E563" s="31">
        <f>VLOOKUP(A563, Master, 11, FALSE)</f>
        <v>1529773</v>
      </c>
      <c r="F563" s="40">
        <f>VLOOKUP(A563, Master, 12, FALSE)</f>
        <v>0.31174584012279311</v>
      </c>
      <c r="G563" s="31">
        <f>VLOOKUP(A563, Master, 13, FALSE)</f>
        <v>5133367</v>
      </c>
      <c r="H563" s="31">
        <f>VLOOKUP(A563, Master, 14, FALSE)</f>
        <v>1373889</v>
      </c>
      <c r="I563" s="40">
        <f>VLOOKUP(A563, Master, 15, FALSE)</f>
        <v>0.26763895899124296</v>
      </c>
      <c r="J563" s="24">
        <f>VLOOKUP(A563, Master, 16, FALSE)</f>
        <v>5225817</v>
      </c>
      <c r="K563" s="24">
        <f>VLOOKUP(A563, Master, 17, FALSE)</f>
        <v>1147842</v>
      </c>
      <c r="L563" s="22">
        <f>VLOOKUP(A563, Master, 18, FALSE)</f>
        <v>0.2196483344135472</v>
      </c>
      <c r="M563" s="24">
        <f>VLOOKUP(A563, Master, 19, FALSE)</f>
        <v>5118811</v>
      </c>
      <c r="N563" s="24">
        <f>VLOOKUP(A563, Master, 20, FALSE)</f>
        <v>1886028</v>
      </c>
      <c r="O563" s="22">
        <f>VLOOKUP(A563, Master, 21, FALSE)</f>
        <v>0.3684504077216369</v>
      </c>
      <c r="P563" s="24">
        <f>VLOOKUP(A563, Master, 22, FALSE)</f>
        <v>5901305</v>
      </c>
      <c r="Q563" s="24">
        <f>VLOOKUP(A563, Master, 23, FALSE)</f>
        <v>2461266</v>
      </c>
      <c r="R563" s="22">
        <f>VLOOKUP(A563, Master, 24, FALSE)</f>
        <v>0.41707147825777519</v>
      </c>
      <c r="S563" s="22">
        <f>AVERAGE(F563,I563,L563,O563,R563)</f>
        <v>0.31691100390139904</v>
      </c>
      <c r="T563" s="32">
        <v>2</v>
      </c>
    </row>
    <row r="564" spans="1:20" ht="12.75" customHeight="1" x14ac:dyDescent="0.3">
      <c r="A564" s="25" t="s">
        <v>1190</v>
      </c>
      <c r="B564" s="25" t="s">
        <v>1191</v>
      </c>
      <c r="C564" s="25" t="s">
        <v>158</v>
      </c>
      <c r="D564" s="31">
        <f>VLOOKUP(A564, Master, 10, FALSE)</f>
        <v>12554052</v>
      </c>
      <c r="E564" s="31">
        <f>VLOOKUP(A564, Master, 11, FALSE)</f>
        <v>2155986</v>
      </c>
      <c r="F564" s="40">
        <f>VLOOKUP(A564, Master, 12, FALSE)</f>
        <v>0.17173626491271504</v>
      </c>
      <c r="G564" s="31">
        <f>VLOOKUP(A564, Master, 13, FALSE)</f>
        <v>12663617</v>
      </c>
      <c r="H564" s="31">
        <f>VLOOKUP(A564, Master, 14, FALSE)</f>
        <v>2074456</v>
      </c>
      <c r="I564" s="40">
        <f>VLOOKUP(A564, Master, 15, FALSE)</f>
        <v>0.16381228206759568</v>
      </c>
      <c r="J564" s="24">
        <f>VLOOKUP(A564, Master, 16, FALSE)</f>
        <v>12503989</v>
      </c>
      <c r="K564" s="24">
        <f>VLOOKUP(A564, Master, 17, FALSE)</f>
        <v>2529181</v>
      </c>
      <c r="L564" s="22">
        <f>VLOOKUP(A564, Master, 18, FALSE)</f>
        <v>0.20226993161942161</v>
      </c>
      <c r="M564" s="24">
        <f>VLOOKUP(A564, Master, 19, FALSE)</f>
        <v>12571588</v>
      </c>
      <c r="N564" s="24">
        <f>VLOOKUP(A564, Master, 20, FALSE)</f>
        <v>2955383</v>
      </c>
      <c r="O564" s="22">
        <f>VLOOKUP(A564, Master, 21, FALSE)</f>
        <v>0.23508430279452366</v>
      </c>
      <c r="P564" s="24">
        <f>VLOOKUP(A564, Master, 22, FALSE)</f>
        <v>12624915</v>
      </c>
      <c r="Q564" s="24">
        <f>VLOOKUP(A564, Master, 23, FALSE)</f>
        <v>3437545</v>
      </c>
      <c r="R564" s="22">
        <f>VLOOKUP(A564, Master, 24, FALSE)</f>
        <v>0.27228262526916025</v>
      </c>
      <c r="S564" s="22">
        <f>AVERAGE(F564,I564,L564,O564,R564)</f>
        <v>0.20903708133268326</v>
      </c>
      <c r="T564" s="32">
        <v>1</v>
      </c>
    </row>
    <row r="565" spans="1:20" ht="12.75" customHeight="1" x14ac:dyDescent="0.3">
      <c r="A565" s="25" t="s">
        <v>1192</v>
      </c>
      <c r="B565" s="25" t="s">
        <v>1193</v>
      </c>
      <c r="C565" s="25" t="s">
        <v>158</v>
      </c>
      <c r="D565" s="31">
        <f>VLOOKUP(A565, Master, 10, FALSE)</f>
        <v>8582000</v>
      </c>
      <c r="E565" s="31">
        <f>VLOOKUP(A565, Master, 11, FALSE)</f>
        <v>1235059</v>
      </c>
      <c r="F565" s="40">
        <f>VLOOKUP(A565, Master, 12, FALSE)</f>
        <v>0.14391272430668842</v>
      </c>
      <c r="G565" s="31">
        <f>VLOOKUP(A565, Master, 13, FALSE)</f>
        <v>8572334</v>
      </c>
      <c r="H565" s="31">
        <f>VLOOKUP(A565, Master, 14, FALSE)</f>
        <v>1244853</v>
      </c>
      <c r="I565" s="40">
        <f>VLOOKUP(A565, Master, 15, FALSE)</f>
        <v>0.14521751019034024</v>
      </c>
      <c r="J565" s="24">
        <f>VLOOKUP(A565, Master, 16, FALSE)</f>
        <v>8537747</v>
      </c>
      <c r="K565" s="24">
        <f>VLOOKUP(A565, Master, 17, FALSE)</f>
        <v>1519490</v>
      </c>
      <c r="L565" s="22">
        <f>VLOOKUP(A565, Master, 18, FALSE)</f>
        <v>0.17797318191789943</v>
      </c>
      <c r="M565" s="24">
        <f>VLOOKUP(A565, Master, 19, FALSE)</f>
        <v>8864459</v>
      </c>
      <c r="N565" s="24">
        <f>VLOOKUP(A565, Master, 20, FALSE)</f>
        <v>2505199</v>
      </c>
      <c r="O565" s="22">
        <f>VLOOKUP(A565, Master, 21, FALSE)</f>
        <v>0.28261160664175894</v>
      </c>
      <c r="P565" s="24">
        <f>VLOOKUP(A565, Master, 22, FALSE)</f>
        <v>9427206</v>
      </c>
      <c r="Q565" s="24">
        <f>VLOOKUP(A565, Master, 23, FALSE)</f>
        <v>3245342</v>
      </c>
      <c r="R565" s="22">
        <f>VLOOKUP(A565, Master, 24, FALSE)</f>
        <v>0.34425279345757376</v>
      </c>
      <c r="S565" s="22">
        <f>AVERAGE(F565,I565,L565,O565,R565)</f>
        <v>0.21879356330285216</v>
      </c>
      <c r="T565" s="32">
        <v>3</v>
      </c>
    </row>
    <row r="566" spans="1:20" ht="12.75" customHeight="1" x14ac:dyDescent="0.3">
      <c r="A566" s="25" t="s">
        <v>1194</v>
      </c>
      <c r="B566" s="25" t="s">
        <v>1195</v>
      </c>
      <c r="C566" s="25" t="s">
        <v>88</v>
      </c>
      <c r="D566" s="31">
        <f>VLOOKUP(A566, Master, 10, FALSE)</f>
        <v>10569082</v>
      </c>
      <c r="E566" s="31">
        <f>VLOOKUP(A566, Master, 11, FALSE)</f>
        <v>2439305</v>
      </c>
      <c r="F566" s="40">
        <f>VLOOKUP(A566, Master, 12, FALSE)</f>
        <v>0.23079629810800975</v>
      </c>
      <c r="G566" s="31">
        <f>VLOOKUP(A566, Master, 13, FALSE)</f>
        <v>10696297</v>
      </c>
      <c r="H566" s="31">
        <f>VLOOKUP(A566, Master, 14, FALSE)</f>
        <v>2279879</v>
      </c>
      <c r="I566" s="40">
        <f>VLOOKUP(A566, Master, 15, FALSE)</f>
        <v>0.21314656838717175</v>
      </c>
      <c r="J566" s="24">
        <f>VLOOKUP(A566, Master, 16, FALSE)</f>
        <v>10587392</v>
      </c>
      <c r="K566" s="24">
        <f>VLOOKUP(A566, Master, 17, FALSE)</f>
        <v>2752411</v>
      </c>
      <c r="L566" s="22">
        <f>VLOOKUP(A566, Master, 18, FALSE)</f>
        <v>0.25997063299441447</v>
      </c>
      <c r="M566" s="24">
        <f>VLOOKUP(A566, Master, 19, FALSE)</f>
        <v>10720469</v>
      </c>
      <c r="N566" s="24">
        <f>VLOOKUP(A566, Master, 20, FALSE)</f>
        <v>3628398</v>
      </c>
      <c r="O566" s="22">
        <f>VLOOKUP(A566, Master, 21, FALSE)</f>
        <v>0.33845515527352393</v>
      </c>
      <c r="P566" s="24">
        <f>VLOOKUP(A566, Master, 22, FALSE)</f>
        <v>11055555</v>
      </c>
      <c r="Q566" s="24">
        <f>VLOOKUP(A566, Master, 23, FALSE)</f>
        <v>4673366</v>
      </c>
      <c r="R566" s="22">
        <f>VLOOKUP(A566, Master, 24, FALSE)</f>
        <v>0.42271654385510271</v>
      </c>
      <c r="S566" s="22">
        <f>AVERAGE(F566,I566,L566,O566,R566)</f>
        <v>0.29301703972364451</v>
      </c>
      <c r="T566" s="32">
        <v>1</v>
      </c>
    </row>
    <row r="567" spans="1:20" ht="12.75" customHeight="1" x14ac:dyDescent="0.3">
      <c r="A567" s="25" t="s">
        <v>1196</v>
      </c>
      <c r="B567" s="25" t="s">
        <v>1197</v>
      </c>
      <c r="C567" s="25" t="s">
        <v>88</v>
      </c>
      <c r="D567" s="31">
        <f>VLOOKUP(A567, Master, 10, FALSE)</f>
        <v>14791528</v>
      </c>
      <c r="E567" s="31">
        <f>VLOOKUP(A567, Master, 11, FALSE)</f>
        <v>3572573</v>
      </c>
      <c r="F567" s="40">
        <f>VLOOKUP(A567, Master, 12, FALSE)</f>
        <v>0.24152832621484407</v>
      </c>
      <c r="G567" s="31">
        <f>VLOOKUP(A567, Master, 13, FALSE)</f>
        <v>15228765</v>
      </c>
      <c r="H567" s="31">
        <f>VLOOKUP(A567, Master, 14, FALSE)</f>
        <v>4170362</v>
      </c>
      <c r="I567" s="40">
        <f>VLOOKUP(A567, Master, 15, FALSE)</f>
        <v>0.27384768233011675</v>
      </c>
      <c r="J567" s="24">
        <f>VLOOKUP(A567, Master, 16, FALSE)</f>
        <v>15416922</v>
      </c>
      <c r="K567" s="24">
        <f>VLOOKUP(A567, Master, 17, FALSE)</f>
        <v>6059938</v>
      </c>
      <c r="L567" s="22">
        <f>VLOOKUP(A567, Master, 18, FALSE)</f>
        <v>0.39307054936127978</v>
      </c>
      <c r="M567" s="24">
        <f>VLOOKUP(A567, Master, 19, FALSE)</f>
        <v>16409736</v>
      </c>
      <c r="N567" s="24">
        <f>VLOOKUP(A567, Master, 20, FALSE)</f>
        <v>7887585</v>
      </c>
      <c r="O567" s="22">
        <f>VLOOKUP(A567, Master, 21, FALSE)</f>
        <v>0.48066495402485454</v>
      </c>
      <c r="P567" s="24">
        <f>VLOOKUP(A567, Master, 22, FALSE)</f>
        <v>17653270</v>
      </c>
      <c r="Q567" s="24">
        <f>VLOOKUP(A567, Master, 23, FALSE)</f>
        <v>9168566</v>
      </c>
      <c r="R567" s="22">
        <f>VLOOKUP(A567, Master, 24, FALSE)</f>
        <v>0.51936927266166555</v>
      </c>
      <c r="S567" s="22">
        <f>AVERAGE(F567,I567,L567,O567,R567)</f>
        <v>0.38169615691855208</v>
      </c>
      <c r="T567" s="32">
        <v>1</v>
      </c>
    </row>
    <row r="568" spans="1:20" ht="12.75" customHeight="1" x14ac:dyDescent="0.3">
      <c r="A568" s="25" t="s">
        <v>1198</v>
      </c>
      <c r="B568" s="25" t="s">
        <v>1199</v>
      </c>
      <c r="C568" s="25" t="s">
        <v>88</v>
      </c>
      <c r="D568" s="31">
        <f>VLOOKUP(A568, Master, 10, FALSE)</f>
        <v>5632072</v>
      </c>
      <c r="E568" s="31">
        <f>VLOOKUP(A568, Master, 11, FALSE)</f>
        <v>2625086</v>
      </c>
      <c r="F568" s="40">
        <f>VLOOKUP(A568, Master, 12, FALSE)</f>
        <v>0.46609595900052414</v>
      </c>
      <c r="G568" s="31">
        <f>VLOOKUP(A568, Master, 13, FALSE)</f>
        <v>6001210</v>
      </c>
      <c r="H568" s="31">
        <f>VLOOKUP(A568, Master, 14, FALSE)</f>
        <v>2473518</v>
      </c>
      <c r="I568" s="40">
        <f>VLOOKUP(A568, Master, 15, FALSE)</f>
        <v>0.41216987907438668</v>
      </c>
      <c r="J568" s="24">
        <f>VLOOKUP(A568, Master, 16, FALSE)</f>
        <v>6029883</v>
      </c>
      <c r="K568" s="24">
        <f>VLOOKUP(A568, Master, 17, FALSE)</f>
        <v>2219370</v>
      </c>
      <c r="L568" s="22">
        <f>VLOOKUP(A568, Master, 18, FALSE)</f>
        <v>0.36806186786708794</v>
      </c>
      <c r="M568" s="24">
        <f>VLOOKUP(A568, Master, 19, FALSE)</f>
        <v>5820894</v>
      </c>
      <c r="N568" s="24">
        <f>VLOOKUP(A568, Master, 20, FALSE)</f>
        <v>2476200</v>
      </c>
      <c r="O568" s="22">
        <f>VLOOKUP(A568, Master, 21, FALSE)</f>
        <v>0.4253985727965498</v>
      </c>
      <c r="P568" s="24">
        <f>VLOOKUP(A568, Master, 22, FALSE)</f>
        <v>5983503</v>
      </c>
      <c r="Q568" s="24">
        <f>VLOOKUP(A568, Master, 23, FALSE)</f>
        <v>2970984</v>
      </c>
      <c r="R568" s="22">
        <f>VLOOKUP(A568, Master, 24, FALSE)</f>
        <v>0.49652920705479714</v>
      </c>
      <c r="S568" s="22">
        <f>AVERAGE(F568,I568,L568,O568,R568)</f>
        <v>0.43365109715866917</v>
      </c>
      <c r="T568" s="32">
        <v>1</v>
      </c>
    </row>
    <row r="569" spans="1:20" ht="12.75" customHeight="1" x14ac:dyDescent="0.3">
      <c r="A569" s="25" t="s">
        <v>1200</v>
      </c>
      <c r="B569" s="25" t="s">
        <v>1201</v>
      </c>
      <c r="C569" s="25" t="s">
        <v>88</v>
      </c>
      <c r="D569" s="31">
        <f>VLOOKUP(A569, Master, 10, FALSE)</f>
        <v>12668756</v>
      </c>
      <c r="E569" s="31">
        <f>VLOOKUP(A569, Master, 11, FALSE)</f>
        <v>1642688</v>
      </c>
      <c r="F569" s="40">
        <f>VLOOKUP(A569, Master, 12, FALSE)</f>
        <v>0.12966450691764841</v>
      </c>
      <c r="G569" s="31">
        <f>VLOOKUP(A569, Master, 13, FALSE)</f>
        <v>12491411</v>
      </c>
      <c r="H569" s="31">
        <f>VLOOKUP(A569, Master, 14, FALSE)</f>
        <v>1619274</v>
      </c>
      <c r="I569" s="40">
        <f>VLOOKUP(A569, Master, 15, FALSE)</f>
        <v>0.12963099204725551</v>
      </c>
      <c r="J569" s="24">
        <f>VLOOKUP(A569, Master, 16, FALSE)</f>
        <v>12835649</v>
      </c>
      <c r="K569" s="24">
        <f>VLOOKUP(A569, Master, 17, FALSE)</f>
        <v>2829655</v>
      </c>
      <c r="L569" s="22">
        <f>VLOOKUP(A569, Master, 18, FALSE)</f>
        <v>0.22045281855245497</v>
      </c>
      <c r="M569" s="24">
        <f>VLOOKUP(A569, Master, 19, FALSE)</f>
        <v>14483066</v>
      </c>
      <c r="N569" s="24">
        <f>VLOOKUP(A569, Master, 20, FALSE)</f>
        <v>3302426</v>
      </c>
      <c r="O569" s="22">
        <f>VLOOKUP(A569, Master, 21, FALSE)</f>
        <v>0.22801981293187507</v>
      </c>
      <c r="P569" s="24">
        <f>VLOOKUP(A569, Master, 22, FALSE)</f>
        <v>14226903</v>
      </c>
      <c r="Q569" s="24">
        <f>VLOOKUP(A569, Master, 23, FALSE)</f>
        <v>4342980</v>
      </c>
      <c r="R569" s="22">
        <f>VLOOKUP(A569, Master, 24, FALSE)</f>
        <v>0.30526531318868205</v>
      </c>
      <c r="S569" s="22">
        <f>AVERAGE(F569,I569,L569,O569,R569)</f>
        <v>0.2026066887275832</v>
      </c>
      <c r="T569" s="32">
        <v>3</v>
      </c>
    </row>
    <row r="570" spans="1:20" ht="12.75" customHeight="1" x14ac:dyDescent="0.3">
      <c r="A570" s="25" t="s">
        <v>1202</v>
      </c>
      <c r="B570" s="25" t="s">
        <v>1203</v>
      </c>
      <c r="C570" s="25" t="s">
        <v>478</v>
      </c>
      <c r="D570" s="31">
        <f>VLOOKUP(A570, Master, 10, FALSE)</f>
        <v>9833469</v>
      </c>
      <c r="E570" s="31">
        <f>VLOOKUP(A570, Master, 11, FALSE)</f>
        <v>3288741</v>
      </c>
      <c r="F570" s="40">
        <f>VLOOKUP(A570, Master, 12, FALSE)</f>
        <v>0.33444362309984399</v>
      </c>
      <c r="G570" s="31">
        <f>VLOOKUP(A570, Master, 13, FALSE)</f>
        <v>9702911</v>
      </c>
      <c r="H570" s="31">
        <f>VLOOKUP(A570, Master, 14, FALSE)</f>
        <v>4127399</v>
      </c>
      <c r="I570" s="40">
        <f>VLOOKUP(A570, Master, 15, FALSE)</f>
        <v>0.42537739447470968</v>
      </c>
      <c r="J570" s="24">
        <f>VLOOKUP(A570, Master, 16, FALSE)</f>
        <v>9906474</v>
      </c>
      <c r="K570" s="24">
        <f>VLOOKUP(A570, Master, 17, FALSE)</f>
        <v>5277970</v>
      </c>
      <c r="L570" s="22">
        <f>VLOOKUP(A570, Master, 18, FALSE)</f>
        <v>0.53277987707836305</v>
      </c>
      <c r="M570" s="24">
        <f>VLOOKUP(A570, Master, 19, FALSE)</f>
        <v>11309440</v>
      </c>
      <c r="N570" s="24">
        <f>VLOOKUP(A570, Master, 20, FALSE)</f>
        <v>5906299</v>
      </c>
      <c r="O570" s="22">
        <f>VLOOKUP(A570, Master, 21, FALSE)</f>
        <v>0.52224504484749024</v>
      </c>
      <c r="P570" s="24">
        <f>VLOOKUP(A570, Master, 22, FALSE)</f>
        <v>11979385</v>
      </c>
      <c r="Q570" s="24">
        <f>VLOOKUP(A570, Master, 23, FALSE)</f>
        <v>6163492</v>
      </c>
      <c r="R570" s="22">
        <f>VLOOKUP(A570, Master, 24, FALSE)</f>
        <v>0.51450821557200144</v>
      </c>
      <c r="S570" s="22">
        <f>AVERAGE(F570,I570,L570,O570,R570)</f>
        <v>0.46587083101448173</v>
      </c>
      <c r="T570" s="32">
        <v>3</v>
      </c>
    </row>
    <row r="571" spans="1:20" ht="12.75" customHeight="1" x14ac:dyDescent="0.3">
      <c r="A571" s="25" t="s">
        <v>1204</v>
      </c>
      <c r="B571" s="25" t="s">
        <v>1205</v>
      </c>
      <c r="C571" s="25" t="s">
        <v>478</v>
      </c>
      <c r="D571" s="31">
        <f>VLOOKUP(A571, Master, 10, FALSE)</f>
        <v>14724771</v>
      </c>
      <c r="E571" s="31">
        <f>VLOOKUP(A571, Master, 11, FALSE)</f>
        <v>9672294</v>
      </c>
      <c r="F571" s="40">
        <f>VLOOKUP(A571, Master, 12, FALSE)</f>
        <v>0.65687228684235566</v>
      </c>
      <c r="G571" s="31">
        <f>VLOOKUP(A571, Master, 13, FALSE)</f>
        <v>14052761</v>
      </c>
      <c r="H571" s="31">
        <f>VLOOKUP(A571, Master, 14, FALSE)</f>
        <v>10725828</v>
      </c>
      <c r="I571" s="40">
        <f>VLOOKUP(A571, Master, 15, FALSE)</f>
        <v>0.76325413916880813</v>
      </c>
      <c r="J571" s="24">
        <f>VLOOKUP(A571, Master, 16, FALSE)</f>
        <v>15630579</v>
      </c>
      <c r="K571" s="24">
        <f>VLOOKUP(A571, Master, 17, FALSE)</f>
        <v>10688456</v>
      </c>
      <c r="L571" s="22">
        <f>VLOOKUP(A571, Master, 18, FALSE)</f>
        <v>0.68381702302902536</v>
      </c>
      <c r="M571" s="24">
        <f>VLOOKUP(A571, Master, 19, FALSE)</f>
        <v>15787360</v>
      </c>
      <c r="N571" s="24">
        <f>VLOOKUP(A571, Master, 20, FALSE)</f>
        <v>10758561</v>
      </c>
      <c r="O571" s="22">
        <f>VLOOKUP(A571, Master, 21, FALSE)</f>
        <v>0.68146675568302739</v>
      </c>
      <c r="P571" s="24">
        <f>VLOOKUP(A571, Master, 22, FALSE)</f>
        <v>16833205</v>
      </c>
      <c r="Q571" s="24">
        <f>VLOOKUP(A571, Master, 23, FALSE)</f>
        <v>11001014</v>
      </c>
      <c r="R571" s="22">
        <f>VLOOKUP(A571, Master, 24, FALSE)</f>
        <v>0.65353056652016062</v>
      </c>
      <c r="S571" s="22">
        <f>AVERAGE(F571,I571,L571,O571,R571)</f>
        <v>0.68778815424867545</v>
      </c>
      <c r="T571" s="32">
        <v>2</v>
      </c>
    </row>
    <row r="572" spans="1:20" ht="12.75" customHeight="1" x14ac:dyDescent="0.3">
      <c r="A572" s="25" t="s">
        <v>1206</v>
      </c>
      <c r="B572" s="25" t="s">
        <v>632</v>
      </c>
      <c r="C572" s="25" t="s">
        <v>367</v>
      </c>
      <c r="D572" s="31">
        <f>VLOOKUP(A572, Master, 10, FALSE)</f>
        <v>8667808</v>
      </c>
      <c r="E572" s="31">
        <f>VLOOKUP(A572, Master, 11, FALSE)</f>
        <v>2499377</v>
      </c>
      <c r="F572" s="40">
        <f>VLOOKUP(A572, Master, 12, FALSE)</f>
        <v>0.28835168014796819</v>
      </c>
      <c r="G572" s="31">
        <f>VLOOKUP(A572, Master, 13, FALSE)</f>
        <v>9244557</v>
      </c>
      <c r="H572" s="31">
        <f>VLOOKUP(A572, Master, 14, FALSE)</f>
        <v>3686740</v>
      </c>
      <c r="I572" s="40">
        <f>VLOOKUP(A572, Master, 15, FALSE)</f>
        <v>0.39880115401960309</v>
      </c>
      <c r="J572" s="24">
        <f>VLOOKUP(A572, Master, 16, FALSE)</f>
        <v>9429156</v>
      </c>
      <c r="K572" s="24">
        <f>VLOOKUP(A572, Master, 17, FALSE)</f>
        <v>5256442</v>
      </c>
      <c r="L572" s="22">
        <f>VLOOKUP(A572, Master, 18, FALSE)</f>
        <v>0.55746686129702383</v>
      </c>
      <c r="M572" s="24">
        <f>VLOOKUP(A572, Master, 19, FALSE)</f>
        <v>9396022</v>
      </c>
      <c r="N572" s="24">
        <f>VLOOKUP(A572, Master, 20, FALSE)</f>
        <v>7643167</v>
      </c>
      <c r="O572" s="22">
        <f>VLOOKUP(A572, Master, 21, FALSE)</f>
        <v>0.81344711623706289</v>
      </c>
      <c r="P572" s="24">
        <f>VLOOKUP(A572, Master, 22, FALSE)</f>
        <v>10034502</v>
      </c>
      <c r="Q572" s="24">
        <f>VLOOKUP(A572, Master, 23, FALSE)</f>
        <v>9622392</v>
      </c>
      <c r="R572" s="22">
        <f>VLOOKUP(A572, Master, 24, FALSE)</f>
        <v>0.9589306973081474</v>
      </c>
      <c r="S572" s="22">
        <f>AVERAGE(F572,I572,L572,O572,R572)</f>
        <v>0.60339950180196111</v>
      </c>
      <c r="T572" s="32">
        <v>2</v>
      </c>
    </row>
    <row r="573" spans="1:20" ht="12.75" customHeight="1" x14ac:dyDescent="0.3">
      <c r="A573" s="25" t="s">
        <v>1207</v>
      </c>
      <c r="B573" s="25" t="s">
        <v>1208</v>
      </c>
      <c r="C573" s="25" t="s">
        <v>367</v>
      </c>
      <c r="D573" s="31">
        <f>VLOOKUP(A573, Master, 10, FALSE)</f>
        <v>8047225</v>
      </c>
      <c r="E573" s="31">
        <f>VLOOKUP(A573, Master, 11, FALSE)</f>
        <v>11576048</v>
      </c>
      <c r="F573" s="40">
        <f>VLOOKUP(A573, Master, 12, FALSE)</f>
        <v>1.438514270447266</v>
      </c>
      <c r="G573" s="31">
        <f>VLOOKUP(A573, Master, 13, FALSE)</f>
        <v>8311285</v>
      </c>
      <c r="H573" s="31">
        <f>VLOOKUP(A573, Master, 14, FALSE)</f>
        <v>12338794</v>
      </c>
      <c r="I573" s="40">
        <f>VLOOKUP(A573, Master, 15, FALSE)</f>
        <v>1.4845831902046434</v>
      </c>
      <c r="J573" s="24">
        <f>VLOOKUP(A573, Master, 16, FALSE)</f>
        <v>9246651</v>
      </c>
      <c r="K573" s="24">
        <f>VLOOKUP(A573, Master, 17, FALSE)</f>
        <v>12933573</v>
      </c>
      <c r="L573" s="22">
        <f>VLOOKUP(A573, Master, 18, FALSE)</f>
        <v>1.3987305241649111</v>
      </c>
      <c r="M573" s="24">
        <f>VLOOKUP(A573, Master, 19, FALSE)</f>
        <v>8561703</v>
      </c>
      <c r="N573" s="24">
        <f>VLOOKUP(A573, Master, 20, FALSE)</f>
        <v>14780053</v>
      </c>
      <c r="O573" s="22">
        <f>VLOOKUP(A573, Master, 21, FALSE)</f>
        <v>1.7262982609884974</v>
      </c>
      <c r="P573" s="24">
        <f>VLOOKUP(A573, Master, 22, FALSE)</f>
        <v>13880524</v>
      </c>
      <c r="Q573" s="24">
        <f>VLOOKUP(A573, Master, 23, FALSE)</f>
        <v>11429670</v>
      </c>
      <c r="R573" s="22">
        <f>VLOOKUP(A573, Master, 24, FALSE)</f>
        <v>0.8234321701399745</v>
      </c>
      <c r="S573" s="22">
        <f>AVERAGE(F573,I573,L573,O573,R573)</f>
        <v>1.3743116831890585</v>
      </c>
      <c r="T573" s="32">
        <v>2</v>
      </c>
    </row>
    <row r="574" spans="1:20" ht="12.75" customHeight="1" x14ac:dyDescent="0.3">
      <c r="A574" s="25" t="s">
        <v>1209</v>
      </c>
      <c r="B574" s="25" t="s">
        <v>1210</v>
      </c>
      <c r="C574" s="25" t="s">
        <v>1211</v>
      </c>
      <c r="D574" s="31">
        <f>VLOOKUP(A574, Master, 10, FALSE)</f>
        <v>21660863</v>
      </c>
      <c r="E574" s="31">
        <f>VLOOKUP(A574, Master, 11, FALSE)</f>
        <v>14898986</v>
      </c>
      <c r="F574" s="40">
        <f>VLOOKUP(A574, Master, 12, FALSE)</f>
        <v>0.68782975082756403</v>
      </c>
      <c r="G574" s="31">
        <f>VLOOKUP(A574, Master, 13, FALSE)</f>
        <v>22452632</v>
      </c>
      <c r="H574" s="31">
        <f>VLOOKUP(A574, Master, 14, FALSE)</f>
        <v>15881187</v>
      </c>
      <c r="I574" s="40">
        <f>VLOOKUP(A574, Master, 15, FALSE)</f>
        <v>0.70731961402119803</v>
      </c>
      <c r="J574" s="24">
        <f>VLOOKUP(A574, Master, 16, FALSE)</f>
        <v>22747276</v>
      </c>
      <c r="K574" s="24">
        <f>VLOOKUP(A574, Master, 17, FALSE)</f>
        <v>17198732</v>
      </c>
      <c r="L574" s="22">
        <f>VLOOKUP(A574, Master, 18, FALSE)</f>
        <v>0.75607874982481416</v>
      </c>
      <c r="M574" s="24">
        <f>VLOOKUP(A574, Master, 19, FALSE)</f>
        <v>23258995</v>
      </c>
      <c r="N574" s="24">
        <f>VLOOKUP(A574, Master, 20, FALSE)</f>
        <v>18176695</v>
      </c>
      <c r="O574" s="22">
        <f>VLOOKUP(A574, Master, 21, FALSE)</f>
        <v>0.78149098875510314</v>
      </c>
      <c r="P574" s="24">
        <f>VLOOKUP(A574, Master, 22, FALSE)</f>
        <v>24320973</v>
      </c>
      <c r="Q574" s="24">
        <f>VLOOKUP(A574, Master, 23, FALSE)</f>
        <v>19743325</v>
      </c>
      <c r="R574" s="22">
        <f>VLOOKUP(A574, Master, 24, FALSE)</f>
        <v>0.81178187237821442</v>
      </c>
      <c r="S574" s="22">
        <f>AVERAGE(F574,I574,L574,O574,R574)</f>
        <v>0.74890019516137873</v>
      </c>
      <c r="T574" s="32">
        <v>1</v>
      </c>
    </row>
    <row r="575" spans="1:20" ht="12.75" customHeight="1" x14ac:dyDescent="0.3">
      <c r="A575" s="25" t="s">
        <v>1212</v>
      </c>
      <c r="B575" s="25" t="s">
        <v>1213</v>
      </c>
      <c r="C575" s="25" t="s">
        <v>143</v>
      </c>
      <c r="D575" s="31">
        <f>VLOOKUP(A575, Master, 10, FALSE)</f>
        <v>14881668</v>
      </c>
      <c r="E575" s="31">
        <f>VLOOKUP(A575, Master, 11, FALSE)</f>
        <v>518630</v>
      </c>
      <c r="F575" s="40">
        <f>VLOOKUP(A575, Master, 12, FALSE)</f>
        <v>3.485026006493358E-2</v>
      </c>
      <c r="G575" s="31">
        <f>VLOOKUP(A575, Master, 13, FALSE)</f>
        <v>15058521</v>
      </c>
      <c r="H575" s="31">
        <f>VLOOKUP(A575, Master, 14, FALSE)</f>
        <v>1056674</v>
      </c>
      <c r="I575" s="40">
        <f>VLOOKUP(A575, Master, 15, FALSE)</f>
        <v>7.0171167540291637E-2</v>
      </c>
      <c r="J575" s="24">
        <f>VLOOKUP(A575, Master, 16, FALSE)</f>
        <v>15363184</v>
      </c>
      <c r="K575" s="24">
        <f>VLOOKUP(A575, Master, 17, FALSE)</f>
        <v>1905544</v>
      </c>
      <c r="L575" s="22">
        <f>VLOOKUP(A575, Master, 18, FALSE)</f>
        <v>0.12403314312970541</v>
      </c>
      <c r="M575" s="24">
        <f>VLOOKUP(A575, Master, 19, FALSE)</f>
        <v>15600049</v>
      </c>
      <c r="N575" s="24">
        <f>VLOOKUP(A575, Master, 20, FALSE)</f>
        <v>3611555</v>
      </c>
      <c r="O575" s="22">
        <f>VLOOKUP(A575, Master, 21, FALSE)</f>
        <v>0.23150920872107517</v>
      </c>
      <c r="P575" s="24">
        <f>VLOOKUP(A575, Master, 22, FALSE)</f>
        <v>16292529</v>
      </c>
      <c r="Q575" s="24">
        <f>VLOOKUP(A575, Master, 23, FALSE)</f>
        <v>4941510</v>
      </c>
      <c r="R575" s="22">
        <f>VLOOKUP(A575, Master, 24, FALSE)</f>
        <v>0.30329913790547802</v>
      </c>
      <c r="S575" s="22">
        <f>AVERAGE(F575,I575,L575,O575,R575)</f>
        <v>0.15277258347229677</v>
      </c>
      <c r="T575" s="32">
        <v>4</v>
      </c>
    </row>
    <row r="576" spans="1:20" ht="12.75" customHeight="1" x14ac:dyDescent="0.3">
      <c r="A576" s="25" t="s">
        <v>1214</v>
      </c>
      <c r="B576" s="25" t="s">
        <v>1215</v>
      </c>
      <c r="C576" s="25" t="s">
        <v>143</v>
      </c>
      <c r="D576" s="31">
        <f>VLOOKUP(A576, Master, 10, FALSE)</f>
        <v>42357138</v>
      </c>
      <c r="E576" s="31">
        <f>VLOOKUP(A576, Master, 11, FALSE)</f>
        <v>11070585</v>
      </c>
      <c r="F576" s="40">
        <f>VLOOKUP(A576, Master, 12, FALSE)</f>
        <v>0.26136291361328523</v>
      </c>
      <c r="G576" s="31">
        <f>VLOOKUP(A576, Master, 13, FALSE)</f>
        <v>44613410</v>
      </c>
      <c r="H576" s="31">
        <f>VLOOKUP(A576, Master, 14, FALSE)</f>
        <v>10782864</v>
      </c>
      <c r="I576" s="40">
        <f>VLOOKUP(A576, Master, 15, FALSE)</f>
        <v>0.24169557987161258</v>
      </c>
      <c r="J576" s="24">
        <f>VLOOKUP(A576, Master, 16, FALSE)</f>
        <v>47835193</v>
      </c>
      <c r="K576" s="24">
        <f>VLOOKUP(A576, Master, 17, FALSE)</f>
        <v>8368438</v>
      </c>
      <c r="L576" s="22">
        <f>VLOOKUP(A576, Master, 18, FALSE)</f>
        <v>0.17494312189772079</v>
      </c>
      <c r="M576" s="24">
        <f>VLOOKUP(A576, Master, 19, FALSE)</f>
        <v>47886807</v>
      </c>
      <c r="N576" s="24">
        <f>VLOOKUP(A576, Master, 20, FALSE)</f>
        <v>8145978</v>
      </c>
      <c r="O576" s="22">
        <f>VLOOKUP(A576, Master, 21, FALSE)</f>
        <v>0.17010902397397262</v>
      </c>
      <c r="P576" s="24">
        <f>VLOOKUP(A576, Master, 22, FALSE)</f>
        <v>49792551</v>
      </c>
      <c r="Q576" s="24">
        <f>VLOOKUP(A576, Master, 23, FALSE)</f>
        <v>8580437</v>
      </c>
      <c r="R576" s="22">
        <f>VLOOKUP(A576, Master, 24, FALSE)</f>
        <v>0.1723237076164264</v>
      </c>
      <c r="S576" s="22">
        <f>AVERAGE(F576,I576,L576,O576,R576)</f>
        <v>0.20408686939460355</v>
      </c>
      <c r="T576" s="32">
        <v>6</v>
      </c>
    </row>
    <row r="577" spans="1:20" ht="12.75" customHeight="1" x14ac:dyDescent="0.3">
      <c r="A577" s="25" t="s">
        <v>1216</v>
      </c>
      <c r="B577" s="25" t="s">
        <v>1217</v>
      </c>
      <c r="C577" s="25" t="s">
        <v>143</v>
      </c>
      <c r="D577" s="31">
        <f>VLOOKUP(A577, Master, 10, FALSE)</f>
        <v>38767216</v>
      </c>
      <c r="E577" s="31">
        <f>VLOOKUP(A577, Master, 11, FALSE)</f>
        <v>9770796</v>
      </c>
      <c r="F577" s="40">
        <f>VLOOKUP(A577, Master, 12, FALSE)</f>
        <v>0.25203759795390002</v>
      </c>
      <c r="G577" s="31">
        <f>VLOOKUP(A577, Master, 13, FALSE)</f>
        <v>39906815</v>
      </c>
      <c r="H577" s="31">
        <f>VLOOKUP(A577, Master, 14, FALSE)</f>
        <v>10862724</v>
      </c>
      <c r="I577" s="40">
        <f>VLOOKUP(A577, Master, 15, FALSE)</f>
        <v>0.27220222911800906</v>
      </c>
      <c r="J577" s="24">
        <f>VLOOKUP(A577, Master, 16, FALSE)</f>
        <v>43533423</v>
      </c>
      <c r="K577" s="24">
        <f>VLOOKUP(A577, Master, 17, FALSE)</f>
        <v>11189852</v>
      </c>
      <c r="L577" s="22">
        <f>VLOOKUP(A577, Master, 18, FALSE)</f>
        <v>0.25704048128721696</v>
      </c>
      <c r="M577" s="24">
        <f>VLOOKUP(A577, Master, 19, FALSE)</f>
        <v>43328919</v>
      </c>
      <c r="N577" s="24">
        <f>VLOOKUP(A577, Master, 20, FALSE)</f>
        <v>9579069</v>
      </c>
      <c r="O577" s="22">
        <f>VLOOKUP(A577, Master, 21, FALSE)</f>
        <v>0.22107795950321307</v>
      </c>
      <c r="P577" s="24">
        <f>VLOOKUP(A577, Master, 22, FALSE)</f>
        <v>43720424</v>
      </c>
      <c r="Q577" s="24">
        <f>VLOOKUP(A577, Master, 23, FALSE)</f>
        <v>11142360</v>
      </c>
      <c r="R577" s="22">
        <f>VLOOKUP(A577, Master, 24, FALSE)</f>
        <v>0.25485480195708987</v>
      </c>
      <c r="S577" s="22">
        <f>AVERAGE(F577,I577,L577,O577,R577)</f>
        <v>0.25144261396388579</v>
      </c>
      <c r="T577" s="32">
        <v>5</v>
      </c>
    </row>
    <row r="578" spans="1:20" ht="12.75" customHeight="1" x14ac:dyDescent="0.3">
      <c r="A578" s="25" t="s">
        <v>1218</v>
      </c>
      <c r="B578" s="25" t="s">
        <v>1219</v>
      </c>
      <c r="C578" s="25" t="s">
        <v>143</v>
      </c>
      <c r="D578" s="31">
        <f>VLOOKUP(A578, Master, 10, FALSE)</f>
        <v>35978260</v>
      </c>
      <c r="E578" s="31">
        <f>VLOOKUP(A578, Master, 11, FALSE)</f>
        <v>12174770</v>
      </c>
      <c r="F578" s="40">
        <f>VLOOKUP(A578, Master, 12, FALSE)</f>
        <v>0.33839240697020923</v>
      </c>
      <c r="G578" s="31">
        <f>VLOOKUP(A578, Master, 13, FALSE)</f>
        <v>36495447</v>
      </c>
      <c r="H578" s="31">
        <f>VLOOKUP(A578, Master, 14, FALSE)</f>
        <v>16703903</v>
      </c>
      <c r="I578" s="40">
        <f>VLOOKUP(A578, Master, 15, FALSE)</f>
        <v>0.45769827123914936</v>
      </c>
      <c r="J578" s="24">
        <f>VLOOKUP(A578, Master, 16, FALSE)</f>
        <v>35194952</v>
      </c>
      <c r="K578" s="24">
        <f>VLOOKUP(A578, Master, 17, FALSE)</f>
        <v>23351960</v>
      </c>
      <c r="L578" s="22">
        <f>VLOOKUP(A578, Master, 18, FALSE)</f>
        <v>0.66350310692283365</v>
      </c>
      <c r="M578" s="24">
        <f>VLOOKUP(A578, Master, 19, FALSE)</f>
        <v>37975302</v>
      </c>
      <c r="N578" s="24">
        <f>VLOOKUP(A578, Master, 20, FALSE)</f>
        <v>28792026</v>
      </c>
      <c r="O578" s="22">
        <f>VLOOKUP(A578, Master, 21, FALSE)</f>
        <v>0.75817767031846117</v>
      </c>
      <c r="P578" s="24">
        <f>VLOOKUP(A578, Master, 22, FALSE)</f>
        <v>40270454</v>
      </c>
      <c r="Q578" s="24">
        <f>VLOOKUP(A578, Master, 23, FALSE)</f>
        <v>33834676</v>
      </c>
      <c r="R578" s="22">
        <f>VLOOKUP(A578, Master, 24, FALSE)</f>
        <v>0.84018610766096657</v>
      </c>
      <c r="S578" s="22">
        <f>AVERAGE(F578,I578,L578,O578,R578)</f>
        <v>0.61159151262232403</v>
      </c>
      <c r="T578" s="32">
        <v>5</v>
      </c>
    </row>
    <row r="579" spans="1:20" ht="12.75" customHeight="1" x14ac:dyDescent="0.3">
      <c r="A579" s="25" t="s">
        <v>1220</v>
      </c>
      <c r="B579" s="25" t="s">
        <v>1221</v>
      </c>
      <c r="C579" s="25" t="s">
        <v>143</v>
      </c>
      <c r="D579" s="31">
        <f>VLOOKUP(A579, Master, 10, FALSE)</f>
        <v>99971904</v>
      </c>
      <c r="E579" s="31">
        <f>VLOOKUP(A579, Master, 11, FALSE)</f>
        <v>33511811</v>
      </c>
      <c r="F579" s="40">
        <f>VLOOKUP(A579, Master, 12, FALSE)</f>
        <v>0.33521229124534829</v>
      </c>
      <c r="G579" s="31">
        <f>VLOOKUP(A579, Master, 13, FALSE)</f>
        <v>98124379</v>
      </c>
      <c r="H579" s="31">
        <f>VLOOKUP(A579, Master, 14, FALSE)</f>
        <v>33784848</v>
      </c>
      <c r="I579" s="40">
        <f>VLOOKUP(A579, Master, 15, FALSE)</f>
        <v>0.34430636243822749</v>
      </c>
      <c r="J579" s="24">
        <f>VLOOKUP(A579, Master, 16, FALSE)</f>
        <v>98782115</v>
      </c>
      <c r="K579" s="24">
        <f>VLOOKUP(A579, Master, 17, FALSE)</f>
        <v>36459943</v>
      </c>
      <c r="L579" s="22">
        <f>VLOOKUP(A579, Master, 18, FALSE)</f>
        <v>0.36909457749512653</v>
      </c>
      <c r="M579" s="24">
        <f>VLOOKUP(A579, Master, 19, FALSE)</f>
        <v>100656057</v>
      </c>
      <c r="N579" s="24">
        <f>VLOOKUP(A579, Master, 20, FALSE)</f>
        <v>38866716</v>
      </c>
      <c r="O579" s="22">
        <f>VLOOKUP(A579, Master, 21, FALSE)</f>
        <v>0.38613390150977206</v>
      </c>
      <c r="P579" s="24">
        <f>VLOOKUP(A579, Master, 22, FALSE)</f>
        <v>102925833</v>
      </c>
      <c r="Q579" s="24">
        <f>VLOOKUP(A579, Master, 23, FALSE)</f>
        <v>41210319</v>
      </c>
      <c r="R579" s="22">
        <f>VLOOKUP(A579, Master, 24, FALSE)</f>
        <v>0.40038849139068905</v>
      </c>
      <c r="S579" s="22">
        <f>AVERAGE(F579,I579,L579,O579,R579)</f>
        <v>0.36702712481583266</v>
      </c>
      <c r="T579" s="32">
        <v>6</v>
      </c>
    </row>
    <row r="580" spans="1:20" ht="12.75" customHeight="1" x14ac:dyDescent="0.3">
      <c r="A580" s="25" t="s">
        <v>1222</v>
      </c>
      <c r="B580" s="25" t="s">
        <v>1223</v>
      </c>
      <c r="C580" s="25" t="s">
        <v>143</v>
      </c>
      <c r="D580" s="31">
        <f>VLOOKUP(A580, Master, 10, FALSE)</f>
        <v>12181515</v>
      </c>
      <c r="E580" s="31">
        <f>VLOOKUP(A580, Master, 11, FALSE)</f>
        <v>4863484</v>
      </c>
      <c r="F580" s="40">
        <f>VLOOKUP(A580, Master, 12, FALSE)</f>
        <v>0.39925116046731463</v>
      </c>
      <c r="G580" s="31">
        <f>VLOOKUP(A580, Master, 13, FALSE)</f>
        <v>12242514</v>
      </c>
      <c r="H580" s="31">
        <f>VLOOKUP(A580, Master, 14, FALSE)</f>
        <v>6614607</v>
      </c>
      <c r="I580" s="40">
        <f>VLOOKUP(A580, Master, 15, FALSE)</f>
        <v>0.54029809563623943</v>
      </c>
      <c r="J580" s="24">
        <f>VLOOKUP(A580, Master, 16, FALSE)</f>
        <v>12508630</v>
      </c>
      <c r="K580" s="24">
        <f>VLOOKUP(A580, Master, 17, FALSE)</f>
        <v>8483552</v>
      </c>
      <c r="L580" s="22">
        <f>VLOOKUP(A580, Master, 18, FALSE)</f>
        <v>0.67821591972901907</v>
      </c>
      <c r="M580" s="24">
        <f>VLOOKUP(A580, Master, 19, FALSE)</f>
        <v>12702427</v>
      </c>
      <c r="N580" s="24">
        <f>VLOOKUP(A580, Master, 20, FALSE)</f>
        <v>10469437</v>
      </c>
      <c r="O580" s="22">
        <f>VLOOKUP(A580, Master, 21, FALSE)</f>
        <v>0.82420761008900112</v>
      </c>
      <c r="P580" s="24">
        <f>VLOOKUP(A580, Master, 22, FALSE)</f>
        <v>13154469</v>
      </c>
      <c r="Q580" s="24">
        <f>VLOOKUP(A580, Master, 23, FALSE)</f>
        <v>12329332</v>
      </c>
      <c r="R580" s="22">
        <f>VLOOKUP(A580, Master, 24, FALSE)</f>
        <v>0.93727325671602557</v>
      </c>
      <c r="S580" s="22">
        <f>AVERAGE(F580,I580,L580,O580,R580)</f>
        <v>0.67584920852751995</v>
      </c>
      <c r="T580" s="32">
        <v>3</v>
      </c>
    </row>
    <row r="581" spans="1:20" ht="12.75" customHeight="1" x14ac:dyDescent="0.3">
      <c r="A581" s="25" t="s">
        <v>1224</v>
      </c>
      <c r="B581" s="25" t="s">
        <v>1225</v>
      </c>
      <c r="C581" s="25" t="s">
        <v>41</v>
      </c>
      <c r="D581" s="31">
        <f>VLOOKUP(A581, Master, 10, FALSE)</f>
        <v>8955036</v>
      </c>
      <c r="E581" s="31">
        <f>VLOOKUP(A581, Master, 11, FALSE)</f>
        <v>1813047</v>
      </c>
      <c r="F581" s="40">
        <f>VLOOKUP(A581, Master, 12, FALSE)</f>
        <v>0.20246116263519209</v>
      </c>
      <c r="G581" s="31">
        <f>VLOOKUP(A581, Master, 13, FALSE)</f>
        <v>9006030</v>
      </c>
      <c r="H581" s="31">
        <f>VLOOKUP(A581, Master, 14, FALSE)</f>
        <v>3402195</v>
      </c>
      <c r="I581" s="40">
        <f>VLOOKUP(A581, Master, 15, FALSE)</f>
        <v>0.37776856173030737</v>
      </c>
      <c r="J581" s="24">
        <f>VLOOKUP(A581, Master, 16, FALSE)</f>
        <v>9661252</v>
      </c>
      <c r="K581" s="24">
        <f>VLOOKUP(A581, Master, 17, FALSE)</f>
        <v>4101047</v>
      </c>
      <c r="L581" s="22">
        <f>VLOOKUP(A581, Master, 18, FALSE)</f>
        <v>0.42448401097497507</v>
      </c>
      <c r="M581" s="24">
        <f>VLOOKUP(A581, Master, 19, FALSE)</f>
        <v>9710737</v>
      </c>
      <c r="N581" s="24">
        <f>VLOOKUP(A581, Master, 20, FALSE)</f>
        <v>6523460</v>
      </c>
      <c r="O581" s="22">
        <f>VLOOKUP(A581, Master, 21, FALSE)</f>
        <v>0.67177805350922382</v>
      </c>
      <c r="P581" s="24">
        <f>VLOOKUP(A581, Master, 22, FALSE)</f>
        <v>11014112</v>
      </c>
      <c r="Q581" s="24">
        <f>VLOOKUP(A581, Master, 23, FALSE)</f>
        <v>8244782</v>
      </c>
      <c r="R581" s="22">
        <f>VLOOKUP(A581, Master, 24, FALSE)</f>
        <v>0.7485652951413605</v>
      </c>
      <c r="S581" s="22">
        <f>AVERAGE(F581,I581,L581,O581,R581)</f>
        <v>0.48501141679821175</v>
      </c>
      <c r="T581" s="32">
        <v>1</v>
      </c>
    </row>
    <row r="582" spans="1:20" ht="12.75" customHeight="1" x14ac:dyDescent="0.3">
      <c r="A582" s="25" t="s">
        <v>1226</v>
      </c>
      <c r="B582" s="25" t="s">
        <v>1227</v>
      </c>
      <c r="C582" s="25" t="s">
        <v>41</v>
      </c>
      <c r="D582" s="31">
        <f>VLOOKUP(A582, Master, 10, FALSE)</f>
        <v>7487280</v>
      </c>
      <c r="E582" s="31">
        <f>VLOOKUP(A582, Master, 11, FALSE)</f>
        <v>990481</v>
      </c>
      <c r="F582" s="40">
        <f>VLOOKUP(A582, Master, 12, FALSE)</f>
        <v>0.1322884946202092</v>
      </c>
      <c r="G582" s="31">
        <f>VLOOKUP(A582, Master, 13, FALSE)</f>
        <v>7294923</v>
      </c>
      <c r="H582" s="31">
        <f>VLOOKUP(A582, Master, 14, FALSE)</f>
        <v>901636</v>
      </c>
      <c r="I582" s="40">
        <f>VLOOKUP(A582, Master, 15, FALSE)</f>
        <v>0.12359774051076344</v>
      </c>
      <c r="J582" s="24">
        <f>VLOOKUP(A582, Master, 16, FALSE)</f>
        <v>7058616</v>
      </c>
      <c r="K582" s="24">
        <f>VLOOKUP(A582, Master, 17, FALSE)</f>
        <v>1223130</v>
      </c>
      <c r="L582" s="22">
        <f>VLOOKUP(A582, Master, 18, FALSE)</f>
        <v>0.17328184448622788</v>
      </c>
      <c r="M582" s="24">
        <f>VLOOKUP(A582, Master, 19, FALSE)</f>
        <v>6981848</v>
      </c>
      <c r="N582" s="24">
        <f>VLOOKUP(A582, Master, 20, FALSE)</f>
        <v>1987292</v>
      </c>
      <c r="O582" s="22">
        <f>VLOOKUP(A582, Master, 21, FALSE)</f>
        <v>0.28463696144631051</v>
      </c>
      <c r="P582" s="24">
        <f>VLOOKUP(A582, Master, 22, FALSE)</f>
        <v>7775632</v>
      </c>
      <c r="Q582" s="24">
        <f>VLOOKUP(A582, Master, 23, FALSE)</f>
        <v>2055036</v>
      </c>
      <c r="R582" s="22">
        <f>VLOOKUP(A582, Master, 24, FALSE)</f>
        <v>0.26429182862563455</v>
      </c>
      <c r="S582" s="22">
        <f>AVERAGE(F582,I582,L582,O582,R582)</f>
        <v>0.19561937393782913</v>
      </c>
      <c r="T582" s="32">
        <v>2</v>
      </c>
    </row>
    <row r="583" spans="1:20" ht="12.75" customHeight="1" x14ac:dyDescent="0.3">
      <c r="A583" s="25" t="s">
        <v>1228</v>
      </c>
      <c r="B583" s="25" t="s">
        <v>1229</v>
      </c>
      <c r="C583" s="25" t="s">
        <v>41</v>
      </c>
      <c r="D583" s="31">
        <f>VLOOKUP(A583, Master, 10, FALSE)</f>
        <v>20039362</v>
      </c>
      <c r="E583" s="31">
        <f>VLOOKUP(A583, Master, 11, FALSE)</f>
        <v>4746693</v>
      </c>
      <c r="F583" s="40">
        <f>VLOOKUP(A583, Master, 12, FALSE)</f>
        <v>0.23686846916583473</v>
      </c>
      <c r="G583" s="31">
        <f>VLOOKUP(A583, Master, 13, FALSE)</f>
        <v>20032710</v>
      </c>
      <c r="H583" s="31">
        <f>VLOOKUP(A583, Master, 14, FALSE)</f>
        <v>5325222</v>
      </c>
      <c r="I583" s="40">
        <f>VLOOKUP(A583, Master, 15, FALSE)</f>
        <v>0.265826341019263</v>
      </c>
      <c r="J583" s="24">
        <f>VLOOKUP(A583, Master, 16, FALSE)</f>
        <v>20563609</v>
      </c>
      <c r="K583" s="24">
        <f>VLOOKUP(A583, Master, 17, FALSE)</f>
        <v>6267181</v>
      </c>
      <c r="L583" s="22">
        <f>VLOOKUP(A583, Master, 18, FALSE)</f>
        <v>0.3047704807069615</v>
      </c>
      <c r="M583" s="24">
        <f>VLOOKUP(A583, Master, 19, FALSE)</f>
        <v>21240767</v>
      </c>
      <c r="N583" s="24">
        <f>VLOOKUP(A583, Master, 20, FALSE)</f>
        <v>6746014</v>
      </c>
      <c r="O583" s="22">
        <f>VLOOKUP(A583, Master, 21, FALSE)</f>
        <v>0.31759747658829834</v>
      </c>
      <c r="P583" s="24">
        <f>VLOOKUP(A583, Master, 22, FALSE)</f>
        <v>21674362</v>
      </c>
      <c r="Q583" s="24">
        <f>VLOOKUP(A583, Master, 23, FALSE)</f>
        <v>7313377</v>
      </c>
      <c r="R583" s="22">
        <f>VLOOKUP(A583, Master, 24, FALSE)</f>
        <v>0.33742063549552231</v>
      </c>
      <c r="S583" s="22">
        <f>AVERAGE(F583,I583,L583,O583,R583)</f>
        <v>0.29249668059517597</v>
      </c>
      <c r="T583" s="32">
        <v>1</v>
      </c>
    </row>
    <row r="584" spans="1:20" ht="12.75" customHeight="1" x14ac:dyDescent="0.3">
      <c r="A584" s="25" t="s">
        <v>1230</v>
      </c>
      <c r="B584" s="25" t="s">
        <v>1231</v>
      </c>
      <c r="C584" s="25" t="s">
        <v>41</v>
      </c>
      <c r="D584" s="31">
        <f>VLOOKUP(A584, Master, 10, FALSE)</f>
        <v>7039769</v>
      </c>
      <c r="E584" s="31">
        <f>VLOOKUP(A584, Master, 11, FALSE)</f>
        <v>7797205</v>
      </c>
      <c r="F584" s="40">
        <f>VLOOKUP(A584, Master, 12, FALSE)</f>
        <v>1.107593871332994</v>
      </c>
      <c r="G584" s="31">
        <f>VLOOKUP(A584, Master, 13, FALSE)</f>
        <v>6781615</v>
      </c>
      <c r="H584" s="31">
        <f>VLOOKUP(A584, Master, 14, FALSE)</f>
        <v>8196703</v>
      </c>
      <c r="I584" s="40">
        <f>VLOOKUP(A584, Master, 15, FALSE)</f>
        <v>1.2086653400406835</v>
      </c>
      <c r="J584" s="24">
        <f>VLOOKUP(A584, Master, 16, FALSE)</f>
        <v>7211074</v>
      </c>
      <c r="K584" s="24">
        <f>VLOOKUP(A584, Master, 17, FALSE)</f>
        <v>8539732</v>
      </c>
      <c r="L584" s="22">
        <f>VLOOKUP(A584, Master, 18, FALSE)</f>
        <v>1.1842524428399985</v>
      </c>
      <c r="M584" s="24">
        <f>VLOOKUP(A584, Master, 19, FALSE)</f>
        <v>7131235</v>
      </c>
      <c r="N584" s="24">
        <f>VLOOKUP(A584, Master, 20, FALSE)</f>
        <v>8732930</v>
      </c>
      <c r="O584" s="22">
        <f>VLOOKUP(A584, Master, 21, FALSE)</f>
        <v>1.224602751136374</v>
      </c>
      <c r="P584" s="24">
        <f>VLOOKUP(A584, Master, 22, FALSE)</f>
        <v>7440728</v>
      </c>
      <c r="Q584" s="24">
        <f>VLOOKUP(A584, Master, 23, FALSE)</f>
        <v>9042522</v>
      </c>
      <c r="R584" s="22">
        <f>VLOOKUP(A584, Master, 24, FALSE)</f>
        <v>1.2152738280447828</v>
      </c>
      <c r="S584" s="22">
        <f>AVERAGE(F584,I584,L584,O584,R584)</f>
        <v>1.1880776466789666</v>
      </c>
      <c r="T584" s="32">
        <v>1</v>
      </c>
    </row>
    <row r="585" spans="1:20" ht="12.75" customHeight="1" x14ac:dyDescent="0.3">
      <c r="A585" s="25" t="s">
        <v>1232</v>
      </c>
      <c r="B585" s="25" t="s">
        <v>1233</v>
      </c>
      <c r="C585" s="25" t="s">
        <v>288</v>
      </c>
      <c r="D585" s="31">
        <f>VLOOKUP(A585, Master, 10, FALSE)</f>
        <v>11254613</v>
      </c>
      <c r="E585" s="31">
        <f>VLOOKUP(A585, Master, 11, FALSE)</f>
        <v>6293961</v>
      </c>
      <c r="F585" s="40">
        <f>VLOOKUP(A585, Master, 12, FALSE)</f>
        <v>0.55923388925056772</v>
      </c>
      <c r="G585" s="31">
        <f>VLOOKUP(A585, Master, 13, FALSE)</f>
        <v>11318844</v>
      </c>
      <c r="H585" s="31">
        <f>VLOOKUP(A585, Master, 14, FALSE)</f>
        <v>6414719</v>
      </c>
      <c r="I585" s="40">
        <f>VLOOKUP(A585, Master, 15, FALSE)</f>
        <v>0.56672916421500286</v>
      </c>
      <c r="J585" s="24">
        <f>VLOOKUP(A585, Master, 16, FALSE)</f>
        <v>12024795</v>
      </c>
      <c r="K585" s="24">
        <f>VLOOKUP(A585, Master, 17, FALSE)</f>
        <v>7006554</v>
      </c>
      <c r="L585" s="22">
        <f>VLOOKUP(A585, Master, 18, FALSE)</f>
        <v>0.58267554665173082</v>
      </c>
      <c r="M585" s="24">
        <f>VLOOKUP(A585, Master, 19, FALSE)</f>
        <v>14590933</v>
      </c>
      <c r="N585" s="24">
        <f>VLOOKUP(A585, Master, 20, FALSE)</f>
        <v>5113379</v>
      </c>
      <c r="O585" s="22">
        <f>VLOOKUP(A585, Master, 21, FALSE)</f>
        <v>0.35044907683422299</v>
      </c>
      <c r="P585" s="24">
        <f>VLOOKUP(A585, Master, 22, FALSE)</f>
        <v>12392324</v>
      </c>
      <c r="Q585" s="24">
        <f>VLOOKUP(A585, Master, 23, FALSE)</f>
        <v>5552404</v>
      </c>
      <c r="R585" s="22">
        <f>VLOOKUP(A585, Master, 24, FALSE)</f>
        <v>0.44805187469275337</v>
      </c>
      <c r="S585" s="22">
        <f>AVERAGE(F585,I585,L585,O585,R585)</f>
        <v>0.50142791032885559</v>
      </c>
      <c r="T585" s="32">
        <v>3</v>
      </c>
    </row>
    <row r="586" spans="1:20" ht="12.75" customHeight="1" x14ac:dyDescent="0.3">
      <c r="A586" s="25" t="s">
        <v>1234</v>
      </c>
      <c r="B586" s="25" t="s">
        <v>1235</v>
      </c>
      <c r="C586" s="25" t="s">
        <v>288</v>
      </c>
      <c r="D586" s="31">
        <f>VLOOKUP(A586, Master, 10, FALSE)</f>
        <v>7548142</v>
      </c>
      <c r="E586" s="31">
        <f>VLOOKUP(A586, Master, 11, FALSE)</f>
        <v>1202961</v>
      </c>
      <c r="F586" s="40">
        <f>VLOOKUP(A586, Master, 12, FALSE)</f>
        <v>0.15937180302119383</v>
      </c>
      <c r="G586" s="31">
        <f>VLOOKUP(A586, Master, 13, FALSE)</f>
        <v>7950521</v>
      </c>
      <c r="H586" s="31">
        <f>VLOOKUP(A586, Master, 14, FALSE)</f>
        <v>1500322</v>
      </c>
      <c r="I586" s="40">
        <f>VLOOKUP(A586, Master, 15, FALSE)</f>
        <v>0.18870738156656652</v>
      </c>
      <c r="J586" s="24">
        <f>VLOOKUP(A586, Master, 16, FALSE)</f>
        <v>8474075</v>
      </c>
      <c r="K586" s="24">
        <f>VLOOKUP(A586, Master, 17, FALSE)</f>
        <v>1412013</v>
      </c>
      <c r="L586" s="22">
        <f>VLOOKUP(A586, Master, 18, FALSE)</f>
        <v>0.16662739001011909</v>
      </c>
      <c r="M586" s="24">
        <f>VLOOKUP(A586, Master, 19, FALSE)</f>
        <v>8575710</v>
      </c>
      <c r="N586" s="24">
        <f>VLOOKUP(A586, Master, 20, FALSE)</f>
        <v>1473870</v>
      </c>
      <c r="O586" s="22">
        <f>VLOOKUP(A586, Master, 21, FALSE)</f>
        <v>0.17186565310627341</v>
      </c>
      <c r="P586" s="24">
        <f>VLOOKUP(A586, Master, 22, FALSE)</f>
        <v>8309247</v>
      </c>
      <c r="Q586" s="24">
        <f>VLOOKUP(A586, Master, 23, FALSE)</f>
        <v>1939696</v>
      </c>
      <c r="R586" s="22">
        <f>VLOOKUP(A586, Master, 24, FALSE)</f>
        <v>0.23343824055296467</v>
      </c>
      <c r="S586" s="22">
        <f>AVERAGE(F586,I586,L586,O586,R586)</f>
        <v>0.1840020936514235</v>
      </c>
      <c r="T586" s="32">
        <v>3</v>
      </c>
    </row>
    <row r="587" spans="1:20" ht="12.75" customHeight="1" x14ac:dyDescent="0.3">
      <c r="A587" s="25" t="s">
        <v>1236</v>
      </c>
      <c r="B587" s="25" t="s">
        <v>1091</v>
      </c>
      <c r="C587" s="25" t="s">
        <v>288</v>
      </c>
      <c r="D587" s="31">
        <f>VLOOKUP(A587, Master, 10, FALSE)</f>
        <v>10305269</v>
      </c>
      <c r="E587" s="31">
        <f>VLOOKUP(A587, Master, 11, FALSE)</f>
        <v>2159439</v>
      </c>
      <c r="F587" s="40">
        <f>VLOOKUP(A587, Master, 12, FALSE)</f>
        <v>0.20954707732520131</v>
      </c>
      <c r="G587" s="31">
        <f>VLOOKUP(A587, Master, 13, FALSE)</f>
        <v>10342750</v>
      </c>
      <c r="H587" s="31">
        <f>VLOOKUP(A587, Master, 14, FALSE)</f>
        <v>2235737</v>
      </c>
      <c r="I587" s="40">
        <f>VLOOKUP(A587, Master, 15, FALSE)</f>
        <v>0.21616465640182736</v>
      </c>
      <c r="J587" s="24">
        <f>VLOOKUP(A587, Master, 16, FALSE)</f>
        <v>10296311</v>
      </c>
      <c r="K587" s="24">
        <f>VLOOKUP(A587, Master, 17, FALSE)</f>
        <v>2682249</v>
      </c>
      <c r="L587" s="22">
        <f>VLOOKUP(A587, Master, 18, FALSE)</f>
        <v>0.26050582582441423</v>
      </c>
      <c r="M587" s="24">
        <f>VLOOKUP(A587, Master, 19, FALSE)</f>
        <v>10600772</v>
      </c>
      <c r="N587" s="24">
        <f>VLOOKUP(A587, Master, 20, FALSE)</f>
        <v>2742833</v>
      </c>
      <c r="O587" s="22">
        <f>VLOOKUP(A587, Master, 21, FALSE)</f>
        <v>0.25873898617949714</v>
      </c>
      <c r="P587" s="24">
        <f>VLOOKUP(A587, Master, 22, FALSE)</f>
        <v>11095255</v>
      </c>
      <c r="Q587" s="24">
        <f>VLOOKUP(A587, Master, 23, FALSE)</f>
        <v>2612836</v>
      </c>
      <c r="R587" s="22">
        <f>VLOOKUP(A587, Master, 24, FALSE)</f>
        <v>0.23549129785660627</v>
      </c>
      <c r="S587" s="22">
        <f>AVERAGE(F587,I587,L587,O587,R587)</f>
        <v>0.23608956871750922</v>
      </c>
      <c r="T587" s="32">
        <v>3</v>
      </c>
    </row>
    <row r="588" spans="1:20" ht="12.75" customHeight="1" x14ac:dyDescent="0.3">
      <c r="A588" s="25" t="s">
        <v>1237</v>
      </c>
      <c r="B588" s="25" t="s">
        <v>1238</v>
      </c>
      <c r="C588" s="25" t="s">
        <v>288</v>
      </c>
      <c r="D588" s="31">
        <f>VLOOKUP(A588, Master, 10, FALSE)</f>
        <v>11153378</v>
      </c>
      <c r="E588" s="31">
        <f>VLOOKUP(A588, Master, 11, FALSE)</f>
        <v>2898347</v>
      </c>
      <c r="F588" s="40">
        <f>VLOOKUP(A588, Master, 12, FALSE)</f>
        <v>0.25986270706507031</v>
      </c>
      <c r="G588" s="31">
        <f>VLOOKUP(A588, Master, 13, FALSE)</f>
        <v>10887196</v>
      </c>
      <c r="H588" s="31">
        <f>VLOOKUP(A588, Master, 14, FALSE)</f>
        <v>2912845</v>
      </c>
      <c r="I588" s="40">
        <f>VLOOKUP(A588, Master, 15, FALSE)</f>
        <v>0.26754776895722276</v>
      </c>
      <c r="J588" s="24">
        <f>VLOOKUP(A588, Master, 16, FALSE)</f>
        <v>11137101</v>
      </c>
      <c r="K588" s="24">
        <f>VLOOKUP(A588, Master, 17, FALSE)</f>
        <v>3469969</v>
      </c>
      <c r="L588" s="22">
        <f>VLOOKUP(A588, Master, 18, FALSE)</f>
        <v>0.31156842341647079</v>
      </c>
      <c r="M588" s="24">
        <f>VLOOKUP(A588, Master, 19, FALSE)</f>
        <v>11241124</v>
      </c>
      <c r="N588" s="24">
        <f>VLOOKUP(A588, Master, 20, FALSE)</f>
        <v>4771112</v>
      </c>
      <c r="O588" s="22">
        <f>VLOOKUP(A588, Master, 21, FALSE)</f>
        <v>0.42443371321230866</v>
      </c>
      <c r="P588" s="24">
        <f>VLOOKUP(A588, Master, 22, FALSE)</f>
        <v>11741854</v>
      </c>
      <c r="Q588" s="24">
        <f>VLOOKUP(A588, Master, 23, FALSE)</f>
        <v>5974207</v>
      </c>
      <c r="R588" s="22">
        <f>VLOOKUP(A588, Master, 24, FALSE)</f>
        <v>0.5087958852154012</v>
      </c>
      <c r="S588" s="22">
        <f>AVERAGE(F588,I588,L588,O588,R588)</f>
        <v>0.35444169957329474</v>
      </c>
      <c r="T588" s="32">
        <v>3</v>
      </c>
    </row>
    <row r="589" spans="1:20" ht="12.75" customHeight="1" x14ac:dyDescent="0.3">
      <c r="A589" s="25" t="s">
        <v>1239</v>
      </c>
      <c r="B589" s="25" t="s">
        <v>604</v>
      </c>
      <c r="C589" s="25" t="s">
        <v>288</v>
      </c>
      <c r="D589" s="31">
        <f>VLOOKUP(A589, Master, 10, FALSE)</f>
        <v>12688548</v>
      </c>
      <c r="E589" s="31">
        <f>VLOOKUP(A589, Master, 11, FALSE)</f>
        <v>2543094</v>
      </c>
      <c r="F589" s="40">
        <f>VLOOKUP(A589, Master, 12, FALSE)</f>
        <v>0.20042435115507307</v>
      </c>
      <c r="G589" s="31">
        <f>VLOOKUP(A589, Master, 13, FALSE)</f>
        <v>12915440</v>
      </c>
      <c r="H589" s="31">
        <f>VLOOKUP(A589, Master, 14, FALSE)</f>
        <v>2465306</v>
      </c>
      <c r="I589" s="40">
        <f>VLOOKUP(A589, Master, 15, FALSE)</f>
        <v>0.19088052749267542</v>
      </c>
      <c r="J589" s="24">
        <f>VLOOKUP(A589, Master, 16, FALSE)</f>
        <v>13243902</v>
      </c>
      <c r="K589" s="24">
        <f>VLOOKUP(A589, Master, 17, FALSE)</f>
        <v>2639553</v>
      </c>
      <c r="L589" s="22">
        <f>VLOOKUP(A589, Master, 18, FALSE)</f>
        <v>0.19930327180010846</v>
      </c>
      <c r="M589" s="24">
        <f>VLOOKUP(A589, Master, 19, FALSE)</f>
        <v>13874348</v>
      </c>
      <c r="N589" s="24">
        <f>VLOOKUP(A589, Master, 20, FALSE)</f>
        <v>2600317</v>
      </c>
      <c r="O589" s="22">
        <f>VLOOKUP(A589, Master, 21, FALSE)</f>
        <v>0.18741904124071271</v>
      </c>
      <c r="P589" s="24">
        <f>VLOOKUP(A589, Master, 22, FALSE)</f>
        <v>15274399</v>
      </c>
      <c r="Q589" s="24">
        <f>VLOOKUP(A589, Master, 23, FALSE)</f>
        <v>2075895</v>
      </c>
      <c r="R589" s="22">
        <f>VLOOKUP(A589, Master, 24, FALSE)</f>
        <v>0.13590682029453335</v>
      </c>
      <c r="S589" s="22">
        <f>AVERAGE(F589,I589,L589,O589,R589)</f>
        <v>0.18278680239662062</v>
      </c>
      <c r="T589" s="32">
        <v>1</v>
      </c>
    </row>
    <row r="590" spans="1:20" ht="12.75" customHeight="1" x14ac:dyDescent="0.3">
      <c r="A590" s="25" t="s">
        <v>1240</v>
      </c>
      <c r="B590" s="25" t="s">
        <v>1030</v>
      </c>
      <c r="C590" s="25" t="s">
        <v>288</v>
      </c>
      <c r="D590" s="31">
        <f>VLOOKUP(A590, Master, 10, FALSE)</f>
        <v>14135358</v>
      </c>
      <c r="E590" s="31">
        <f>VLOOKUP(A590, Master, 11, FALSE)</f>
        <v>1946816</v>
      </c>
      <c r="F590" s="40">
        <f>VLOOKUP(A590, Master, 12, FALSE)</f>
        <v>0.1377266850970453</v>
      </c>
      <c r="G590" s="31">
        <f>VLOOKUP(A590, Master, 13, FALSE)</f>
        <v>13780358</v>
      </c>
      <c r="H590" s="31">
        <f>VLOOKUP(A590, Master, 14, FALSE)</f>
        <v>3600820</v>
      </c>
      <c r="I590" s="40">
        <f>VLOOKUP(A590, Master, 15, FALSE)</f>
        <v>0.26130090379364601</v>
      </c>
      <c r="J590" s="24">
        <f>VLOOKUP(A590, Master, 16, FALSE)</f>
        <v>14090979</v>
      </c>
      <c r="K590" s="24">
        <f>VLOOKUP(A590, Master, 17, FALSE)</f>
        <v>5413989</v>
      </c>
      <c r="L590" s="22">
        <f>VLOOKUP(A590, Master, 18, FALSE)</f>
        <v>0.38421666798311177</v>
      </c>
      <c r="M590" s="24">
        <f>VLOOKUP(A590, Master, 19, FALSE)</f>
        <v>14660182</v>
      </c>
      <c r="N590" s="24">
        <f>VLOOKUP(A590, Master, 20, FALSE)</f>
        <v>7174333</v>
      </c>
      <c r="O590" s="22">
        <f>VLOOKUP(A590, Master, 21, FALSE)</f>
        <v>0.48937543885880819</v>
      </c>
      <c r="P590" s="24">
        <f>VLOOKUP(A590, Master, 22, FALSE)</f>
        <v>15429889</v>
      </c>
      <c r="Q590" s="24">
        <f>VLOOKUP(A590, Master, 23, FALSE)</f>
        <v>8225724</v>
      </c>
      <c r="R590" s="22">
        <f>VLOOKUP(A590, Master, 24, FALSE)</f>
        <v>0.53310325174730677</v>
      </c>
      <c r="S590" s="22">
        <f>AVERAGE(F590,I590,L590,O590,R590)</f>
        <v>0.3611445894959836</v>
      </c>
      <c r="T590" s="32">
        <v>1</v>
      </c>
    </row>
    <row r="591" spans="1:20" ht="12.75" customHeight="1" x14ac:dyDescent="0.3">
      <c r="A591" s="25" t="s">
        <v>1241</v>
      </c>
      <c r="B591" s="25" t="s">
        <v>1242</v>
      </c>
      <c r="C591" s="25" t="s">
        <v>288</v>
      </c>
      <c r="D591" s="31">
        <f>VLOOKUP(A591, Master, 10, FALSE)</f>
        <v>15540714</v>
      </c>
      <c r="E591" s="31">
        <f>VLOOKUP(A591, Master, 11, FALSE)</f>
        <v>96589</v>
      </c>
      <c r="F591" s="40">
        <f>VLOOKUP(A591, Master, 12, FALSE)</f>
        <v>6.2152228012174989E-3</v>
      </c>
      <c r="G591" s="31">
        <f>VLOOKUP(A591, Master, 13, FALSE)</f>
        <v>15691545</v>
      </c>
      <c r="H591" s="31">
        <f>VLOOKUP(A591, Master, 14, FALSE)</f>
        <v>660637</v>
      </c>
      <c r="I591" s="40">
        <f>VLOOKUP(A591, Master, 15, FALSE)</f>
        <v>4.2101462921592489E-2</v>
      </c>
      <c r="J591" s="24">
        <f>VLOOKUP(A591, Master, 16, FALSE)</f>
        <v>16042812</v>
      </c>
      <c r="K591" s="24">
        <f>VLOOKUP(A591, Master, 17, FALSE)</f>
        <v>1988941</v>
      </c>
      <c r="L591" s="22">
        <f>VLOOKUP(A591, Master, 18, FALSE)</f>
        <v>0.12397708082597989</v>
      </c>
      <c r="M591" s="24">
        <f>VLOOKUP(A591, Master, 19, FALSE)</f>
        <v>17271097</v>
      </c>
      <c r="N591" s="24">
        <f>VLOOKUP(A591, Master, 20, FALSE)</f>
        <v>2230383</v>
      </c>
      <c r="O591" s="22">
        <f>VLOOKUP(A591, Master, 21, FALSE)</f>
        <v>0.12913962558371364</v>
      </c>
      <c r="P591" s="24">
        <f>VLOOKUP(A591, Master, 22, FALSE)</f>
        <v>18164279</v>
      </c>
      <c r="Q591" s="24">
        <f>VLOOKUP(A591, Master, 23, FALSE)</f>
        <v>1661967</v>
      </c>
      <c r="R591" s="22">
        <f>VLOOKUP(A591, Master, 24, FALSE)</f>
        <v>9.1496447505568484E-2</v>
      </c>
      <c r="S591" s="22">
        <f>AVERAGE(F591,I591,L591,O591,R591)</f>
        <v>7.8585967927614409E-2</v>
      </c>
      <c r="T591" s="32">
        <v>3</v>
      </c>
    </row>
    <row r="592" spans="1:20" ht="12.75" customHeight="1" x14ac:dyDescent="0.3">
      <c r="A592" s="25" t="s">
        <v>1243</v>
      </c>
      <c r="B592" s="25" t="s">
        <v>1244</v>
      </c>
      <c r="C592" s="25" t="s">
        <v>59</v>
      </c>
      <c r="D592" s="31">
        <f>VLOOKUP(A592, Master, 10, FALSE)</f>
        <v>5572398</v>
      </c>
      <c r="E592" s="31">
        <f>VLOOKUP(A592, Master, 11, FALSE)</f>
        <v>730838</v>
      </c>
      <c r="F592" s="40">
        <f>VLOOKUP(A592, Master, 12, FALSE)</f>
        <v>0.13115323061992343</v>
      </c>
      <c r="G592" s="31">
        <f>VLOOKUP(A592, Master, 13, FALSE)</f>
        <v>5574236</v>
      </c>
      <c r="H592" s="31">
        <f>VLOOKUP(A592, Master, 14, FALSE)</f>
        <v>836469</v>
      </c>
      <c r="I592" s="40">
        <f>VLOOKUP(A592, Master, 15, FALSE)</f>
        <v>0.15005984676644477</v>
      </c>
      <c r="J592" s="24">
        <f>VLOOKUP(A592, Master, 16, FALSE)</f>
        <v>5517633</v>
      </c>
      <c r="K592" s="24">
        <f>VLOOKUP(A592, Master, 17, FALSE)</f>
        <v>1398563</v>
      </c>
      <c r="L592" s="22">
        <f>VLOOKUP(A592, Master, 18, FALSE)</f>
        <v>0.25347155202239802</v>
      </c>
      <c r="M592" s="24">
        <f>VLOOKUP(A592, Master, 19, FALSE)</f>
        <v>5855893</v>
      </c>
      <c r="N592" s="24">
        <f>VLOOKUP(A592, Master, 20, FALSE)</f>
        <v>2614102</v>
      </c>
      <c r="O592" s="22">
        <f>VLOOKUP(A592, Master, 21, FALSE)</f>
        <v>0.446405356108795</v>
      </c>
      <c r="P592" s="24">
        <f>VLOOKUP(A592, Master, 22, FALSE)</f>
        <v>6053193</v>
      </c>
      <c r="Q592" s="24">
        <f>VLOOKUP(A592, Master, 23, FALSE)</f>
        <v>3647804</v>
      </c>
      <c r="R592" s="22">
        <f>VLOOKUP(A592, Master, 24, FALSE)</f>
        <v>0.60262476349258975</v>
      </c>
      <c r="S592" s="22">
        <f>AVERAGE(F592,I592,L592,O592,R592)</f>
        <v>0.31674294980203016</v>
      </c>
      <c r="T592" s="32">
        <v>1</v>
      </c>
    </row>
    <row r="593" spans="1:20" ht="12.75" customHeight="1" x14ac:dyDescent="0.3">
      <c r="A593" s="25" t="s">
        <v>1245</v>
      </c>
      <c r="B593" s="25" t="s">
        <v>1408</v>
      </c>
      <c r="C593" s="25" t="s">
        <v>59</v>
      </c>
      <c r="D593" s="31">
        <f>VLOOKUP(A593, Master, 10, FALSE)</f>
        <v>5274070</v>
      </c>
      <c r="E593" s="31">
        <f>VLOOKUP(A593, Master, 11, FALSE)</f>
        <v>2084623</v>
      </c>
      <c r="F593" s="40">
        <f>VLOOKUP(A593, Master, 12, FALSE)</f>
        <v>0.39525887976458407</v>
      </c>
      <c r="G593" s="31">
        <f>VLOOKUP(A593, Master, 13, FALSE)</f>
        <v>5550345</v>
      </c>
      <c r="H593" s="31">
        <f>VLOOKUP(A593, Master, 14, FALSE)</f>
        <v>1673203</v>
      </c>
      <c r="I593" s="40">
        <f>VLOOKUP(A593, Master, 15, FALSE)</f>
        <v>0.30145927865745281</v>
      </c>
      <c r="J593" s="24">
        <f>VLOOKUP(A593, Master, 16, FALSE)</f>
        <v>5781725</v>
      </c>
      <c r="K593" s="24">
        <f>VLOOKUP(A593, Master, 17, FALSE)</f>
        <v>971525</v>
      </c>
      <c r="L593" s="22">
        <f>VLOOKUP(A593, Master, 18, FALSE)</f>
        <v>0.16803376155040234</v>
      </c>
      <c r="M593" s="24">
        <f>VLOOKUP(A593, Master, 19, FALSE)</f>
        <v>5765901</v>
      </c>
      <c r="N593" s="24">
        <f>VLOOKUP(A593, Master, 20, FALSE)</f>
        <v>1153717</v>
      </c>
      <c r="O593" s="22">
        <f>VLOOKUP(A593, Master, 21, FALSE)</f>
        <v>0.2000930990663905</v>
      </c>
      <c r="P593" s="24">
        <f>VLOOKUP(A593, Master, 22, FALSE)</f>
        <v>6327735</v>
      </c>
      <c r="Q593" s="24">
        <f>VLOOKUP(A593, Master, 23, FALSE)</f>
        <v>1530152</v>
      </c>
      <c r="R593" s="22">
        <f>VLOOKUP(A593, Master, 24, FALSE)</f>
        <v>0.2418167006045607</v>
      </c>
      <c r="S593" s="22">
        <f>AVERAGE(F593,I593,L593,O593,R593)</f>
        <v>0.26133234392867805</v>
      </c>
      <c r="T593" s="32">
        <v>1</v>
      </c>
    </row>
    <row r="594" spans="1:20" ht="12.75" customHeight="1" x14ac:dyDescent="0.3">
      <c r="A594" s="25" t="s">
        <v>1247</v>
      </c>
      <c r="B594" s="25" t="s">
        <v>1248</v>
      </c>
      <c r="C594" s="25" t="s">
        <v>59</v>
      </c>
      <c r="D594" s="31">
        <f>VLOOKUP(A594, Master, 10, FALSE)</f>
        <v>5856714</v>
      </c>
      <c r="E594" s="31">
        <f>VLOOKUP(A594, Master, 11, FALSE)</f>
        <v>1626271</v>
      </c>
      <c r="F594" s="40">
        <f>VLOOKUP(A594, Master, 12, FALSE)</f>
        <v>0.27767635571755767</v>
      </c>
      <c r="G594" s="31">
        <f>VLOOKUP(A594, Master, 13, FALSE)</f>
        <v>5964719</v>
      </c>
      <c r="H594" s="31">
        <f>VLOOKUP(A594, Master, 14, FALSE)</f>
        <v>1865533</v>
      </c>
      <c r="I594" s="40">
        <f>VLOOKUP(A594, Master, 15, FALSE)</f>
        <v>0.31276125497278245</v>
      </c>
      <c r="J594" s="24">
        <f>VLOOKUP(A594, Master, 16, FALSE)</f>
        <v>5938227</v>
      </c>
      <c r="K594" s="24">
        <f>VLOOKUP(A594, Master, 17, FALSE)</f>
        <v>2251539</v>
      </c>
      <c r="L594" s="22">
        <f>VLOOKUP(A594, Master, 18, FALSE)</f>
        <v>0.37916014325488062</v>
      </c>
      <c r="M594" s="24">
        <f>VLOOKUP(A594, Master, 19, FALSE)</f>
        <v>5935061</v>
      </c>
      <c r="N594" s="24">
        <f>VLOOKUP(A594, Master, 20, FALSE)</f>
        <v>3605511</v>
      </c>
      <c r="O594" s="22">
        <f>VLOOKUP(A594, Master, 21, FALSE)</f>
        <v>0.60749350343661168</v>
      </c>
      <c r="P594" s="24">
        <f>VLOOKUP(A594, Master, 22, FALSE)</f>
        <v>6487171</v>
      </c>
      <c r="Q594" s="24">
        <f>VLOOKUP(A594, Master, 23, FALSE)</f>
        <v>4678242</v>
      </c>
      <c r="R594" s="22">
        <f>VLOOKUP(A594, Master, 24, FALSE)</f>
        <v>0.72115287233834291</v>
      </c>
      <c r="S594" s="22">
        <f>AVERAGE(F594,I594,L594,O594,R594)</f>
        <v>0.45964882594403511</v>
      </c>
      <c r="T594" s="32">
        <v>1</v>
      </c>
    </row>
    <row r="595" spans="1:20" ht="12.75" customHeight="1" x14ac:dyDescent="0.3">
      <c r="A595" s="25" t="s">
        <v>1249</v>
      </c>
      <c r="B595" s="25" t="s">
        <v>1250</v>
      </c>
      <c r="C595" s="25" t="s">
        <v>59</v>
      </c>
      <c r="D595" s="31">
        <f>VLOOKUP(A595, Master, 10, FALSE)</f>
        <v>6523469</v>
      </c>
      <c r="E595" s="31">
        <f>VLOOKUP(A595, Master, 11, FALSE)</f>
        <v>1548469</v>
      </c>
      <c r="F595" s="40">
        <f>VLOOKUP(A595, Master, 12, FALSE)</f>
        <v>0.23736895201004252</v>
      </c>
      <c r="G595" s="31">
        <f>VLOOKUP(A595, Master, 13, FALSE)</f>
        <v>6455553</v>
      </c>
      <c r="H595" s="31">
        <f>VLOOKUP(A595, Master, 14, FALSE)</f>
        <v>1783638</v>
      </c>
      <c r="I595" s="40">
        <f>VLOOKUP(A595, Master, 15, FALSE)</f>
        <v>0.27629515240599839</v>
      </c>
      <c r="J595" s="24">
        <f>VLOOKUP(A595, Master, 16, FALSE)</f>
        <v>6757785</v>
      </c>
      <c r="K595" s="24">
        <f>VLOOKUP(A595, Master, 17, FALSE)</f>
        <v>1718114</v>
      </c>
      <c r="L595" s="22">
        <f>VLOOKUP(A595, Master, 18, FALSE)</f>
        <v>0.25424218142483079</v>
      </c>
      <c r="M595" s="24">
        <f>VLOOKUP(A595, Master, 19, FALSE)</f>
        <v>7575049</v>
      </c>
      <c r="N595" s="24">
        <f>VLOOKUP(A595, Master, 20, FALSE)</f>
        <v>1772859</v>
      </c>
      <c r="O595" s="22">
        <f>VLOOKUP(A595, Master, 21, FALSE)</f>
        <v>0.23403927816176504</v>
      </c>
      <c r="P595" s="24">
        <f>VLOOKUP(A595, Master, 22, FALSE)</f>
        <v>7338108</v>
      </c>
      <c r="Q595" s="24">
        <f>VLOOKUP(A595, Master, 23, FALSE)</f>
        <v>2131259</v>
      </c>
      <c r="R595" s="22">
        <f>VLOOKUP(A595, Master, 24, FALSE)</f>
        <v>0.29043712630013074</v>
      </c>
      <c r="S595" s="22">
        <f>AVERAGE(F595,I595,L595,O595,R595)</f>
        <v>0.25847653806055348</v>
      </c>
      <c r="T595" s="32">
        <v>1</v>
      </c>
    </row>
    <row r="596" spans="1:20" ht="12.75" customHeight="1" x14ac:dyDescent="0.3">
      <c r="A596" s="25" t="s">
        <v>1251</v>
      </c>
      <c r="B596" s="25" t="s">
        <v>1252</v>
      </c>
      <c r="C596" s="25" t="s">
        <v>59</v>
      </c>
      <c r="D596" s="31">
        <f>VLOOKUP(A596, Master, 10, FALSE)</f>
        <v>4065160</v>
      </c>
      <c r="E596" s="31">
        <f>VLOOKUP(A596, Master, 11, FALSE)</f>
        <v>1678972</v>
      </c>
      <c r="F596" s="40">
        <f>VLOOKUP(A596, Master, 12, FALSE)</f>
        <v>0.41301498588001456</v>
      </c>
      <c r="G596" s="31">
        <f>VLOOKUP(A596, Master, 13, FALSE)</f>
        <v>4206864</v>
      </c>
      <c r="H596" s="31">
        <f>VLOOKUP(A596, Master, 14, FALSE)</f>
        <v>2267525</v>
      </c>
      <c r="I596" s="40">
        <f>VLOOKUP(A596, Master, 15, FALSE)</f>
        <v>0.53900601493178768</v>
      </c>
      <c r="J596" s="24">
        <f>VLOOKUP(A596, Master, 16, FALSE)</f>
        <v>4676530</v>
      </c>
      <c r="K596" s="24">
        <f>VLOOKUP(A596, Master, 17, FALSE)</f>
        <v>2597644</v>
      </c>
      <c r="L596" s="22">
        <f>VLOOKUP(A596, Master, 18, FALSE)</f>
        <v>0.55546398718708101</v>
      </c>
      <c r="M596" s="24">
        <f>VLOOKUP(A596, Master, 19, FALSE)</f>
        <v>5230540</v>
      </c>
      <c r="N596" s="24">
        <f>VLOOKUP(A596, Master, 20, FALSE)</f>
        <v>3193445</v>
      </c>
      <c r="O596" s="22">
        <f>VLOOKUP(A596, Master, 21, FALSE)</f>
        <v>0.61053830006079679</v>
      </c>
      <c r="P596" s="24">
        <f>VLOOKUP(A596, Master, 22, FALSE)</f>
        <v>5300998</v>
      </c>
      <c r="Q596" s="24">
        <f>VLOOKUP(A596, Master, 23, FALSE)</f>
        <v>4147050</v>
      </c>
      <c r="R596" s="22">
        <f>VLOOKUP(A596, Master, 24, FALSE)</f>
        <v>0.78231495276927099</v>
      </c>
      <c r="S596" s="22">
        <f>AVERAGE(F596,I596,L596,O596,R596)</f>
        <v>0.58006764816579026</v>
      </c>
      <c r="T596" s="32">
        <v>1</v>
      </c>
    </row>
    <row r="597" spans="1:20" ht="12.75" customHeight="1" x14ac:dyDescent="0.3">
      <c r="A597" s="25" t="s">
        <v>1253</v>
      </c>
      <c r="B597" s="25" t="s">
        <v>1254</v>
      </c>
      <c r="C597" s="25" t="s">
        <v>49</v>
      </c>
      <c r="D597" s="31">
        <f>VLOOKUP(A597, Master, 10, FALSE)</f>
        <v>14044185</v>
      </c>
      <c r="E597" s="31">
        <f>VLOOKUP(A597, Master, 11, FALSE)</f>
        <v>9302928</v>
      </c>
      <c r="F597" s="40">
        <f>VLOOKUP(A597, Master, 12, FALSE)</f>
        <v>0.66240426197746616</v>
      </c>
      <c r="G597" s="31">
        <f>VLOOKUP(A597, Master, 13, FALSE)</f>
        <v>15274796</v>
      </c>
      <c r="H597" s="31">
        <f>VLOOKUP(A597, Master, 14, FALSE)</f>
        <v>9049320</v>
      </c>
      <c r="I597" s="40">
        <f>VLOOKUP(A597, Master, 15, FALSE)</f>
        <v>0.59243475330210627</v>
      </c>
      <c r="J597" s="24">
        <f>VLOOKUP(A597, Master, 16, FALSE)</f>
        <v>17253871</v>
      </c>
      <c r="K597" s="24">
        <f>VLOOKUP(A597, Master, 17, FALSE)</f>
        <v>10194335</v>
      </c>
      <c r="L597" s="22">
        <f>VLOOKUP(A597, Master, 18, FALSE)</f>
        <v>0.59084335335531368</v>
      </c>
      <c r="M597" s="24">
        <f>VLOOKUP(A597, Master, 19, FALSE)</f>
        <v>17142517</v>
      </c>
      <c r="N597" s="24">
        <f>VLOOKUP(A597, Master, 20, FALSE)</f>
        <v>9713342</v>
      </c>
      <c r="O597" s="22">
        <f>VLOOKUP(A597, Master, 21, FALSE)</f>
        <v>0.56662285940856871</v>
      </c>
      <c r="P597" s="24">
        <f>VLOOKUP(A597, Master, 22, FALSE)</f>
        <v>17604443</v>
      </c>
      <c r="Q597" s="24">
        <f>VLOOKUP(A597, Master, 23, FALSE)</f>
        <v>9321913</v>
      </c>
      <c r="R597" s="22">
        <f>VLOOKUP(A597, Master, 24, FALSE)</f>
        <v>0.52952047389400503</v>
      </c>
      <c r="S597" s="22">
        <f>AVERAGE(F597,I597,L597,O597,R597)</f>
        <v>0.58836514038749199</v>
      </c>
      <c r="T597" s="32">
        <v>3</v>
      </c>
    </row>
    <row r="598" spans="1:20" ht="12.75" customHeight="1" x14ac:dyDescent="0.3">
      <c r="A598" s="25" t="s">
        <v>1255</v>
      </c>
      <c r="B598" s="25" t="s">
        <v>1256</v>
      </c>
      <c r="C598" s="25" t="s">
        <v>49</v>
      </c>
      <c r="D598" s="31">
        <f>VLOOKUP(A598, Master, 10, FALSE)</f>
        <v>11625697</v>
      </c>
      <c r="E598" s="31">
        <f>VLOOKUP(A598, Master, 11, FALSE)</f>
        <v>6666224</v>
      </c>
      <c r="F598" s="40">
        <f>VLOOKUP(A598, Master, 12, FALSE)</f>
        <v>0.57340424406381829</v>
      </c>
      <c r="G598" s="31">
        <f>VLOOKUP(A598, Master, 13, FALSE)</f>
        <v>12110518</v>
      </c>
      <c r="H598" s="31">
        <f>VLOOKUP(A598, Master, 14, FALSE)</f>
        <v>6429070</v>
      </c>
      <c r="I598" s="40">
        <f>VLOOKUP(A598, Master, 15, FALSE)</f>
        <v>0.53086664005618922</v>
      </c>
      <c r="J598" s="24">
        <f>VLOOKUP(A598, Master, 16, FALSE)</f>
        <v>12278504</v>
      </c>
      <c r="K598" s="24">
        <f>VLOOKUP(A598, Master, 17, FALSE)</f>
        <v>6275990</v>
      </c>
      <c r="L598" s="22">
        <f>VLOOKUP(A598, Master, 18, FALSE)</f>
        <v>0.5111363729653059</v>
      </c>
      <c r="M598" s="24">
        <f>VLOOKUP(A598, Master, 19, FALSE)</f>
        <v>13169709</v>
      </c>
      <c r="N598" s="24">
        <f>VLOOKUP(A598, Master, 20, FALSE)</f>
        <v>5917562</v>
      </c>
      <c r="O598" s="22">
        <f>VLOOKUP(A598, Master, 21, FALSE)</f>
        <v>0.44933126464677392</v>
      </c>
      <c r="P598" s="24">
        <f>VLOOKUP(A598, Master, 22, FALSE)</f>
        <v>13284889</v>
      </c>
      <c r="Q598" s="24">
        <f>VLOOKUP(A598, Master, 23, FALSE)</f>
        <v>6102717</v>
      </c>
      <c r="R598" s="22">
        <f>VLOOKUP(A598, Master, 24, FALSE)</f>
        <v>0.45937282577219879</v>
      </c>
      <c r="S598" s="22">
        <f>AVERAGE(F598,I598,L598,O598,R598)</f>
        <v>0.50482226950085718</v>
      </c>
      <c r="T598" s="32">
        <v>2</v>
      </c>
    </row>
    <row r="599" spans="1:20" ht="12.75" customHeight="1" x14ac:dyDescent="0.3">
      <c r="A599" s="25" t="s">
        <v>1257</v>
      </c>
      <c r="B599" s="25" t="s">
        <v>1128</v>
      </c>
      <c r="C599" s="25" t="s">
        <v>49</v>
      </c>
      <c r="D599" s="31">
        <f>VLOOKUP(A599, Master, 10, FALSE)</f>
        <v>13820051</v>
      </c>
      <c r="E599" s="31">
        <f>VLOOKUP(A599, Master, 11, FALSE)</f>
        <v>597186</v>
      </c>
      <c r="F599" s="40">
        <f>VLOOKUP(A599, Master, 12, FALSE)</f>
        <v>4.3211562678024847E-2</v>
      </c>
      <c r="G599" s="31">
        <f>VLOOKUP(A599, Master, 13, FALSE)</f>
        <v>14696630</v>
      </c>
      <c r="H599" s="31">
        <f>VLOOKUP(A599, Master, 14, FALSE)</f>
        <v>812383</v>
      </c>
      <c r="I599" s="40">
        <f>VLOOKUP(A599, Master, 15, FALSE)</f>
        <v>5.5276821965307692E-2</v>
      </c>
      <c r="J599" s="24">
        <f>VLOOKUP(A599, Master, 16, FALSE)</f>
        <v>14271376</v>
      </c>
      <c r="K599" s="24">
        <f>VLOOKUP(A599, Master, 17, FALSE)</f>
        <v>2134079</v>
      </c>
      <c r="L599" s="22">
        <f>VLOOKUP(A599, Master, 18, FALSE)</f>
        <v>0.14953561590697351</v>
      </c>
      <c r="M599" s="24">
        <f>VLOOKUP(A599, Master, 19, FALSE)</f>
        <v>15230088</v>
      </c>
      <c r="N599" s="24">
        <f>VLOOKUP(A599, Master, 20, FALSE)</f>
        <v>2789254</v>
      </c>
      <c r="O599" s="22">
        <f>VLOOKUP(A599, Master, 21, FALSE)</f>
        <v>0.18314102978262503</v>
      </c>
      <c r="P599" s="24">
        <f>VLOOKUP(A599, Master, 22, FALSE)</f>
        <v>15950806</v>
      </c>
      <c r="Q599" s="24">
        <f>VLOOKUP(A599, Master, 23, FALSE)</f>
        <v>3477826</v>
      </c>
      <c r="R599" s="22">
        <f>VLOOKUP(A599, Master, 24, FALSE)</f>
        <v>0.21803449932247937</v>
      </c>
      <c r="S599" s="22">
        <f>AVERAGE(F599,I599,L599,O599,R599)</f>
        <v>0.12983990593108211</v>
      </c>
      <c r="T599" s="32">
        <v>4</v>
      </c>
    </row>
    <row r="600" spans="1:20" ht="12.75" customHeight="1" x14ac:dyDescent="0.3">
      <c r="A600" s="25" t="s">
        <v>1258</v>
      </c>
      <c r="B600" s="25" t="s">
        <v>1259</v>
      </c>
      <c r="C600" s="25" t="s">
        <v>49</v>
      </c>
      <c r="D600" s="31">
        <f>VLOOKUP(A600, Master, 10, FALSE)</f>
        <v>7315163</v>
      </c>
      <c r="E600" s="31">
        <f>VLOOKUP(A600, Master, 11, FALSE)</f>
        <v>3589381</v>
      </c>
      <c r="F600" s="40">
        <f>VLOOKUP(A600, Master, 12, FALSE)</f>
        <v>0.49067683112461064</v>
      </c>
      <c r="G600" s="31">
        <f>VLOOKUP(A600, Master, 13, FALSE)</f>
        <v>7686391</v>
      </c>
      <c r="H600" s="31">
        <f>VLOOKUP(A600, Master, 14, FALSE)</f>
        <v>4047319</v>
      </c>
      <c r="I600" s="40">
        <f>VLOOKUP(A600, Master, 15, FALSE)</f>
        <v>0.52655648144883604</v>
      </c>
      <c r="J600" s="24">
        <f>VLOOKUP(A600, Master, 16, FALSE)</f>
        <v>8008062</v>
      </c>
      <c r="K600" s="24">
        <f>VLOOKUP(A600, Master, 17, FALSE)</f>
        <v>4515733</v>
      </c>
      <c r="L600" s="22">
        <f>VLOOKUP(A600, Master, 18, FALSE)</f>
        <v>0.56389835643130637</v>
      </c>
      <c r="M600" s="24">
        <f>VLOOKUP(A600, Master, 19, FALSE)</f>
        <v>8338469</v>
      </c>
      <c r="N600" s="24">
        <f>VLOOKUP(A600, Master, 20, FALSE)</f>
        <v>4661099</v>
      </c>
      <c r="O600" s="22">
        <f>VLOOKUP(A600, Master, 21, FALSE)</f>
        <v>0.55898738725298369</v>
      </c>
      <c r="P600" s="24">
        <f>VLOOKUP(A600, Master, 22, FALSE)</f>
        <v>8271919</v>
      </c>
      <c r="Q600" s="24">
        <f>VLOOKUP(A600, Master, 23, FALSE)</f>
        <v>4498719</v>
      </c>
      <c r="R600" s="22">
        <f>VLOOKUP(A600, Master, 24, FALSE)</f>
        <v>0.54385433416357198</v>
      </c>
      <c r="S600" s="22">
        <f>AVERAGE(F600,I600,L600,O600,R600)</f>
        <v>0.53679467808426173</v>
      </c>
      <c r="T600" s="32">
        <v>1</v>
      </c>
    </row>
    <row r="601" spans="1:20" ht="12.75" customHeight="1" x14ac:dyDescent="0.3">
      <c r="A601" s="25" t="s">
        <v>1260</v>
      </c>
      <c r="B601" s="25" t="s">
        <v>1261</v>
      </c>
      <c r="C601" s="25" t="s">
        <v>49</v>
      </c>
      <c r="D601" s="31">
        <f>VLOOKUP(A601, Master, 10, FALSE)</f>
        <v>9552364</v>
      </c>
      <c r="E601" s="31">
        <f>VLOOKUP(A601, Master, 11, FALSE)</f>
        <v>4003978</v>
      </c>
      <c r="F601" s="40">
        <f>VLOOKUP(A601, Master, 12, FALSE)</f>
        <v>0.41916095324675651</v>
      </c>
      <c r="G601" s="31">
        <f>VLOOKUP(A601, Master, 13, FALSE)</f>
        <v>9898617</v>
      </c>
      <c r="H601" s="31">
        <f>VLOOKUP(A601, Master, 14, FALSE)</f>
        <v>4402413</v>
      </c>
      <c r="I601" s="40">
        <f>VLOOKUP(A601, Master, 15, FALSE)</f>
        <v>0.44475031208905241</v>
      </c>
      <c r="J601" s="24">
        <f>VLOOKUP(A601, Master, 16, FALSE)</f>
        <v>10841779</v>
      </c>
      <c r="K601" s="24">
        <f>VLOOKUP(A601, Master, 17, FALSE)</f>
        <v>4439262</v>
      </c>
      <c r="L601" s="22">
        <f>VLOOKUP(A601, Master, 18, FALSE)</f>
        <v>0.40945881667575035</v>
      </c>
      <c r="M601" s="24">
        <f>VLOOKUP(A601, Master, 19, FALSE)</f>
        <v>10883842</v>
      </c>
      <c r="N601" s="24">
        <f>VLOOKUP(A601, Master, 20, FALSE)</f>
        <v>4384153</v>
      </c>
      <c r="O601" s="22">
        <f>VLOOKUP(A601, Master, 21, FALSE)</f>
        <v>0.40281299563150585</v>
      </c>
      <c r="P601" s="24">
        <f>VLOOKUP(A601, Master, 22, FALSE)</f>
        <v>11380168</v>
      </c>
      <c r="Q601" s="24">
        <f>VLOOKUP(A601, Master, 23, FALSE)</f>
        <v>4312919</v>
      </c>
      <c r="R601" s="22">
        <f>VLOOKUP(A601, Master, 24, FALSE)</f>
        <v>0.37898552991484835</v>
      </c>
      <c r="S601" s="22">
        <f>AVERAGE(F601,I601,L601,O601,R601)</f>
        <v>0.41103372151158268</v>
      </c>
      <c r="T601" s="32">
        <v>4</v>
      </c>
    </row>
    <row r="602" spans="1:20" ht="12.75" customHeight="1" x14ac:dyDescent="0.3">
      <c r="A602" s="25" t="s">
        <v>1262</v>
      </c>
      <c r="B602" s="25" t="s">
        <v>1263</v>
      </c>
      <c r="C602" s="25" t="s">
        <v>49</v>
      </c>
      <c r="D602" s="31">
        <f>VLOOKUP(A602, Master, 10, FALSE)</f>
        <v>12479223</v>
      </c>
      <c r="E602" s="31">
        <f>VLOOKUP(A602, Master, 11, FALSE)</f>
        <v>3353382</v>
      </c>
      <c r="F602" s="40">
        <f>VLOOKUP(A602, Master, 12, FALSE)</f>
        <v>0.2687172109994348</v>
      </c>
      <c r="G602" s="31">
        <f>VLOOKUP(A602, Master, 13, FALSE)</f>
        <v>13384085</v>
      </c>
      <c r="H602" s="31">
        <f>VLOOKUP(A602, Master, 14, FALSE)</f>
        <v>3346538</v>
      </c>
      <c r="I602" s="40">
        <f>VLOOKUP(A602, Master, 15, FALSE)</f>
        <v>0.25003860928856925</v>
      </c>
      <c r="J602" s="24">
        <f>VLOOKUP(A602, Master, 16, FALSE)</f>
        <v>13702598</v>
      </c>
      <c r="K602" s="24">
        <f>VLOOKUP(A602, Master, 17, FALSE)</f>
        <v>3686576</v>
      </c>
      <c r="L602" s="22">
        <f>VLOOKUP(A602, Master, 18, FALSE)</f>
        <v>0.26904211887409962</v>
      </c>
      <c r="M602" s="24">
        <f>VLOOKUP(A602, Master, 19, FALSE)</f>
        <v>13811837</v>
      </c>
      <c r="N602" s="24">
        <f>VLOOKUP(A602, Master, 20, FALSE)</f>
        <v>4556685</v>
      </c>
      <c r="O602" s="22">
        <f>VLOOKUP(A602, Master, 21, FALSE)</f>
        <v>0.32991158236228824</v>
      </c>
      <c r="P602" s="24">
        <f>VLOOKUP(A602, Master, 22, FALSE)</f>
        <v>14573429</v>
      </c>
      <c r="Q602" s="24">
        <f>VLOOKUP(A602, Master, 23, FALSE)</f>
        <v>4890788</v>
      </c>
      <c r="R602" s="22">
        <f>VLOOKUP(A602, Master, 24, FALSE)</f>
        <v>0.33559624162576973</v>
      </c>
      <c r="S602" s="22">
        <f>AVERAGE(F602,I602,L602,O602,R602)</f>
        <v>0.29066115263003234</v>
      </c>
      <c r="T602" s="32">
        <v>3</v>
      </c>
    </row>
    <row r="603" spans="1:20" ht="12.75" customHeight="1" x14ac:dyDescent="0.3">
      <c r="A603" s="25" t="s">
        <v>1264</v>
      </c>
      <c r="B603" s="25" t="s">
        <v>1265</v>
      </c>
      <c r="C603" s="25" t="s">
        <v>433</v>
      </c>
      <c r="D603" s="31">
        <f>VLOOKUP(A603, Master, 10, FALSE)</f>
        <v>8765862</v>
      </c>
      <c r="E603" s="31">
        <f>VLOOKUP(A603, Master, 11, FALSE)</f>
        <v>1176286</v>
      </c>
      <c r="F603" s="40">
        <f>VLOOKUP(A603, Master, 12, FALSE)</f>
        <v>0.13418942712080112</v>
      </c>
      <c r="G603" s="31">
        <f>VLOOKUP(A603, Master, 13, FALSE)</f>
        <v>8793111</v>
      </c>
      <c r="H603" s="31">
        <f>VLOOKUP(A603, Master, 14, FALSE)</f>
        <v>1973108</v>
      </c>
      <c r="I603" s="40">
        <f>VLOOKUP(A603, Master, 15, FALSE)</f>
        <v>0.22439248179626073</v>
      </c>
      <c r="J603" s="24">
        <f>VLOOKUP(A603, Master, 16, FALSE)</f>
        <v>10027264</v>
      </c>
      <c r="K603" s="24">
        <f>VLOOKUP(A603, Master, 17, FALSE)</f>
        <v>1847767</v>
      </c>
      <c r="L603" s="22">
        <f>VLOOKUP(A603, Master, 18, FALSE)</f>
        <v>0.1842742945633026</v>
      </c>
      <c r="M603" s="24">
        <f>VLOOKUP(A603, Master, 19, FALSE)</f>
        <v>10189081</v>
      </c>
      <c r="N603" s="24">
        <f>VLOOKUP(A603, Master, 20, FALSE)</f>
        <v>2625048</v>
      </c>
      <c r="O603" s="22">
        <f>VLOOKUP(A603, Master, 21, FALSE)</f>
        <v>0.25763344113173703</v>
      </c>
      <c r="P603" s="24">
        <f>VLOOKUP(A603, Master, 22, FALSE)</f>
        <v>10696622</v>
      </c>
      <c r="Q603" s="24">
        <f>VLOOKUP(A603, Master, 23, FALSE)</f>
        <v>3141089</v>
      </c>
      <c r="R603" s="22">
        <f>VLOOKUP(A603, Master, 24, FALSE)</f>
        <v>0.29365242597148894</v>
      </c>
      <c r="S603" s="22">
        <f>AVERAGE(F603,I603,L603,O603,R603)</f>
        <v>0.21882841411671811</v>
      </c>
      <c r="T603" s="32">
        <v>2</v>
      </c>
    </row>
    <row r="604" spans="1:20" ht="12.75" customHeight="1" x14ac:dyDescent="0.3">
      <c r="A604" s="25" t="s">
        <v>1344</v>
      </c>
      <c r="B604" s="25" t="s">
        <v>1345</v>
      </c>
      <c r="C604" s="25" t="s">
        <v>5</v>
      </c>
      <c r="D604" s="31">
        <f>VLOOKUP(A604, Master, 10, FALSE)</f>
        <v>34993300</v>
      </c>
      <c r="E604" s="31">
        <f>VLOOKUP(A604, Master, 11, FALSE)</f>
        <v>9555357</v>
      </c>
      <c r="F604" s="40">
        <f>VLOOKUP(A604, Master, 12, FALSE)</f>
        <v>0.27306247195891786</v>
      </c>
      <c r="G604" s="31">
        <f>VLOOKUP(A604, Master, 13, FALSE)</f>
        <v>36341426</v>
      </c>
      <c r="H604" s="31">
        <f>VLOOKUP(A604, Master, 14, FALSE)</f>
        <v>12727757</v>
      </c>
      <c r="I604" s="40">
        <f>VLOOKUP(A604, Master, 15, FALSE)</f>
        <v>0.35022723103931036</v>
      </c>
      <c r="J604" s="24">
        <f>VLOOKUP(A604, Master, 16, FALSE)</f>
        <v>38237495</v>
      </c>
      <c r="K604" s="24">
        <f>VLOOKUP(A604, Master, 17, FALSE)</f>
        <v>17700615</v>
      </c>
      <c r="L604" s="22">
        <f>VLOOKUP(A604, Master, 18, FALSE)</f>
        <v>0.46291251558189156</v>
      </c>
      <c r="M604" s="24">
        <f>VLOOKUP(A604, Master, 19, FALSE)</f>
        <v>41651025</v>
      </c>
      <c r="N604" s="24">
        <f>VLOOKUP(A604, Master, 20, FALSE)</f>
        <v>20090642</v>
      </c>
      <c r="O604" s="22">
        <f>VLOOKUP(A604, Master, 21, FALSE)</f>
        <v>0.48235648462432795</v>
      </c>
      <c r="P604" s="24">
        <f>VLOOKUP(A604, Master, 22, FALSE)</f>
        <v>45898442</v>
      </c>
      <c r="Q604" s="24">
        <f>VLOOKUP(A604, Master, 23, FALSE)</f>
        <v>19450185</v>
      </c>
      <c r="R604" s="22">
        <f>VLOOKUP(A604, Master, 24, FALSE)</f>
        <v>0.42376569121888713</v>
      </c>
      <c r="S604" s="22">
        <f>AVERAGE(F604,I604,L604,O604,R604)</f>
        <v>0.39846487888466703</v>
      </c>
      <c r="T604" s="32">
        <v>1</v>
      </c>
    </row>
    <row r="605" spans="1:20" ht="12.75" customHeight="1" x14ac:dyDescent="0.3">
      <c r="A605" s="25" t="s">
        <v>1368</v>
      </c>
      <c r="B605" s="25" t="s">
        <v>1369</v>
      </c>
      <c r="C605" s="25" t="s">
        <v>151</v>
      </c>
      <c r="D605" s="31">
        <f>VLOOKUP(A605, Master, 10, FALSE)</f>
        <v>23008360</v>
      </c>
      <c r="E605" s="31">
        <f>VLOOKUP(A605, Master, 11, FALSE)</f>
        <v>7845322</v>
      </c>
      <c r="F605" s="40">
        <f>VLOOKUP(A605, Master, 12, FALSE)</f>
        <v>0.34097701878795361</v>
      </c>
      <c r="G605" s="31">
        <f>VLOOKUP(A605, Master, 13, FALSE)</f>
        <v>23414843</v>
      </c>
      <c r="H605" s="31">
        <f>VLOOKUP(A605, Master, 14, FALSE)</f>
        <v>7417101</v>
      </c>
      <c r="I605" s="40">
        <f>VLOOKUP(A605, Master, 15, FALSE)</f>
        <v>0.31676919635976203</v>
      </c>
      <c r="J605" s="24">
        <f>VLOOKUP(A605, Master, 16, FALSE)</f>
        <v>25499929</v>
      </c>
      <c r="K605" s="24">
        <f>VLOOKUP(A605, Master, 17, FALSE)</f>
        <v>7806818</v>
      </c>
      <c r="L605" s="22">
        <f>VLOOKUP(A605, Master, 18, FALSE)</f>
        <v>0.30615057790945222</v>
      </c>
      <c r="M605" s="24">
        <f>VLOOKUP(A605, Master, 19, FALSE)</f>
        <v>26920633</v>
      </c>
      <c r="N605" s="24">
        <f>VLOOKUP(A605, Master, 20, FALSE)</f>
        <v>6445374</v>
      </c>
      <c r="O605" s="22">
        <f>VLOOKUP(A605, Master, 21, FALSE)</f>
        <v>0.23942133901531959</v>
      </c>
      <c r="P605" s="24">
        <f>VLOOKUP(A605, Master, 22, FALSE)</f>
        <v>29192062</v>
      </c>
      <c r="Q605" s="24">
        <f>VLOOKUP(A605, Master, 23, FALSE)</f>
        <v>4116145</v>
      </c>
      <c r="R605" s="22">
        <f>VLOOKUP(A605, Master, 24, FALSE)</f>
        <v>0.14100220121483711</v>
      </c>
      <c r="S605" s="22">
        <f>AVERAGE(F605,I605,L605,O605,R605)</f>
        <v>0.26886406665746493</v>
      </c>
      <c r="T605" s="32">
        <v>1</v>
      </c>
    </row>
    <row r="606" spans="1:20" ht="12.75" customHeight="1" x14ac:dyDescent="0.3">
      <c r="A606" s="25" t="s">
        <v>1370</v>
      </c>
      <c r="B606" s="25" t="s">
        <v>1371</v>
      </c>
      <c r="C606" s="25" t="s">
        <v>65</v>
      </c>
      <c r="D606" s="31">
        <f>VLOOKUP(A606, Master, 10, FALSE)</f>
        <v>10041419</v>
      </c>
      <c r="E606" s="31">
        <f>VLOOKUP(A606, Master, 11, FALSE)</f>
        <v>3308679</v>
      </c>
      <c r="F606" s="40">
        <f>VLOOKUP(A606, Master, 12, FALSE)</f>
        <v>0.32950313098178652</v>
      </c>
      <c r="G606" s="31">
        <f>VLOOKUP(A606, Master, 13, FALSE)</f>
        <v>9833871</v>
      </c>
      <c r="H606" s="31">
        <f>VLOOKUP(A606, Master, 14, FALSE)</f>
        <v>3628291</v>
      </c>
      <c r="I606" s="40">
        <f>VLOOKUP(A606, Master, 15, FALSE)</f>
        <v>0.36895857185842684</v>
      </c>
      <c r="J606" s="24">
        <f>VLOOKUP(A606, Master, 16, FALSE)</f>
        <v>10198439</v>
      </c>
      <c r="K606" s="24">
        <f>VLOOKUP(A606, Master, 17, FALSE)</f>
        <v>4232824</v>
      </c>
      <c r="L606" s="22">
        <f>VLOOKUP(A606, Master, 18, FALSE)</f>
        <v>0.41504626345267154</v>
      </c>
      <c r="M606" s="24">
        <f>VLOOKUP(A606, Master, 19, FALSE)</f>
        <v>11055666</v>
      </c>
      <c r="N606" s="24">
        <f>VLOOKUP(A606, Master, 20, FALSE)</f>
        <v>4876370</v>
      </c>
      <c r="O606" s="22">
        <f>VLOOKUP(A606, Master, 21, FALSE)</f>
        <v>0.44107428715737251</v>
      </c>
      <c r="P606" s="24">
        <f>VLOOKUP(A606, Master, 22, FALSE)</f>
        <v>11931583</v>
      </c>
      <c r="Q606" s="24">
        <f>VLOOKUP(A606, Master, 23, FALSE)</f>
        <v>6362069</v>
      </c>
      <c r="R606" s="22">
        <f>VLOOKUP(A606, Master, 24, FALSE)</f>
        <v>0.53321248320528802</v>
      </c>
      <c r="S606" s="22">
        <f>AVERAGE(F606,I606,L606,O606,R606)</f>
        <v>0.41755894733110904</v>
      </c>
      <c r="T606" s="32">
        <v>2</v>
      </c>
    </row>
    <row r="607" spans="1:20" ht="12.75" customHeight="1" x14ac:dyDescent="0.3">
      <c r="A607" s="25" t="s">
        <v>1372</v>
      </c>
      <c r="B607" s="25" t="s">
        <v>1373</v>
      </c>
      <c r="C607" s="25" t="s">
        <v>124</v>
      </c>
      <c r="D607" s="31">
        <f>VLOOKUP(A607, Master, 10, FALSE)</f>
        <v>9163304</v>
      </c>
      <c r="E607" s="31">
        <f>VLOOKUP(A607, Master, 11, FALSE)</f>
        <v>1019319</v>
      </c>
      <c r="F607" s="40">
        <f>VLOOKUP(A607, Master, 12, FALSE)</f>
        <v>0.11123924296301858</v>
      </c>
      <c r="G607" s="31">
        <f>VLOOKUP(A607, Master, 13, FALSE)</f>
        <v>8745040</v>
      </c>
      <c r="H607" s="31">
        <f>VLOOKUP(A607, Master, 14, FALSE)</f>
        <v>1065568</v>
      </c>
      <c r="I607" s="40">
        <f>VLOOKUP(A607, Master, 15, FALSE)</f>
        <v>0.12184827056251316</v>
      </c>
      <c r="J607" s="24">
        <f>VLOOKUP(A607, Master, 16, FALSE)</f>
        <v>8592831</v>
      </c>
      <c r="K607" s="24">
        <f>VLOOKUP(A607, Master, 17, FALSE)</f>
        <v>1746216</v>
      </c>
      <c r="L607" s="22">
        <f>VLOOKUP(A607, Master, 18, FALSE)</f>
        <v>0.20321777537577546</v>
      </c>
      <c r="M607" s="24">
        <f>VLOOKUP(A607, Master, 19, FALSE)</f>
        <v>8491913</v>
      </c>
      <c r="N607" s="24">
        <f>VLOOKUP(A607, Master, 20, FALSE)</f>
        <v>3567582</v>
      </c>
      <c r="O607" s="22">
        <f>VLOOKUP(A607, Master, 21, FALSE)</f>
        <v>0.42011523198600831</v>
      </c>
      <c r="P607" s="24">
        <f>VLOOKUP(A607, Master, 22, FALSE)</f>
        <v>9007905</v>
      </c>
      <c r="Q607" s="24">
        <f>VLOOKUP(A607, Master, 23, FALSE)</f>
        <v>5518602</v>
      </c>
      <c r="R607" s="22">
        <f>VLOOKUP(A607, Master, 24, FALSE)</f>
        <v>0.61263989795629503</v>
      </c>
      <c r="S607" s="22">
        <f>AVERAGE(F607,I607,L607,O607,R607)</f>
        <v>0.29381208376872209</v>
      </c>
      <c r="T607" s="32">
        <v>1</v>
      </c>
    </row>
    <row r="608" spans="1:20" ht="12.75" customHeight="1" x14ac:dyDescent="0.3">
      <c r="A608" s="25" t="s">
        <v>1374</v>
      </c>
      <c r="B608" s="25" t="s">
        <v>1375</v>
      </c>
      <c r="C608" s="25" t="s">
        <v>168</v>
      </c>
      <c r="D608" s="31">
        <f>VLOOKUP(A608, Master, 10, FALSE)</f>
        <v>20168819</v>
      </c>
      <c r="E608" s="31">
        <f>VLOOKUP(A608, Master, 11, FALSE)</f>
        <v>1876189</v>
      </c>
      <c r="F608" s="40">
        <f>VLOOKUP(A608, Master, 12, FALSE)</f>
        <v>9.3024237066136592E-2</v>
      </c>
      <c r="G608" s="31">
        <f>VLOOKUP(A608, Master, 13, FALSE)</f>
        <v>19427483</v>
      </c>
      <c r="H608" s="31">
        <f>VLOOKUP(A608, Master, 14, FALSE)</f>
        <v>5944836</v>
      </c>
      <c r="I608" s="40">
        <f>VLOOKUP(A608, Master, 15, FALSE)</f>
        <v>0.30600134870791035</v>
      </c>
      <c r="J608" s="24">
        <f>VLOOKUP(A608, Master, 16, FALSE)</f>
        <v>19859696</v>
      </c>
      <c r="K608" s="24">
        <f>VLOOKUP(A608, Master, 17, FALSE)</f>
        <v>10916990</v>
      </c>
      <c r="L608" s="22">
        <f>VLOOKUP(A608, Master, 18, FALSE)</f>
        <v>0.54970579610080639</v>
      </c>
      <c r="M608" s="24">
        <f>VLOOKUP(A608, Master, 19, FALSE)</f>
        <v>21338716</v>
      </c>
      <c r="N608" s="24">
        <f>VLOOKUP(A608, Master, 20, FALSE)</f>
        <v>14333141</v>
      </c>
      <c r="O608" s="22">
        <f>VLOOKUP(A608, Master, 21, FALSE)</f>
        <v>0.6716965069500902</v>
      </c>
      <c r="P608" s="24">
        <f>VLOOKUP(A608, Master, 22, FALSE)</f>
        <v>23189864</v>
      </c>
      <c r="Q608" s="24">
        <f>VLOOKUP(A608, Master, 23, FALSE)</f>
        <v>16813850</v>
      </c>
      <c r="R608" s="22">
        <f>VLOOKUP(A608, Master, 24, FALSE)</f>
        <v>0.7250516863747023</v>
      </c>
      <c r="S608" s="22">
        <f>AVERAGE(F608,I608,L608,O608,R608)</f>
        <v>0.46909591503992915</v>
      </c>
      <c r="T608" s="32">
        <v>5</v>
      </c>
    </row>
    <row r="609" spans="1:20" s="18" customFormat="1" ht="12.75" customHeight="1" x14ac:dyDescent="0.3">
      <c r="D609" s="34"/>
      <c r="E609" s="34"/>
      <c r="F609" s="41"/>
      <c r="G609" s="34"/>
      <c r="H609" s="34"/>
      <c r="I609" s="41"/>
      <c r="J609" s="35"/>
      <c r="K609" s="35"/>
      <c r="L609" s="22"/>
      <c r="M609" s="22"/>
      <c r="N609" s="22"/>
      <c r="O609" s="22"/>
      <c r="P609" s="77"/>
      <c r="Q609" s="77"/>
      <c r="R609" s="22"/>
      <c r="S609" s="22"/>
      <c r="T609" s="19"/>
    </row>
    <row r="610" spans="1:20" ht="12.75" customHeight="1" x14ac:dyDescent="0.3">
      <c r="A610" s="91" t="s">
        <v>1430</v>
      </c>
      <c r="B610" s="91"/>
      <c r="C610" s="91"/>
      <c r="D610" s="43">
        <f>SUM(D2:D608)</f>
        <v>16787688251</v>
      </c>
      <c r="E610" s="43">
        <f>SUM(E2:E608)</f>
        <v>3648201938</v>
      </c>
      <c r="F610" s="42">
        <f>AVERAGE(F2:F608)</f>
        <v>0.26115770062856075</v>
      </c>
      <c r="G610" s="43">
        <f>SUM(G2:G608)</f>
        <v>17096657527</v>
      </c>
      <c r="H610" s="43">
        <f>SUM(H2:H608)</f>
        <v>4194171688</v>
      </c>
      <c r="I610" s="42">
        <f>AVERAGE(I2:I608)</f>
        <v>0.2898281432897532</v>
      </c>
      <c r="J610" s="30">
        <f>SUM(J2:J608)</f>
        <v>17653606592</v>
      </c>
      <c r="K610" s="30">
        <f>SUM(K2:K608)</f>
        <v>4921345985</v>
      </c>
      <c r="L610" s="22">
        <f>K610/J610</f>
        <v>0.27877283655058804</v>
      </c>
      <c r="M610" s="30">
        <f>SUM(M2:M608)</f>
        <v>18094842658</v>
      </c>
      <c r="N610" s="30">
        <f>SUM(N2:N608)</f>
        <v>5845949522</v>
      </c>
      <c r="O610" s="22">
        <f>N610/M610</f>
        <v>0.32307269162218544</v>
      </c>
      <c r="P610" s="30">
        <f>SUM(P2:P608)</f>
        <v>19002741640</v>
      </c>
      <c r="Q610" s="30">
        <f>SUM(Q2:Q608)</f>
        <v>6553100444</v>
      </c>
      <c r="R610" s="81">
        <f>Q610/P610</f>
        <v>0.34485026256453383</v>
      </c>
      <c r="S610" s="81">
        <f t="shared" ref="S610" si="0">AVERAGE(F610,I610,L610,O610,R610)</f>
        <v>0.29953632693112425</v>
      </c>
      <c r="T610" s="82" t="s">
        <v>1419</v>
      </c>
    </row>
    <row r="611" spans="1:20" x14ac:dyDescent="0.3">
      <c r="J611" s="46"/>
      <c r="K611" s="46"/>
      <c r="N611" s="47"/>
    </row>
    <row r="612" spans="1:20" x14ac:dyDescent="0.3">
      <c r="K612" s="48"/>
      <c r="L612" s="49"/>
      <c r="M612" s="49"/>
      <c r="N612" s="48"/>
      <c r="O612" s="49"/>
      <c r="R612" s="49"/>
    </row>
    <row r="613" spans="1:20" x14ac:dyDescent="0.3">
      <c r="J613" s="50"/>
      <c r="K613" s="51"/>
    </row>
  </sheetData>
  <autoFilter ref="A1:T1">
    <sortState ref="A2:T608">
      <sortCondition ref="A1"/>
    </sortState>
  </autoFilter>
  <mergeCells count="1">
    <mergeCell ref="A610:C610"/>
  </mergeCells>
  <conditionalFormatting sqref="M609:N609">
    <cfRule type="cellIs" dxfId="5" priority="15" stopIfTrue="1" operator="between">
      <formula>0.35</formula>
      <formula>0.5</formula>
    </cfRule>
  </conditionalFormatting>
  <conditionalFormatting sqref="M609:N609">
    <cfRule type="cellIs" dxfId="4" priority="13" stopIfTrue="1" operator="greaterThan">
      <formula>0.5</formula>
    </cfRule>
    <cfRule type="cellIs" dxfId="3" priority="14" stopIfTrue="1" operator="between">
      <formula>0.2</formula>
      <formula>0.35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T38" sqref="T38"/>
    </sheetView>
  </sheetViews>
  <sheetFormatPr defaultColWidth="8.88671875" defaultRowHeight="14.4" x14ac:dyDescent="0.3"/>
  <cols>
    <col min="1" max="1" width="10.6640625" style="17" customWidth="1"/>
    <col min="2" max="2" width="46" style="17" bestFit="1" customWidth="1"/>
    <col min="3" max="3" width="15.6640625" style="17" customWidth="1"/>
    <col min="4" max="4" width="17.33203125" style="20" hidden="1" customWidth="1"/>
    <col min="5" max="5" width="16.109375" style="17" hidden="1" customWidth="1"/>
    <col min="6" max="6" width="18.33203125" style="17" hidden="1" customWidth="1"/>
    <col min="7" max="7" width="17.33203125" style="20" hidden="1" customWidth="1"/>
    <col min="8" max="8" width="16.109375" style="20" hidden="1" customWidth="1"/>
    <col min="9" max="9" width="18.33203125" style="21" hidden="1" customWidth="1"/>
    <col min="10" max="10" width="17.33203125" style="20" hidden="1" customWidth="1"/>
    <col min="11" max="11" width="16.109375" style="20" hidden="1" customWidth="1"/>
    <col min="12" max="12" width="16.5546875" style="21" hidden="1" customWidth="1"/>
    <col min="13" max="13" width="16.44140625" style="20" hidden="1" customWidth="1"/>
    <col min="14" max="14" width="16.109375" style="20" hidden="1" customWidth="1"/>
    <col min="15" max="15" width="16.5546875" style="21" hidden="1" customWidth="1"/>
    <col min="16" max="16" width="17.33203125" style="80" hidden="1" customWidth="1"/>
    <col min="17" max="17" width="21.33203125" style="80" hidden="1" customWidth="1"/>
    <col min="18" max="18" width="20.109375" style="21" hidden="1" customWidth="1"/>
    <col min="19" max="19" width="15.6640625" style="80" customWidth="1"/>
    <col min="20" max="20" width="14.21875" style="80" customWidth="1"/>
    <col min="21" max="21" width="14.88671875" style="21" customWidth="1"/>
    <col min="22" max="22" width="12.33203125" style="17" bestFit="1" customWidth="1"/>
    <col min="23" max="16384" width="8.88671875" style="17"/>
  </cols>
  <sheetData>
    <row r="1" spans="1:23" ht="28.8" x14ac:dyDescent="0.3">
      <c r="A1" s="23" t="s">
        <v>1395</v>
      </c>
      <c r="B1" s="23" t="s">
        <v>1443</v>
      </c>
      <c r="C1" s="23" t="s">
        <v>1397</v>
      </c>
      <c r="D1" s="23" t="s">
        <v>1440</v>
      </c>
      <c r="E1" s="23" t="s">
        <v>1441</v>
      </c>
      <c r="F1" s="23" t="s">
        <v>1442</v>
      </c>
      <c r="G1" s="23" t="s">
        <v>1420</v>
      </c>
      <c r="H1" s="23" t="s">
        <v>1421</v>
      </c>
      <c r="I1" s="23" t="s">
        <v>1426</v>
      </c>
      <c r="J1" s="23" t="s">
        <v>1422</v>
      </c>
      <c r="K1" s="23" t="s">
        <v>1424</v>
      </c>
      <c r="L1" s="23" t="s">
        <v>1427</v>
      </c>
      <c r="M1" s="23" t="s">
        <v>1423</v>
      </c>
      <c r="N1" s="23" t="s">
        <v>1425</v>
      </c>
      <c r="O1" s="23" t="s">
        <v>1428</v>
      </c>
      <c r="P1" s="76" t="s">
        <v>1444</v>
      </c>
      <c r="Q1" s="76" t="s">
        <v>1445</v>
      </c>
      <c r="R1" s="23" t="s">
        <v>1446</v>
      </c>
      <c r="S1" s="76" t="s">
        <v>1453</v>
      </c>
      <c r="T1" s="76" t="s">
        <v>1454</v>
      </c>
      <c r="U1" s="23" t="s">
        <v>1455</v>
      </c>
      <c r="V1" s="23" t="s">
        <v>1418</v>
      </c>
      <c r="W1" s="16"/>
    </row>
    <row r="2" spans="1:23" x14ac:dyDescent="0.3">
      <c r="A2" s="25" t="s">
        <v>1266</v>
      </c>
      <c r="B2" s="25" t="s">
        <v>1267</v>
      </c>
      <c r="C2" s="25" t="s">
        <v>114</v>
      </c>
      <c r="D2" s="26">
        <f>VLOOKUP(A2,Master, 7,FALSE)</f>
        <v>9359339</v>
      </c>
      <c r="E2" s="26">
        <f>VLOOKUP(A2, Master, 8,FALSE)</f>
        <v>5394648</v>
      </c>
      <c r="F2" s="27">
        <f>VLOOKUP(A2, Master, 9, FALSE)</f>
        <v>0.57639198665632263</v>
      </c>
      <c r="G2" s="26">
        <f>VLOOKUP(A2, Master, 10, FALSE)</f>
        <v>9459795</v>
      </c>
      <c r="H2" s="26">
        <f>VLOOKUP(A2, Master, 11, FALSE)</f>
        <v>6054236</v>
      </c>
      <c r="I2" s="27">
        <f>VLOOKUP(A2, Master, 12, FALSE)</f>
        <v>0.63999653269441881</v>
      </c>
      <c r="J2" s="26">
        <f>VLOOKUP(A2, Master, 13, FALSE)</f>
        <v>9902813</v>
      </c>
      <c r="K2" s="26">
        <f>VLOOKUP(A2, Master, 14, FALSE)</f>
        <v>6376157</v>
      </c>
      <c r="L2" s="27">
        <f>VLOOKUP(A2, Master, 15, FALSE)</f>
        <v>0.64387331155298999</v>
      </c>
      <c r="M2" s="24">
        <f>VLOOKUP(A2, Master, 16, FALSE)</f>
        <v>10061502</v>
      </c>
      <c r="N2" s="24">
        <f>VLOOKUP(A2, Master, 17, FALSE)</f>
        <v>6757923</v>
      </c>
      <c r="O2" s="22">
        <f>VLOOKUP(A2, Master, 18, FALSE)</f>
        <v>0.67166144776396208</v>
      </c>
      <c r="P2" s="77">
        <f>VLOOKUP(A2, Master, 19, FALSE)</f>
        <v>9811054</v>
      </c>
      <c r="Q2" s="77">
        <f>VLOOKUP(A2, Master, 20,FALSE)</f>
        <v>7834966</v>
      </c>
      <c r="R2" s="22">
        <f>VLOOKUP(A2, Master, 21, FALSE)</f>
        <v>0.79858555462032932</v>
      </c>
      <c r="S2" s="24">
        <f>VLOOKUP(A2, Master, 22, FALSE)</f>
        <v>10083827</v>
      </c>
      <c r="T2" s="24">
        <f>VLOOKUP(A2, Master, 23, FALSE)</f>
        <v>9376650</v>
      </c>
      <c r="U2" s="22">
        <f>VLOOKUP(A2, Master, 24, FALSE)</f>
        <v>0.9298701772650404</v>
      </c>
      <c r="V2" s="22">
        <f>AVERAGE(F2,I2,L2,O2,R2)</f>
        <v>0.66610176665760457</v>
      </c>
    </row>
    <row r="3" spans="1:23" x14ac:dyDescent="0.3">
      <c r="A3" s="25" t="s">
        <v>1268</v>
      </c>
      <c r="B3" s="25" t="s">
        <v>1269</v>
      </c>
      <c r="C3" s="25" t="s">
        <v>457</v>
      </c>
      <c r="D3" s="26">
        <f>VLOOKUP(A3,Master, 7,FALSE)</f>
        <v>4840963</v>
      </c>
      <c r="E3" s="26">
        <f>VLOOKUP(A3, Master, 8,FALSE)</f>
        <v>3056323</v>
      </c>
      <c r="F3" s="27">
        <f>VLOOKUP(A3, Master, 9, FALSE)</f>
        <v>0.63134607721645464</v>
      </c>
      <c r="G3" s="26">
        <f>VLOOKUP(A3, Master, 10, FALSE)</f>
        <v>4775489</v>
      </c>
      <c r="H3" s="26">
        <f>VLOOKUP(A3, Master, 11, FALSE)</f>
        <v>3564988</v>
      </c>
      <c r="I3" s="27">
        <f>VLOOKUP(A3, Master, 12, FALSE)</f>
        <v>0.74651789586364869</v>
      </c>
      <c r="J3" s="26">
        <f>VLOOKUP(A3, Master, 13, FALSE)</f>
        <v>4873252</v>
      </c>
      <c r="K3" s="26">
        <f>VLOOKUP(A3, Master, 14, FALSE)</f>
        <v>3998653</v>
      </c>
      <c r="L3" s="27">
        <f>VLOOKUP(A3, Master, 15, FALSE)</f>
        <v>0.82053072568379393</v>
      </c>
      <c r="M3" s="24">
        <f>VLOOKUP(A3, Master, 16, FALSE)</f>
        <v>4928818</v>
      </c>
      <c r="N3" s="24">
        <f>VLOOKUP(A3, Master, 17, FALSE)</f>
        <v>4418023</v>
      </c>
      <c r="O3" s="22">
        <f>VLOOKUP(A3, Master, 18, FALSE)</f>
        <v>0.89636561950552851</v>
      </c>
      <c r="P3" s="77">
        <f>VLOOKUP(A3, Master, 19, FALSE)</f>
        <v>5468562</v>
      </c>
      <c r="Q3" s="77">
        <f>VLOOKUP(A3, Master, 20,FALSE)</f>
        <v>4786612</v>
      </c>
      <c r="R3" s="22">
        <f>VLOOKUP(A3, Master, 21, FALSE)</f>
        <v>0.87529628447112784</v>
      </c>
      <c r="S3" s="24">
        <f>VLOOKUP(A3, Master, 22, FALSE)</f>
        <v>6130422</v>
      </c>
      <c r="T3" s="24">
        <f>VLOOKUP(A3, Master, 23, FALSE)</f>
        <v>4777238</v>
      </c>
      <c r="U3" s="22">
        <f>VLOOKUP(A3, Master, 24, FALSE)</f>
        <v>0.77926739790507082</v>
      </c>
      <c r="V3" s="22">
        <f>AVERAGE(F3,I3,L3,O3,R3)</f>
        <v>0.79401132054811063</v>
      </c>
    </row>
    <row r="4" spans="1:23" x14ac:dyDescent="0.3">
      <c r="A4" s="25" t="s">
        <v>1270</v>
      </c>
      <c r="B4" s="25" t="s">
        <v>1271</v>
      </c>
      <c r="C4" s="25" t="s">
        <v>17</v>
      </c>
      <c r="D4" s="26">
        <f>VLOOKUP(A4,Master, 7,FALSE)</f>
        <v>10737638</v>
      </c>
      <c r="E4" s="26">
        <f>VLOOKUP(A4, Master, 8,FALSE)</f>
        <v>5200421</v>
      </c>
      <c r="F4" s="27">
        <f>VLOOKUP(A4, Master, 9, FALSE)</f>
        <v>0.48431703508723239</v>
      </c>
      <c r="G4" s="26">
        <f>VLOOKUP(A4, Master, 10, FALSE)</f>
        <v>10082498</v>
      </c>
      <c r="H4" s="26">
        <f>VLOOKUP(A4, Master, 11, FALSE)</f>
        <v>4942412</v>
      </c>
      <c r="I4" s="27">
        <f>VLOOKUP(A4, Master, 12, FALSE)</f>
        <v>0.49019717137558572</v>
      </c>
      <c r="J4" s="26">
        <f>VLOOKUP(A4, Master, 13, FALSE)</f>
        <v>9696865</v>
      </c>
      <c r="K4" s="26">
        <f>VLOOKUP(A4, Master, 14, FALSE)</f>
        <v>4910615</v>
      </c>
      <c r="L4" s="27">
        <f>VLOOKUP(A4, Master, 15, FALSE)</f>
        <v>0.50641263954896765</v>
      </c>
      <c r="M4" s="24">
        <f>VLOOKUP(A4, Master, 16, FALSE)</f>
        <v>9126261</v>
      </c>
      <c r="N4" s="24">
        <f>VLOOKUP(A4, Master, 17, FALSE)</f>
        <v>5536844</v>
      </c>
      <c r="O4" s="22">
        <f>VLOOKUP(A4, Master, 18, FALSE)</f>
        <v>0.60669358459066647</v>
      </c>
      <c r="P4" s="77">
        <f>VLOOKUP(A4, Master, 19, FALSE)</f>
        <v>9374544</v>
      </c>
      <c r="Q4" s="77">
        <f>VLOOKUP(A4, Master, 20,FALSE)</f>
        <v>5760279</v>
      </c>
      <c r="R4" s="22">
        <f>VLOOKUP(A4, Master, 21, FALSE)</f>
        <v>0.61445964731724556</v>
      </c>
      <c r="S4" s="24">
        <f>VLOOKUP(A4, Master, 22, FALSE)</f>
        <v>10189939</v>
      </c>
      <c r="T4" s="24">
        <f>VLOOKUP(A4, Master, 23, FALSE)</f>
        <v>6037540</v>
      </c>
      <c r="U4" s="22">
        <f>VLOOKUP(A4, Master, 24, FALSE)</f>
        <v>0.59250011212039644</v>
      </c>
      <c r="V4" s="22">
        <f>AVERAGE(F4,I4,L4,O4,R4)</f>
        <v>0.54041601558393959</v>
      </c>
    </row>
    <row r="5" spans="1:23" x14ac:dyDescent="0.3">
      <c r="A5" s="25" t="s">
        <v>1272</v>
      </c>
      <c r="B5" s="25" t="s">
        <v>1273</v>
      </c>
      <c r="C5" s="25" t="s">
        <v>32</v>
      </c>
      <c r="D5" s="26">
        <f>VLOOKUP(A5,Master, 7,FALSE)</f>
        <v>5914041</v>
      </c>
      <c r="E5" s="26">
        <f>VLOOKUP(A5, Master, 8,FALSE)</f>
        <v>1235707</v>
      </c>
      <c r="F5" s="27">
        <f>VLOOKUP(A5, Master, 9, FALSE)</f>
        <v>0.20894461164540457</v>
      </c>
      <c r="G5" s="26">
        <f>VLOOKUP(A5, Master, 10, FALSE)</f>
        <v>5898557</v>
      </c>
      <c r="H5" s="26">
        <f>VLOOKUP(A5, Master, 11, FALSE)</f>
        <v>1758666</v>
      </c>
      <c r="I5" s="27">
        <f>VLOOKUP(A5, Master, 12, FALSE)</f>
        <v>0.29815190393175822</v>
      </c>
      <c r="J5" s="26">
        <f>VLOOKUP(A5, Master, 13, FALSE)</f>
        <v>6079306</v>
      </c>
      <c r="K5" s="26">
        <f>VLOOKUP(A5, Master, 14, FALSE)</f>
        <v>2269315</v>
      </c>
      <c r="L5" s="27">
        <f>VLOOKUP(A5, Master, 15, FALSE)</f>
        <v>0.37328520722595637</v>
      </c>
      <c r="M5" s="24">
        <f>VLOOKUP(A5, Master, 16, FALSE)</f>
        <v>5981969</v>
      </c>
      <c r="N5" s="24">
        <f>VLOOKUP(A5, Master, 17, FALSE)</f>
        <v>2987717</v>
      </c>
      <c r="O5" s="22">
        <f>VLOOKUP(A5, Master, 18, FALSE)</f>
        <v>0.4994537751700151</v>
      </c>
      <c r="P5" s="77">
        <f>VLOOKUP(A5, Master, 19, FALSE)</f>
        <v>6643668</v>
      </c>
      <c r="Q5" s="77">
        <f>VLOOKUP(A5, Master, 20,FALSE)</f>
        <v>3534793</v>
      </c>
      <c r="R5" s="22">
        <f>VLOOKUP(A5, Master, 21, FALSE)</f>
        <v>0.53205443137736563</v>
      </c>
      <c r="S5" s="24">
        <f>VLOOKUP(A5, Master, 22, FALSE)</f>
        <v>7033655</v>
      </c>
      <c r="T5" s="24">
        <f>VLOOKUP(A5, Master, 23, FALSE)</f>
        <v>4005146</v>
      </c>
      <c r="U5" s="22">
        <f>VLOOKUP(A5, Master, 24, FALSE)</f>
        <v>0.56942599544617978</v>
      </c>
      <c r="V5" s="22">
        <f>AVERAGE(F5,I5,L5,O5,R5)</f>
        <v>0.38237798587009997</v>
      </c>
    </row>
    <row r="6" spans="1:23" x14ac:dyDescent="0.3">
      <c r="A6" s="25" t="s">
        <v>1274</v>
      </c>
      <c r="B6" s="25" t="s">
        <v>1275</v>
      </c>
      <c r="C6" s="25" t="s">
        <v>168</v>
      </c>
      <c r="D6" s="26">
        <f>VLOOKUP(A6,Master, 7,FALSE)</f>
        <v>39545891</v>
      </c>
      <c r="E6" s="26">
        <f>VLOOKUP(A6, Master, 8,FALSE)</f>
        <v>14243791</v>
      </c>
      <c r="F6" s="27">
        <f>VLOOKUP(A6, Master, 9, FALSE)</f>
        <v>0.36018384312038892</v>
      </c>
      <c r="G6" s="26">
        <f>VLOOKUP(A6, Master, 10, FALSE)</f>
        <v>38200416</v>
      </c>
      <c r="H6" s="26">
        <f>VLOOKUP(A6, Master, 11, FALSE)</f>
        <v>16891263</v>
      </c>
      <c r="I6" s="27">
        <f>VLOOKUP(A6, Master, 12, FALSE)</f>
        <v>0.44217484437865806</v>
      </c>
      <c r="J6" s="26">
        <f>VLOOKUP(A6, Master, 13, FALSE)</f>
        <v>43682571</v>
      </c>
      <c r="K6" s="26">
        <f>VLOOKUP(A6, Master, 14, FALSE)</f>
        <v>13212804</v>
      </c>
      <c r="L6" s="27">
        <f>VLOOKUP(A6, Master, 15, FALSE)</f>
        <v>0.30247313053070984</v>
      </c>
      <c r="M6" s="24">
        <f>VLOOKUP(A6, Master, 16, FALSE)</f>
        <v>40925747</v>
      </c>
      <c r="N6" s="24">
        <f>VLOOKUP(A6, Master, 17, FALSE)</f>
        <v>12208168</v>
      </c>
      <c r="O6" s="22">
        <f>VLOOKUP(A6, Master, 18, FALSE)</f>
        <v>0.29830043175510029</v>
      </c>
      <c r="P6" s="77">
        <f>VLOOKUP(A6, Master, 19, FALSE)</f>
        <v>38396008</v>
      </c>
      <c r="Q6" s="77">
        <f>VLOOKUP(A6, Master, 20,FALSE)</f>
        <v>16082790</v>
      </c>
      <c r="R6" s="22">
        <f>VLOOKUP(A6, Master, 21, FALSE)</f>
        <v>0.41886620088213339</v>
      </c>
      <c r="S6" s="24">
        <f>VLOOKUP(A6, Master, 22, FALSE)</f>
        <v>43113789</v>
      </c>
      <c r="T6" s="24">
        <f>VLOOKUP(A6, Master, 23, FALSE)</f>
        <v>16656323</v>
      </c>
      <c r="U6" s="22">
        <f>VLOOKUP(A6, Master, 24, FALSE)</f>
        <v>0.38633401021654579</v>
      </c>
      <c r="V6" s="22">
        <f>AVERAGE(F6,I6,L6,O6,R6)</f>
        <v>0.36439969013339807</v>
      </c>
    </row>
    <row r="7" spans="1:23" x14ac:dyDescent="0.3">
      <c r="A7" s="25" t="s">
        <v>1276</v>
      </c>
      <c r="B7" s="25" t="s">
        <v>1277</v>
      </c>
      <c r="C7" s="25" t="s">
        <v>119</v>
      </c>
      <c r="D7" s="26">
        <f>VLOOKUP(A7,Master, 7,FALSE)</f>
        <v>6761005</v>
      </c>
      <c r="E7" s="26">
        <f>VLOOKUP(A7, Master, 8,FALSE)</f>
        <v>3439760</v>
      </c>
      <c r="F7" s="27">
        <f>VLOOKUP(A7, Master, 9, FALSE)</f>
        <v>0.50876459934580731</v>
      </c>
      <c r="G7" s="26">
        <f>VLOOKUP(A7, Master, 10, FALSE)</f>
        <v>6100823</v>
      </c>
      <c r="H7" s="26">
        <f>VLOOKUP(A7, Master, 11, FALSE)</f>
        <v>3546893</v>
      </c>
      <c r="I7" s="27">
        <f>VLOOKUP(A7, Master, 12, FALSE)</f>
        <v>0.58137943028342243</v>
      </c>
      <c r="J7" s="26">
        <f>VLOOKUP(A7, Master, 13, FALSE)</f>
        <v>6385449</v>
      </c>
      <c r="K7" s="26">
        <f>VLOOKUP(A7, Master, 14, FALSE)</f>
        <v>3296460</v>
      </c>
      <c r="L7" s="27">
        <f>VLOOKUP(A7, Master, 15, FALSE)</f>
        <v>0.5162456077873302</v>
      </c>
      <c r="M7" s="24">
        <f>VLOOKUP(A7, Master, 16, FALSE)</f>
        <v>5995617</v>
      </c>
      <c r="N7" s="24">
        <f>VLOOKUP(A7, Master, 17, FALSE)</f>
        <v>3415730</v>
      </c>
      <c r="O7" s="22">
        <f>VLOOKUP(A7, Master, 18, FALSE)</f>
        <v>0.56970450247238946</v>
      </c>
      <c r="P7" s="77">
        <f>VLOOKUP(A7, Master, 19, FALSE)</f>
        <v>6568753</v>
      </c>
      <c r="Q7" s="77">
        <f>VLOOKUP(A7, Master, 20,FALSE)</f>
        <v>3324307</v>
      </c>
      <c r="R7" s="22">
        <f>VLOOKUP(A7, Master, 21, FALSE)</f>
        <v>0.50607885545399556</v>
      </c>
      <c r="S7" s="24">
        <f>VLOOKUP(A7, Master, 22, FALSE)</f>
        <v>6598253</v>
      </c>
      <c r="T7" s="24">
        <f>VLOOKUP(A7, Master, 23, FALSE)</f>
        <v>3306064</v>
      </c>
      <c r="U7" s="22">
        <f>VLOOKUP(A7, Master, 24, FALSE)</f>
        <v>0.50105141466991343</v>
      </c>
      <c r="V7" s="22">
        <f>AVERAGE(F7,I7,L7,O7,R7)</f>
        <v>0.53643459906858904</v>
      </c>
    </row>
    <row r="8" spans="1:23" x14ac:dyDescent="0.3">
      <c r="A8" s="25" t="s">
        <v>1278</v>
      </c>
      <c r="B8" s="25" t="s">
        <v>1279</v>
      </c>
      <c r="C8" s="25" t="s">
        <v>25</v>
      </c>
      <c r="D8" s="26">
        <f>VLOOKUP(A8,Master, 7,FALSE)</f>
        <v>16186832</v>
      </c>
      <c r="E8" s="26">
        <f>VLOOKUP(A8, Master, 8,FALSE)</f>
        <v>12535473</v>
      </c>
      <c r="F8" s="27">
        <f>VLOOKUP(A8, Master, 9, FALSE)</f>
        <v>0.77442411214251183</v>
      </c>
      <c r="G8" s="26">
        <f>VLOOKUP(A8, Master, 10, FALSE)</f>
        <v>14160648</v>
      </c>
      <c r="H8" s="26">
        <f>VLOOKUP(A8, Master, 11, FALSE)</f>
        <v>12263015</v>
      </c>
      <c r="I8" s="27">
        <f>VLOOKUP(A8, Master, 12, FALSE)</f>
        <v>0.86599250260298821</v>
      </c>
      <c r="J8" s="26">
        <f>VLOOKUP(A8, Master, 13, FALSE)</f>
        <v>13014276</v>
      </c>
      <c r="K8" s="26">
        <f>VLOOKUP(A8, Master, 14, FALSE)</f>
        <v>13386795</v>
      </c>
      <c r="L8" s="27">
        <f>VLOOKUP(A8, Master, 15, FALSE)</f>
        <v>1.0286238742746812</v>
      </c>
      <c r="M8" s="24">
        <f>VLOOKUP(A8, Master, 16, FALSE)</f>
        <v>14181170</v>
      </c>
      <c r="N8" s="24">
        <f>VLOOKUP(A8, Master, 17, FALSE)</f>
        <v>13706895</v>
      </c>
      <c r="O8" s="22">
        <f>VLOOKUP(A8, Master, 18, FALSE)</f>
        <v>0.96655600348913384</v>
      </c>
      <c r="P8" s="77">
        <f>VLOOKUP(A8, Master, 19, FALSE)</f>
        <v>12865100</v>
      </c>
      <c r="Q8" s="77">
        <f>VLOOKUP(A8, Master, 20,FALSE)</f>
        <v>15259488</v>
      </c>
      <c r="R8" s="22">
        <f>VLOOKUP(A8, Master, 21, FALSE)</f>
        <v>1.1861149932763835</v>
      </c>
      <c r="S8" s="24">
        <f>VLOOKUP(A8, Master, 22, FALSE)</f>
        <v>13631423</v>
      </c>
      <c r="T8" s="24">
        <f>VLOOKUP(A8, Master, 23, FALSE)</f>
        <v>15594558</v>
      </c>
      <c r="U8" s="22">
        <f>VLOOKUP(A8, Master, 24, FALSE)</f>
        <v>1.14401541203732</v>
      </c>
      <c r="V8" s="22">
        <f>AVERAGE(F8,I8,L8,O8,R8)</f>
        <v>0.96434229715713971</v>
      </c>
    </row>
    <row r="9" spans="1:23" x14ac:dyDescent="0.3">
      <c r="A9" s="25" t="s">
        <v>1280</v>
      </c>
      <c r="B9" s="25" t="s">
        <v>1281</v>
      </c>
      <c r="C9" s="25" t="s">
        <v>25</v>
      </c>
      <c r="D9" s="26">
        <f>VLOOKUP(A9,Master, 7,FALSE)</f>
        <v>14136088</v>
      </c>
      <c r="E9" s="26">
        <f>VLOOKUP(A9, Master, 8,FALSE)</f>
        <v>9227599</v>
      </c>
      <c r="F9" s="27">
        <f>VLOOKUP(A9, Master, 9, FALSE)</f>
        <v>0.6527689273015278</v>
      </c>
      <c r="G9" s="26">
        <f>VLOOKUP(A9, Master, 10, FALSE)</f>
        <v>14169186</v>
      </c>
      <c r="H9" s="26">
        <f>VLOOKUP(A9, Master, 11, FALSE)</f>
        <v>8601452</v>
      </c>
      <c r="I9" s="27">
        <f>VLOOKUP(A9, Master, 12, FALSE)</f>
        <v>0.60705336213385863</v>
      </c>
      <c r="J9" s="26">
        <f>VLOOKUP(A9, Master, 13, FALSE)</f>
        <v>13599758</v>
      </c>
      <c r="K9" s="26">
        <f>VLOOKUP(A9, Master, 14, FALSE)</f>
        <v>8697460</v>
      </c>
      <c r="L9" s="27">
        <f>VLOOKUP(A9, Master, 15, FALSE)</f>
        <v>0.63953049752797075</v>
      </c>
      <c r="M9" s="24">
        <f>VLOOKUP(A9, Master, 16, FALSE)</f>
        <v>13577169</v>
      </c>
      <c r="N9" s="24">
        <f>VLOOKUP(A9, Master, 17, FALSE)</f>
        <v>8766174</v>
      </c>
      <c r="O9" s="22">
        <f>VLOOKUP(A9, Master, 18, FALSE)</f>
        <v>0.6456555118375561</v>
      </c>
      <c r="P9" s="77">
        <f>VLOOKUP(A9, Master, 19, FALSE)</f>
        <v>13249849</v>
      </c>
      <c r="Q9" s="77">
        <f>VLOOKUP(A9, Master, 20,FALSE)</f>
        <v>9234476</v>
      </c>
      <c r="R9" s="22">
        <f>VLOOKUP(A9, Master, 21, FALSE)</f>
        <v>0.69694952750027561</v>
      </c>
      <c r="S9" s="24">
        <f>VLOOKUP(A9, Master, 22, FALSE)</f>
        <v>14125853</v>
      </c>
      <c r="T9" s="24">
        <f>VLOOKUP(A9, Master, 23, FALSE)</f>
        <v>9331397</v>
      </c>
      <c r="U9" s="22">
        <f>VLOOKUP(A9, Master, 24, FALSE)</f>
        <v>0.66058998348630693</v>
      </c>
      <c r="V9" s="22">
        <f>AVERAGE(F9,I9,L9,O9,R9)</f>
        <v>0.64839156526023778</v>
      </c>
    </row>
    <row r="10" spans="1:23" x14ac:dyDescent="0.3">
      <c r="A10" s="25" t="s">
        <v>1282</v>
      </c>
      <c r="B10" s="25" t="s">
        <v>1283</v>
      </c>
      <c r="C10" s="25" t="s">
        <v>249</v>
      </c>
      <c r="D10" s="26">
        <f>VLOOKUP(A10,Master, 7,FALSE)</f>
        <v>15456345</v>
      </c>
      <c r="E10" s="26">
        <f>VLOOKUP(A10, Master, 8,FALSE)</f>
        <v>7253513</v>
      </c>
      <c r="F10" s="27">
        <f>VLOOKUP(A10, Master, 9, FALSE)</f>
        <v>0.46929031410724853</v>
      </c>
      <c r="G10" s="26">
        <f>VLOOKUP(A10, Master, 10, FALSE)</f>
        <v>15422512</v>
      </c>
      <c r="H10" s="26">
        <f>VLOOKUP(A10, Master, 11, FALSE)</f>
        <v>6122232</v>
      </c>
      <c r="I10" s="27">
        <f>VLOOKUP(A10, Master, 12, FALSE)</f>
        <v>0.39696723854064758</v>
      </c>
      <c r="J10" s="26">
        <f>VLOOKUP(A10, Master, 13, FALSE)</f>
        <v>14892954</v>
      </c>
      <c r="K10" s="26">
        <f>VLOOKUP(A10, Master, 14, FALSE)</f>
        <v>6084063</v>
      </c>
      <c r="L10" s="27">
        <f>VLOOKUP(A10, Master, 15, FALSE)</f>
        <v>0.40851955898070996</v>
      </c>
      <c r="M10" s="24">
        <f>VLOOKUP(A10, Master, 16, FALSE)</f>
        <v>15206300</v>
      </c>
      <c r="N10" s="24">
        <f>VLOOKUP(A10, Master, 17, FALSE)</f>
        <v>5787753</v>
      </c>
      <c r="O10" s="22">
        <f>VLOOKUP(A10, Master, 18, FALSE)</f>
        <v>0.38061546858867706</v>
      </c>
      <c r="P10" s="77">
        <f>VLOOKUP(A10, Master, 19, FALSE)</f>
        <v>14987371</v>
      </c>
      <c r="Q10" s="77">
        <f>VLOOKUP(A10, Master, 20,FALSE)</f>
        <v>7554812</v>
      </c>
      <c r="R10" s="22">
        <f>VLOOKUP(A10, Master, 21, FALSE)</f>
        <v>0.50407853385360246</v>
      </c>
      <c r="S10" s="24">
        <f>VLOOKUP(A10, Master, 22, FALSE)</f>
        <v>15972862</v>
      </c>
      <c r="T10" s="24">
        <f>VLOOKUP(A10, Master, 23, FALSE)</f>
        <v>8885834</v>
      </c>
      <c r="U10" s="22">
        <f>VLOOKUP(A10, Master, 24, FALSE)</f>
        <v>0.5563081932342494</v>
      </c>
      <c r="V10" s="22">
        <f>AVERAGE(F10,I10,L10,O10,R10)</f>
        <v>0.43189422281417722</v>
      </c>
    </row>
    <row r="11" spans="1:23" x14ac:dyDescent="0.3">
      <c r="A11" s="25" t="s">
        <v>1284</v>
      </c>
      <c r="B11" s="25" t="s">
        <v>1285</v>
      </c>
      <c r="C11" s="25" t="s">
        <v>111</v>
      </c>
      <c r="D11" s="26">
        <f>VLOOKUP(A11,Master, 7,FALSE)</f>
        <v>12601362</v>
      </c>
      <c r="E11" s="26">
        <f>VLOOKUP(A11, Master, 8,FALSE)</f>
        <v>19791562</v>
      </c>
      <c r="F11" s="27">
        <f>VLOOKUP(A11, Master, 9, FALSE)</f>
        <v>1.5705891156844791</v>
      </c>
      <c r="G11" s="26">
        <f>VLOOKUP(A11, Master, 10, FALSE)</f>
        <v>12973442</v>
      </c>
      <c r="H11" s="26">
        <f>VLOOKUP(A11, Master, 11, FALSE)</f>
        <v>21546873</v>
      </c>
      <c r="I11" s="27">
        <f>VLOOKUP(A11, Master, 12, FALSE)</f>
        <v>1.660844747292199</v>
      </c>
      <c r="J11" s="26">
        <f>VLOOKUP(A11, Master, 13, FALSE)</f>
        <v>12898613</v>
      </c>
      <c r="K11" s="26">
        <f>VLOOKUP(A11, Master, 14, FALSE)</f>
        <v>23907578</v>
      </c>
      <c r="L11" s="27">
        <f>VLOOKUP(A11, Master, 15, FALSE)</f>
        <v>1.853499907315616</v>
      </c>
      <c r="M11" s="24">
        <f>VLOOKUP(A11, Master, 16, FALSE)</f>
        <v>12418242</v>
      </c>
      <c r="N11" s="24">
        <f>VLOOKUP(A11, Master, 17, FALSE)</f>
        <v>27146742</v>
      </c>
      <c r="O11" s="22">
        <f>VLOOKUP(A11, Master, 18, FALSE)</f>
        <v>2.18603744394738</v>
      </c>
      <c r="P11" s="77">
        <f>VLOOKUP(A11, Master, 19, FALSE)</f>
        <v>12058762</v>
      </c>
      <c r="Q11" s="77">
        <f>VLOOKUP(A11, Master, 20,FALSE)</f>
        <v>31436005</v>
      </c>
      <c r="R11" s="22">
        <f>VLOOKUP(A11, Master, 21, FALSE)</f>
        <v>2.6069015210682491</v>
      </c>
      <c r="S11" s="24">
        <f>VLOOKUP(A11, Master, 22, FALSE)</f>
        <v>29755775</v>
      </c>
      <c r="T11" s="24">
        <f>VLOOKUP(A11, Master, 23, FALSE)</f>
        <v>17276797</v>
      </c>
      <c r="U11" s="22">
        <f>VLOOKUP(A11, Master, 24, FALSE)</f>
        <v>0.58061996368772117</v>
      </c>
      <c r="V11" s="22">
        <f>AVERAGE(F11,I11,L11,O11,R11)</f>
        <v>1.9755745470615846</v>
      </c>
    </row>
    <row r="12" spans="1:23" x14ac:dyDescent="0.3">
      <c r="A12" s="25" t="s">
        <v>1286</v>
      </c>
      <c r="B12" s="25" t="s">
        <v>1287</v>
      </c>
      <c r="C12" s="25" t="s">
        <v>46</v>
      </c>
      <c r="D12" s="26">
        <f>VLOOKUP(A12,Master, 7,FALSE)</f>
        <v>22223360</v>
      </c>
      <c r="E12" s="26">
        <f>VLOOKUP(A12, Master, 8,FALSE)</f>
        <v>15328067</v>
      </c>
      <c r="F12" s="27">
        <f>VLOOKUP(A12, Master, 9, FALSE)</f>
        <v>0.68972770094171176</v>
      </c>
      <c r="G12" s="26">
        <f>VLOOKUP(A12, Master, 10, FALSE)</f>
        <v>19523219</v>
      </c>
      <c r="H12" s="26">
        <f>VLOOKUP(A12, Master, 11, FALSE)</f>
        <v>15427477</v>
      </c>
      <c r="I12" s="27">
        <f>VLOOKUP(A12, Master, 12, FALSE)</f>
        <v>0.79021174735580235</v>
      </c>
      <c r="J12" s="26">
        <f>VLOOKUP(A12, Master, 13, FALSE)</f>
        <v>18217402</v>
      </c>
      <c r="K12" s="26">
        <f>VLOOKUP(A12, Master, 14, FALSE)</f>
        <v>17084444</v>
      </c>
      <c r="L12" s="27">
        <f>VLOOKUP(A12, Master, 15, FALSE)</f>
        <v>0.93780902457990445</v>
      </c>
      <c r="M12" s="24">
        <f>VLOOKUP(A12, Master, 16, FALSE)</f>
        <v>19832256</v>
      </c>
      <c r="N12" s="24">
        <f>VLOOKUP(A12, Master, 17, FALSE)</f>
        <v>17678035</v>
      </c>
      <c r="O12" s="22">
        <f>VLOOKUP(A12, Master, 18, FALSE)</f>
        <v>0.89137791484740814</v>
      </c>
      <c r="P12" s="77">
        <f>VLOOKUP(A12, Master, 19, FALSE)</f>
        <v>20567697</v>
      </c>
      <c r="Q12" s="77">
        <f>VLOOKUP(A12, Master, 20,FALSE)</f>
        <v>18258125</v>
      </c>
      <c r="R12" s="22">
        <f>VLOOKUP(A12, Master, 21, FALSE)</f>
        <v>0.8877087697275976</v>
      </c>
      <c r="S12" s="24">
        <f>VLOOKUP(A12, Master, 22, FALSE)</f>
        <v>18941880</v>
      </c>
      <c r="T12" s="24">
        <f>VLOOKUP(A12, Master, 23, FALSE)</f>
        <v>21894303</v>
      </c>
      <c r="U12" s="22">
        <f>VLOOKUP(A12, Master, 24, FALSE)</f>
        <v>1.1558674746118125</v>
      </c>
      <c r="V12" s="22">
        <f>AVERAGE(F12,I12,L12,O12,R12)</f>
        <v>0.83936703149048486</v>
      </c>
    </row>
    <row r="13" spans="1:23" x14ac:dyDescent="0.3">
      <c r="A13" s="25" t="s">
        <v>1288</v>
      </c>
      <c r="B13" s="25" t="s">
        <v>1289</v>
      </c>
      <c r="C13" s="25" t="s">
        <v>177</v>
      </c>
      <c r="D13" s="26">
        <f>VLOOKUP(A13,Master, 7,FALSE)</f>
        <v>13266746</v>
      </c>
      <c r="E13" s="26">
        <f>VLOOKUP(A13, Master, 8,FALSE)</f>
        <v>4771972</v>
      </c>
      <c r="F13" s="27">
        <f>VLOOKUP(A13, Master, 9, FALSE)</f>
        <v>0.35969423097419667</v>
      </c>
      <c r="G13" s="26">
        <f>VLOOKUP(A13, Master, 10, FALSE)</f>
        <v>13477224</v>
      </c>
      <c r="H13" s="26">
        <f>VLOOKUP(A13, Master, 11, FALSE)</f>
        <v>4742470</v>
      </c>
      <c r="I13" s="27">
        <f>VLOOKUP(A13, Master, 12, FALSE)</f>
        <v>0.35188774780325682</v>
      </c>
      <c r="J13" s="26">
        <f>VLOOKUP(A13, Master, 13, FALSE)</f>
        <v>13412098</v>
      </c>
      <c r="K13" s="26">
        <f>VLOOKUP(A13, Master, 14, FALSE)</f>
        <v>5101761</v>
      </c>
      <c r="L13" s="27">
        <f>VLOOKUP(A13, Master, 15, FALSE)</f>
        <v>0.38038500762520522</v>
      </c>
      <c r="M13" s="24">
        <f>VLOOKUP(A13, Master, 16, FALSE)</f>
        <v>14346435</v>
      </c>
      <c r="N13" s="24">
        <f>VLOOKUP(A13, Master, 17, FALSE)</f>
        <v>5261364</v>
      </c>
      <c r="O13" s="22">
        <f>VLOOKUP(A13, Master, 18, FALSE)</f>
        <v>0.36673668406123194</v>
      </c>
      <c r="P13" s="77">
        <f>VLOOKUP(A13, Master, 19, FALSE)</f>
        <v>14523938</v>
      </c>
      <c r="Q13" s="77">
        <f>VLOOKUP(A13, Master, 20,FALSE)</f>
        <v>5532670</v>
      </c>
      <c r="R13" s="22">
        <f>VLOOKUP(A13, Master, 21, FALSE)</f>
        <v>0.38093456471653903</v>
      </c>
      <c r="S13" s="24">
        <f>VLOOKUP(A13, Master, 22, FALSE)</f>
        <v>15122295</v>
      </c>
      <c r="T13" s="24">
        <f>VLOOKUP(A13, Master, 23, FALSE)</f>
        <v>5694534</v>
      </c>
      <c r="U13" s="22">
        <f>VLOOKUP(A13, Master, 24, FALSE)</f>
        <v>0.37656546179002592</v>
      </c>
      <c r="V13" s="22">
        <f>AVERAGE(F13,I13,L13,O13,R13)</f>
        <v>0.36792764703608599</v>
      </c>
    </row>
    <row r="14" spans="1:23" x14ac:dyDescent="0.3">
      <c r="A14" s="25" t="s">
        <v>1290</v>
      </c>
      <c r="B14" s="25" t="s">
        <v>1291</v>
      </c>
      <c r="C14" s="25" t="s">
        <v>132</v>
      </c>
      <c r="D14" s="26">
        <f>VLOOKUP(A14,Master, 7,FALSE)</f>
        <v>12774368</v>
      </c>
      <c r="E14" s="26">
        <f>VLOOKUP(A14, Master, 8,FALSE)</f>
        <v>4548747</v>
      </c>
      <c r="F14" s="27">
        <f>VLOOKUP(A14, Master, 9, FALSE)</f>
        <v>0.3560839174196328</v>
      </c>
      <c r="G14" s="26">
        <f>VLOOKUP(A14, Master, 10, FALSE)</f>
        <v>12623297</v>
      </c>
      <c r="H14" s="26">
        <f>VLOOKUP(A14, Master, 11, FALSE)</f>
        <v>4494917</v>
      </c>
      <c r="I14" s="27">
        <f>VLOOKUP(A14, Master, 12, FALSE)</f>
        <v>0.35608106186521638</v>
      </c>
      <c r="J14" s="26">
        <f>VLOOKUP(A14, Master, 13, FALSE)</f>
        <v>12799932</v>
      </c>
      <c r="K14" s="26">
        <f>VLOOKUP(A14, Master, 14, FALSE)</f>
        <v>4377843</v>
      </c>
      <c r="L14" s="27">
        <f>VLOOKUP(A14, Master, 15, FALSE)</f>
        <v>0.34202080136050722</v>
      </c>
      <c r="M14" s="24">
        <f>VLOOKUP(A14, Master, 16, FALSE)</f>
        <v>12012681</v>
      </c>
      <c r="N14" s="24">
        <f>VLOOKUP(A14, Master, 17, FALSE)</f>
        <v>6393195</v>
      </c>
      <c r="O14" s="22">
        <f>VLOOKUP(A14, Master, 18, FALSE)</f>
        <v>0.53220384358828809</v>
      </c>
      <c r="P14" s="77">
        <f>VLOOKUP(A14, Master, 19, FALSE)</f>
        <v>12433766</v>
      </c>
      <c r="Q14" s="77">
        <f>VLOOKUP(A14, Master, 20,FALSE)</f>
        <v>7273081</v>
      </c>
      <c r="R14" s="22">
        <f>VLOOKUP(A14, Master, 21, FALSE)</f>
        <v>0.58494594477650619</v>
      </c>
      <c r="S14" s="24">
        <f>VLOOKUP(A14, Master, 22, FALSE)</f>
        <v>11816384</v>
      </c>
      <c r="T14" s="24">
        <f>VLOOKUP(A14, Master, 23, FALSE)</f>
        <v>9494395</v>
      </c>
      <c r="U14" s="22">
        <f>VLOOKUP(A14, Master, 24, FALSE)</f>
        <v>0.80349411461238907</v>
      </c>
      <c r="V14" s="22">
        <f>AVERAGE(F14,I14,L14,O14,R14)</f>
        <v>0.4342671138020302</v>
      </c>
    </row>
    <row r="15" spans="1:23" x14ac:dyDescent="0.3">
      <c r="A15" s="25" t="s">
        <v>1292</v>
      </c>
      <c r="B15" s="25" t="s">
        <v>1409</v>
      </c>
      <c r="C15" s="25" t="s">
        <v>82</v>
      </c>
      <c r="D15" s="26">
        <f>VLOOKUP(A15,Master, 7,FALSE)</f>
        <v>59859345</v>
      </c>
      <c r="E15" s="26">
        <f>VLOOKUP(A15, Master, 8,FALSE)</f>
        <v>27383146</v>
      </c>
      <c r="F15" s="27">
        <f>VLOOKUP(A15, Master, 9, FALSE)</f>
        <v>0.45745816296519781</v>
      </c>
      <c r="G15" s="26">
        <f>VLOOKUP(A15, Master, 10, FALSE)</f>
        <v>58854731</v>
      </c>
      <c r="H15" s="26">
        <f>VLOOKUP(A15, Master, 11, FALSE)</f>
        <v>28001282</v>
      </c>
      <c r="I15" s="27">
        <f>VLOOKUP(A15, Master, 12, FALSE)</f>
        <v>0.4757694330469372</v>
      </c>
      <c r="J15" s="26">
        <f>VLOOKUP(A15, Master, 13, FALSE)</f>
        <v>60441525</v>
      </c>
      <c r="K15" s="26">
        <f>VLOOKUP(A15, Master, 14, FALSE)</f>
        <v>28178517</v>
      </c>
      <c r="L15" s="27">
        <f>VLOOKUP(A15, Master, 15, FALSE)</f>
        <v>0.46621121819808486</v>
      </c>
      <c r="M15" s="24">
        <f>VLOOKUP(A15, Master, 16, FALSE)</f>
        <v>61696952</v>
      </c>
      <c r="N15" s="24">
        <f>VLOOKUP(A15, Master, 17, FALSE)</f>
        <v>28455987</v>
      </c>
      <c r="O15" s="22">
        <f>VLOOKUP(A15, Master, 18, FALSE)</f>
        <v>0.46122192551748747</v>
      </c>
      <c r="P15" s="77">
        <f>VLOOKUP(A15, Master, 19, FALSE)</f>
        <v>61032023</v>
      </c>
      <c r="Q15" s="77">
        <f>VLOOKUP(A15, Master, 20,FALSE)</f>
        <v>28755012</v>
      </c>
      <c r="R15" s="22">
        <f>VLOOKUP(A15, Master, 21, FALSE)</f>
        <v>0.47114630298261617</v>
      </c>
      <c r="S15" s="24">
        <f>VLOOKUP(A15, Master, 22, FALSE)</f>
        <v>63202865</v>
      </c>
      <c r="T15" s="24">
        <f>VLOOKUP(A15, Master, 23, FALSE)</f>
        <v>29034178</v>
      </c>
      <c r="U15" s="22">
        <f>VLOOKUP(A15, Master, 24, FALSE)</f>
        <v>0.459380725857918</v>
      </c>
      <c r="V15" s="22">
        <f>AVERAGE(F15,I15,L15,O15,R15)</f>
        <v>0.46636140854206476</v>
      </c>
    </row>
    <row r="16" spans="1:23" x14ac:dyDescent="0.3">
      <c r="A16" s="25" t="s">
        <v>1294</v>
      </c>
      <c r="B16" s="25" t="s">
        <v>1295</v>
      </c>
      <c r="C16" s="25" t="s">
        <v>337</v>
      </c>
      <c r="D16" s="26">
        <f>VLOOKUP(A16,Master, 7,FALSE)</f>
        <v>4557709</v>
      </c>
      <c r="E16" s="26">
        <f>VLOOKUP(A16, Master, 8,FALSE)</f>
        <v>561778</v>
      </c>
      <c r="F16" s="27">
        <f>VLOOKUP(A16, Master, 9, FALSE)</f>
        <v>0.12325885658781638</v>
      </c>
      <c r="G16" s="26">
        <f>VLOOKUP(A16, Master, 10, FALSE)</f>
        <v>4510731</v>
      </c>
      <c r="H16" s="26">
        <f>VLOOKUP(A16, Master, 11, FALSE)</f>
        <v>613286</v>
      </c>
      <c r="I16" s="27">
        <f>VLOOKUP(A16, Master, 12, FALSE)</f>
        <v>0.13596155479012159</v>
      </c>
      <c r="J16" s="26">
        <f>VLOOKUP(A16, Master, 13, FALSE)</f>
        <v>5166622</v>
      </c>
      <c r="K16" s="26">
        <f>VLOOKUP(A16, Master, 14, FALSE)</f>
        <v>620347</v>
      </c>
      <c r="L16" s="27">
        <f>VLOOKUP(A16, Master, 15, FALSE)</f>
        <v>0.12006819929927136</v>
      </c>
      <c r="M16" s="24">
        <f>VLOOKUP(A16, Master, 16, FALSE)</f>
        <v>6006746</v>
      </c>
      <c r="N16" s="24">
        <f>VLOOKUP(A16, Master, 17, FALSE)</f>
        <v>111387</v>
      </c>
      <c r="O16" s="22">
        <f>VLOOKUP(A16, Master, 18, FALSE)</f>
        <v>1.8543650755334085E-2</v>
      </c>
      <c r="P16" s="77">
        <f>VLOOKUP(A16, Master, 19, FALSE)</f>
        <v>5558690</v>
      </c>
      <c r="Q16" s="77">
        <f>VLOOKUP(A16, Master, 20,FALSE)</f>
        <v>386740</v>
      </c>
      <c r="R16" s="22">
        <f>VLOOKUP(A16, Master, 21, FALSE)</f>
        <v>6.9573946379452717E-2</v>
      </c>
      <c r="S16" s="24">
        <f>VLOOKUP(A16, Master, 22, FALSE)</f>
        <v>6167784</v>
      </c>
      <c r="T16" s="24">
        <f>VLOOKUP(A16, Master, 23, FALSE)</f>
        <v>444673</v>
      </c>
      <c r="U16" s="22">
        <f>VLOOKUP(A16, Master, 24, FALSE)</f>
        <v>7.2096072106286477E-2</v>
      </c>
      <c r="V16" s="22">
        <f>AVERAGE(F16,I16,L16,O16,R16)</f>
        <v>9.3481241562399231E-2</v>
      </c>
    </row>
    <row r="17" spans="1:22" x14ac:dyDescent="0.3">
      <c r="A17" s="25" t="s">
        <v>1296</v>
      </c>
      <c r="B17" s="25" t="s">
        <v>1297</v>
      </c>
      <c r="C17" s="25" t="s">
        <v>246</v>
      </c>
      <c r="D17" s="26">
        <f>VLOOKUP(A17,Master, 7,FALSE)</f>
        <v>9696607</v>
      </c>
      <c r="E17" s="26">
        <f>VLOOKUP(A17, Master, 8,FALSE)</f>
        <v>10803097</v>
      </c>
      <c r="F17" s="27">
        <f>VLOOKUP(A17, Master, 9, FALSE)</f>
        <v>1.1141110493598432</v>
      </c>
      <c r="G17" s="26">
        <f>VLOOKUP(A17, Master, 10, FALSE)</f>
        <v>10010186</v>
      </c>
      <c r="H17" s="26">
        <f>VLOOKUP(A17, Master, 11, FALSE)</f>
        <v>9875711</v>
      </c>
      <c r="I17" s="27">
        <f>VLOOKUP(A17, Master, 12, FALSE)</f>
        <v>0.98656618368529814</v>
      </c>
      <c r="J17" s="26">
        <f>VLOOKUP(A17, Master, 13, FALSE)</f>
        <v>10110385</v>
      </c>
      <c r="K17" s="26">
        <f>VLOOKUP(A17, Master, 14, FALSE)</f>
        <v>9159715</v>
      </c>
      <c r="L17" s="27">
        <f>VLOOKUP(A17, Master, 15, FALSE)</f>
        <v>0.90597093978122489</v>
      </c>
      <c r="M17" s="24">
        <f>VLOOKUP(A17, Master, 16, FALSE)</f>
        <v>10435614</v>
      </c>
      <c r="N17" s="24">
        <f>VLOOKUP(A17, Master, 17, FALSE)</f>
        <v>8222677</v>
      </c>
      <c r="O17" s="22">
        <f>VLOOKUP(A17, Master, 18, FALSE)</f>
        <v>0.78794376641374431</v>
      </c>
      <c r="P17" s="77">
        <f>VLOOKUP(A17, Master, 19, FALSE)</f>
        <v>9606895</v>
      </c>
      <c r="Q17" s="77">
        <f>VLOOKUP(A17, Master, 20,FALSE)</f>
        <v>7859729</v>
      </c>
      <c r="R17" s="22">
        <f>VLOOKUP(A17, Master, 21, FALSE)</f>
        <v>0.81813416301520936</v>
      </c>
      <c r="S17" s="24">
        <f>VLOOKUP(A17, Master, 22, FALSE)</f>
        <v>10076580</v>
      </c>
      <c r="T17" s="24">
        <f>VLOOKUP(A17, Master, 23, FALSE)</f>
        <v>7408521</v>
      </c>
      <c r="U17" s="22">
        <f>VLOOKUP(A17, Master, 24, FALSE)</f>
        <v>0.73522177167253178</v>
      </c>
      <c r="V17" s="22">
        <f>AVERAGE(F17,I17,L17,O17,R17)</f>
        <v>0.92254522045106402</v>
      </c>
    </row>
    <row r="18" spans="1:22" x14ac:dyDescent="0.3">
      <c r="A18" s="25" t="s">
        <v>1298</v>
      </c>
      <c r="B18" s="25" t="s">
        <v>1299</v>
      </c>
      <c r="C18" s="25" t="s">
        <v>291</v>
      </c>
      <c r="D18" s="26">
        <f>VLOOKUP(A18,Master, 7,FALSE)</f>
        <v>10183166</v>
      </c>
      <c r="E18" s="26">
        <f>VLOOKUP(A18, Master, 8,FALSE)</f>
        <v>6443947</v>
      </c>
      <c r="F18" s="27">
        <f>VLOOKUP(A18, Master, 9, FALSE)</f>
        <v>0.63280388437152058</v>
      </c>
      <c r="G18" s="26">
        <f>VLOOKUP(A18, Master, 10, FALSE)</f>
        <v>9727766</v>
      </c>
      <c r="H18" s="26">
        <f>VLOOKUP(A18, Master, 11, FALSE)</f>
        <v>5889525</v>
      </c>
      <c r="I18" s="27">
        <f>VLOOKUP(A18, Master, 12, FALSE)</f>
        <v>0.60543448516339726</v>
      </c>
      <c r="J18" s="26">
        <f>VLOOKUP(A18, Master, 13, FALSE)</f>
        <v>10486469</v>
      </c>
      <c r="K18" s="26">
        <f>VLOOKUP(A18, Master, 14, FALSE)</f>
        <v>4300645</v>
      </c>
      <c r="L18" s="27">
        <f>VLOOKUP(A18, Master, 15, FALSE)</f>
        <v>0.41011373799893941</v>
      </c>
      <c r="M18" s="24">
        <f>VLOOKUP(A18, Master, 16, FALSE)</f>
        <v>9583286</v>
      </c>
      <c r="N18" s="24">
        <f>VLOOKUP(A18, Master, 17, FALSE)</f>
        <v>4109327</v>
      </c>
      <c r="O18" s="22">
        <f>VLOOKUP(A18, Master, 18, FALSE)</f>
        <v>0.4288014570367617</v>
      </c>
      <c r="P18" s="77">
        <f>VLOOKUP(A18, Master, 19, FALSE)</f>
        <v>8593499</v>
      </c>
      <c r="Q18" s="77">
        <f>VLOOKUP(A18, Master, 20,FALSE)</f>
        <v>4427073</v>
      </c>
      <c r="R18" s="22">
        <f>VLOOKUP(A18, Master, 21, FALSE)</f>
        <v>0.51516535930242147</v>
      </c>
      <c r="S18" s="24">
        <f>VLOOKUP(A18, Master, 22, FALSE)</f>
        <v>8967006</v>
      </c>
      <c r="T18" s="24">
        <f>VLOOKUP(A18, Master, 23, FALSE)</f>
        <v>4844657</v>
      </c>
      <c r="U18" s="22">
        <f>VLOOKUP(A18, Master, 24, FALSE)</f>
        <v>0.54027587357474727</v>
      </c>
      <c r="V18" s="22">
        <f>AVERAGE(F18,I18,L18,O18,R18)</f>
        <v>0.51846378477460797</v>
      </c>
    </row>
    <row r="19" spans="1:22" x14ac:dyDescent="0.3">
      <c r="A19" s="25" t="s">
        <v>1300</v>
      </c>
      <c r="B19" s="25" t="s">
        <v>1301</v>
      </c>
      <c r="C19" s="25" t="s">
        <v>180</v>
      </c>
      <c r="D19" s="26">
        <f>VLOOKUP(A19,Master, 7,FALSE)</f>
        <v>7868576</v>
      </c>
      <c r="E19" s="26">
        <f>VLOOKUP(A19, Master, 8,FALSE)</f>
        <v>2339868</v>
      </c>
      <c r="F19" s="27">
        <f>VLOOKUP(A19, Master, 9, FALSE)</f>
        <v>0.29736867255269567</v>
      </c>
      <c r="G19" s="26">
        <f>VLOOKUP(A19, Master, 10, FALSE)</f>
        <v>7187070</v>
      </c>
      <c r="H19" s="26">
        <f>VLOOKUP(A19, Master, 11, FALSE)</f>
        <v>2439895</v>
      </c>
      <c r="I19" s="27">
        <f>VLOOKUP(A19, Master, 12, FALSE)</f>
        <v>0.33948396217095422</v>
      </c>
      <c r="J19" s="26">
        <f>VLOOKUP(A19, Master, 13, FALSE)</f>
        <v>8631425</v>
      </c>
      <c r="K19" s="26">
        <f>VLOOKUP(A19, Master, 14, FALSE)</f>
        <v>2109656</v>
      </c>
      <c r="L19" s="27">
        <f>VLOOKUP(A19, Master, 15, FALSE)</f>
        <v>0.24441572509753604</v>
      </c>
      <c r="M19" s="24">
        <f>VLOOKUP(A19, Master, 16, FALSE)</f>
        <v>8375830</v>
      </c>
      <c r="N19" s="24">
        <f>VLOOKUP(A19, Master, 17, FALSE)</f>
        <v>1646810</v>
      </c>
      <c r="O19" s="22">
        <f>VLOOKUP(A19, Master, 18, FALSE)</f>
        <v>0.19661454446902576</v>
      </c>
      <c r="P19" s="77">
        <f>VLOOKUP(A19, Master, 19, FALSE)</f>
        <v>8699141</v>
      </c>
      <c r="Q19" s="77">
        <f>VLOOKUP(A19, Master, 20,FALSE)</f>
        <v>1332051</v>
      </c>
      <c r="R19" s="22">
        <f>VLOOKUP(A19, Master, 21, FALSE)</f>
        <v>0.15312442918214569</v>
      </c>
      <c r="S19" s="24">
        <f>VLOOKUP(A19, Master, 22, FALSE)</f>
        <v>9733371</v>
      </c>
      <c r="T19" s="24">
        <f>VLOOKUP(A19, Master, 23, FALSE)</f>
        <v>831961</v>
      </c>
      <c r="U19" s="22">
        <f>VLOOKUP(A19, Master, 24, FALSE)</f>
        <v>8.5475114428495536E-2</v>
      </c>
      <c r="V19" s="22">
        <f>AVERAGE(F19,I19,L19,O19,R19)</f>
        <v>0.24620146669447146</v>
      </c>
    </row>
    <row r="20" spans="1:22" x14ac:dyDescent="0.3">
      <c r="A20" s="25" t="s">
        <v>1302</v>
      </c>
      <c r="B20" s="25" t="s">
        <v>1303</v>
      </c>
      <c r="C20" s="25" t="s">
        <v>171</v>
      </c>
      <c r="D20" s="26">
        <f>VLOOKUP(A20,Master, 7,FALSE)</f>
        <v>10027133</v>
      </c>
      <c r="E20" s="26">
        <f>VLOOKUP(A20, Master, 8,FALSE)</f>
        <v>5324438</v>
      </c>
      <c r="F20" s="27">
        <f>VLOOKUP(A20, Master, 9, FALSE)</f>
        <v>0.53100302948011158</v>
      </c>
      <c r="G20" s="26">
        <f>VLOOKUP(A20, Master, 10, FALSE)</f>
        <v>10649722</v>
      </c>
      <c r="H20" s="26">
        <f>VLOOKUP(A20, Master, 11, FALSE)</f>
        <v>7036132</v>
      </c>
      <c r="I20" s="27">
        <f>VLOOKUP(A20, Master, 12, FALSE)</f>
        <v>0.66068691746131969</v>
      </c>
      <c r="J20" s="26">
        <f>VLOOKUP(A20, Master, 13, FALSE)</f>
        <v>10435396</v>
      </c>
      <c r="K20" s="26">
        <f>VLOOKUP(A20, Master, 14, FALSE)</f>
        <v>9133270</v>
      </c>
      <c r="L20" s="27">
        <f>VLOOKUP(A20, Master, 15, FALSE)</f>
        <v>0.87522025996905151</v>
      </c>
      <c r="M20" s="24">
        <f>VLOOKUP(A20, Master, 16, FALSE)</f>
        <v>11547335</v>
      </c>
      <c r="N20" s="24">
        <f>VLOOKUP(A20, Master, 17, FALSE)</f>
        <v>10434034</v>
      </c>
      <c r="O20" s="22">
        <f>VLOOKUP(A20, Master, 18, FALSE)</f>
        <v>0.90358805733097725</v>
      </c>
      <c r="P20" s="77">
        <f>VLOOKUP(A20, Master, 19, FALSE)</f>
        <v>11825226</v>
      </c>
      <c r="Q20" s="77">
        <f>VLOOKUP(A20, Master, 20,FALSE)</f>
        <v>11556049</v>
      </c>
      <c r="R20" s="22">
        <f>VLOOKUP(A20, Master, 21, FALSE)</f>
        <v>0.97723705238276204</v>
      </c>
      <c r="S20" s="24">
        <f>VLOOKUP(A20, Master, 22, FALSE)</f>
        <v>11750007</v>
      </c>
      <c r="T20" s="24">
        <f>VLOOKUP(A20, Master, 23, FALSE)</f>
        <v>13126099</v>
      </c>
      <c r="U20" s="22">
        <f>VLOOKUP(A20, Master, 24, FALSE)</f>
        <v>1.1171141429958298</v>
      </c>
      <c r="V20" s="22">
        <f>AVERAGE(F20,I20,L20,O20,R20)</f>
        <v>0.78954706332484437</v>
      </c>
    </row>
    <row r="21" spans="1:22" x14ac:dyDescent="0.3">
      <c r="A21" s="25" t="s">
        <v>1304</v>
      </c>
      <c r="B21" s="25" t="s">
        <v>1305</v>
      </c>
      <c r="C21" s="25" t="s">
        <v>127</v>
      </c>
      <c r="D21" s="26">
        <f>VLOOKUP(A21,Master, 7,FALSE)</f>
        <v>23081023</v>
      </c>
      <c r="E21" s="26">
        <f>VLOOKUP(A21, Master, 8,FALSE)</f>
        <v>4293274</v>
      </c>
      <c r="F21" s="27">
        <f>VLOOKUP(A21, Master, 9, FALSE)</f>
        <v>0.18600882638520833</v>
      </c>
      <c r="G21" s="26">
        <f>VLOOKUP(A21, Master, 10, FALSE)</f>
        <v>19197905</v>
      </c>
      <c r="H21" s="26">
        <f>VLOOKUP(A21, Master, 11, FALSE)</f>
        <v>4821606</v>
      </c>
      <c r="I21" s="27">
        <f>VLOOKUP(A21, Master, 12, FALSE)</f>
        <v>0.25115271692406022</v>
      </c>
      <c r="J21" s="26">
        <f>VLOOKUP(A21, Master, 13, FALSE)</f>
        <v>18873310</v>
      </c>
      <c r="K21" s="26">
        <f>VLOOKUP(A21, Master, 14, FALSE)</f>
        <v>6313651</v>
      </c>
      <c r="L21" s="27">
        <f>VLOOKUP(A21, Master, 15, FALSE)</f>
        <v>0.33452801866763171</v>
      </c>
      <c r="M21" s="24">
        <f>VLOOKUP(A21, Master, 16, FALSE)</f>
        <v>18134001</v>
      </c>
      <c r="N21" s="24">
        <f>VLOOKUP(A21, Master, 17, FALSE)</f>
        <v>8475732</v>
      </c>
      <c r="O21" s="22">
        <f>VLOOKUP(A21, Master, 18, FALSE)</f>
        <v>0.4673944817803859</v>
      </c>
      <c r="P21" s="77">
        <f>VLOOKUP(A21, Master, 19, FALSE)</f>
        <v>21277279</v>
      </c>
      <c r="Q21" s="77">
        <f>VLOOKUP(A21, Master, 20,FALSE)</f>
        <v>8231093</v>
      </c>
      <c r="R21" s="22">
        <f>VLOOKUP(A21, Master, 21, FALSE)</f>
        <v>0.38684894811972903</v>
      </c>
      <c r="S21" s="24">
        <f>VLOOKUP(A21, Master, 22, FALSE)</f>
        <v>22952456</v>
      </c>
      <c r="T21" s="24">
        <f>VLOOKUP(A21, Master, 23, FALSE)</f>
        <v>6112628</v>
      </c>
      <c r="U21" s="22">
        <f>VLOOKUP(A21, Master, 24, FALSE)</f>
        <v>0.26631694664832384</v>
      </c>
      <c r="V21" s="22">
        <f>AVERAGE(F21,I21,L21,O21,R21)</f>
        <v>0.32518659837540304</v>
      </c>
    </row>
    <row r="22" spans="1:22" x14ac:dyDescent="0.3">
      <c r="A22" s="25" t="s">
        <v>1306</v>
      </c>
      <c r="B22" s="25" t="s">
        <v>1307</v>
      </c>
      <c r="C22" s="25" t="s">
        <v>68</v>
      </c>
      <c r="D22" s="26">
        <f>VLOOKUP(A22,Master, 7,FALSE)</f>
        <v>10369546</v>
      </c>
      <c r="E22" s="26">
        <f>VLOOKUP(A22, Master, 8,FALSE)</f>
        <v>21996320</v>
      </c>
      <c r="F22" s="27">
        <f>VLOOKUP(A22, Master, 9, FALSE)</f>
        <v>2.1212423378998464</v>
      </c>
      <c r="G22" s="26">
        <f>VLOOKUP(A22, Master, 10, FALSE)</f>
        <v>10625462</v>
      </c>
      <c r="H22" s="26">
        <f>VLOOKUP(A22, Master, 11, FALSE)</f>
        <v>22296961</v>
      </c>
      <c r="I22" s="27">
        <f>VLOOKUP(A22, Master, 12, FALSE)</f>
        <v>2.0984462605014258</v>
      </c>
      <c r="J22" s="26">
        <f>VLOOKUP(A22, Master, 13, FALSE)</f>
        <v>11285503</v>
      </c>
      <c r="K22" s="26">
        <f>VLOOKUP(A22, Master, 14, FALSE)</f>
        <v>22206638</v>
      </c>
      <c r="L22" s="27">
        <f>VLOOKUP(A22, Master, 15, FALSE)</f>
        <v>1.9677136233980888</v>
      </c>
      <c r="M22" s="24">
        <f>VLOOKUP(A22, Master, 16, FALSE)</f>
        <v>11617788</v>
      </c>
      <c r="N22" s="24">
        <f>VLOOKUP(A22, Master, 17, FALSE)</f>
        <v>22779027</v>
      </c>
      <c r="O22" s="22">
        <f>VLOOKUP(A22, Master, 18, FALSE)</f>
        <v>1.9607025881346776</v>
      </c>
      <c r="P22" s="77">
        <f>VLOOKUP(A22, Master, 19, FALSE)</f>
        <v>12962633</v>
      </c>
      <c r="Q22" s="77">
        <f>VLOOKUP(A22, Master, 20,FALSE)</f>
        <v>21836049</v>
      </c>
      <c r="R22" s="22">
        <f>VLOOKUP(A22, Master, 21, FALSE)</f>
        <v>1.6845380872851989</v>
      </c>
      <c r="S22" s="24">
        <f>VLOOKUP(A22, Master, 22, FALSE)</f>
        <v>12191734</v>
      </c>
      <c r="T22" s="24">
        <f>VLOOKUP(A22, Master, 23, FALSE)</f>
        <v>22048380</v>
      </c>
      <c r="U22" s="22">
        <f>VLOOKUP(A22, Master, 24, FALSE)</f>
        <v>1.8084695745494448</v>
      </c>
      <c r="V22" s="22">
        <f>AVERAGE(F22,I22,L22,O22,R22)</f>
        <v>1.9665285794438474</v>
      </c>
    </row>
    <row r="23" spans="1:22" x14ac:dyDescent="0.3">
      <c r="A23" s="25" t="s">
        <v>1308</v>
      </c>
      <c r="B23" s="25" t="s">
        <v>1309</v>
      </c>
      <c r="C23" s="25" t="s">
        <v>76</v>
      </c>
      <c r="D23" s="26">
        <f>VLOOKUP(A23,Master, 7,FALSE)</f>
        <v>27896356</v>
      </c>
      <c r="E23" s="26">
        <f>VLOOKUP(A23, Master, 8,FALSE)</f>
        <v>4206420</v>
      </c>
      <c r="F23" s="27">
        <f>VLOOKUP(A23, Master, 9, FALSE)</f>
        <v>0.15078743617983653</v>
      </c>
      <c r="G23" s="26">
        <f>VLOOKUP(A23, Master, 10, FALSE)</f>
        <v>28912990</v>
      </c>
      <c r="H23" s="26">
        <f>VLOOKUP(A23, Master, 11, FALSE)</f>
        <v>4903400</v>
      </c>
      <c r="I23" s="27">
        <f>VLOOKUP(A23, Master, 12, FALSE)</f>
        <v>0.16959159187617745</v>
      </c>
      <c r="J23" s="26">
        <f>VLOOKUP(A23, Master, 13, FALSE)</f>
        <v>29292716</v>
      </c>
      <c r="K23" s="26">
        <f>VLOOKUP(A23, Master, 14, FALSE)</f>
        <v>5269798</v>
      </c>
      <c r="L23" s="27">
        <f>VLOOKUP(A23, Master, 15, FALSE)</f>
        <v>0.17990131061933623</v>
      </c>
      <c r="M23" s="24">
        <f>VLOOKUP(A23, Master, 16, FALSE)</f>
        <v>29009491</v>
      </c>
      <c r="N23" s="24">
        <f>VLOOKUP(A23, Master, 17, FALSE)</f>
        <v>6320332</v>
      </c>
      <c r="O23" s="22">
        <f>VLOOKUP(A23, Master, 18, FALSE)</f>
        <v>0.21787117878076523</v>
      </c>
      <c r="P23" s="77">
        <f>VLOOKUP(A23, Master, 19, FALSE)</f>
        <v>29043347</v>
      </c>
      <c r="Q23" s="77">
        <f>VLOOKUP(A23, Master, 20,FALSE)</f>
        <v>8089964</v>
      </c>
      <c r="R23" s="22">
        <f>VLOOKUP(A23, Master, 21, FALSE)</f>
        <v>0.27854792355715752</v>
      </c>
      <c r="S23" s="24">
        <f>VLOOKUP(A23, Master, 22, FALSE)</f>
        <v>29861357</v>
      </c>
      <c r="T23" s="24">
        <f>VLOOKUP(A23, Master, 23, FALSE)</f>
        <v>10185123</v>
      </c>
      <c r="U23" s="22">
        <f>VLOOKUP(A23, Master, 24, FALSE)</f>
        <v>0.34108038023858056</v>
      </c>
      <c r="V23" s="22">
        <f>AVERAGE(F23,I23,L23,O23,R23)</f>
        <v>0.19933988820265461</v>
      </c>
    </row>
    <row r="24" spans="1:22" x14ac:dyDescent="0.3">
      <c r="A24" s="25" t="s">
        <v>1310</v>
      </c>
      <c r="B24" s="25" t="s">
        <v>1311</v>
      </c>
      <c r="C24" s="25" t="s">
        <v>412</v>
      </c>
      <c r="D24" s="26">
        <f>VLOOKUP(A24,Master, 7,FALSE)</f>
        <v>14349872</v>
      </c>
      <c r="E24" s="26">
        <f>VLOOKUP(A24, Master, 8,FALSE)</f>
        <v>12360687</v>
      </c>
      <c r="F24" s="27">
        <f>VLOOKUP(A24, Master, 9, FALSE)</f>
        <v>0.86137959976228362</v>
      </c>
      <c r="G24" s="26">
        <f>VLOOKUP(A24, Master, 10, FALSE)</f>
        <v>13755097</v>
      </c>
      <c r="H24" s="26">
        <f>VLOOKUP(A24, Master, 11, FALSE)</f>
        <v>13025902</v>
      </c>
      <c r="I24" s="27">
        <f>VLOOKUP(A24, Master, 12, FALSE)</f>
        <v>0.94698728769415441</v>
      </c>
      <c r="J24" s="26">
        <f>VLOOKUP(A24, Master, 13, FALSE)</f>
        <v>14625408</v>
      </c>
      <c r="K24" s="26">
        <f>VLOOKUP(A24, Master, 14, FALSE)</f>
        <v>13405576</v>
      </c>
      <c r="L24" s="27">
        <f>VLOOKUP(A24, Master, 15, FALSE)</f>
        <v>0.91659501054603054</v>
      </c>
      <c r="M24" s="24">
        <f>VLOOKUP(A24, Master, 16, FALSE)</f>
        <v>14049768</v>
      </c>
      <c r="N24" s="24">
        <f>VLOOKUP(A24, Master, 17, FALSE)</f>
        <v>14240729</v>
      </c>
      <c r="O24" s="22">
        <f>VLOOKUP(A24, Master, 18, FALSE)</f>
        <v>1.013591754682355</v>
      </c>
      <c r="P24" s="77">
        <f>VLOOKUP(A24, Master, 19, FALSE)</f>
        <v>14418797</v>
      </c>
      <c r="Q24" s="77">
        <f>VLOOKUP(A24, Master, 20,FALSE)</f>
        <v>15612536</v>
      </c>
      <c r="R24" s="22">
        <f>VLOOKUP(A24, Master, 21, FALSE)</f>
        <v>1.0827904713548571</v>
      </c>
      <c r="S24" s="24">
        <f>VLOOKUP(A24, Master, 22, FALSE)</f>
        <v>15156889</v>
      </c>
      <c r="T24" s="24">
        <f>VLOOKUP(A24, Master, 23, FALSE)</f>
        <v>17099680</v>
      </c>
      <c r="U24" s="22">
        <f>VLOOKUP(A24, Master, 24, FALSE)</f>
        <v>1.1281787443320328</v>
      </c>
      <c r="V24" s="22">
        <f>AVERAGE(F24,I24,L24,O24,R24)</f>
        <v>0.96426882480793596</v>
      </c>
    </row>
    <row r="25" spans="1:22" x14ac:dyDescent="0.3">
      <c r="A25" s="25" t="s">
        <v>1312</v>
      </c>
      <c r="B25" s="25" t="s">
        <v>1313</v>
      </c>
      <c r="C25" s="25" t="s">
        <v>35</v>
      </c>
      <c r="D25" s="26">
        <f>VLOOKUP(A25,Master, 7,FALSE)</f>
        <v>12728406</v>
      </c>
      <c r="E25" s="26">
        <f>VLOOKUP(A25, Master, 8,FALSE)</f>
        <v>7155804</v>
      </c>
      <c r="F25" s="27">
        <f>VLOOKUP(A25, Master, 9, FALSE)</f>
        <v>0.56219168370336392</v>
      </c>
      <c r="G25" s="26">
        <f>VLOOKUP(A25, Master, 10, FALSE)</f>
        <v>11164747</v>
      </c>
      <c r="H25" s="26">
        <f>VLOOKUP(A25, Master, 11, FALSE)</f>
        <v>8093147</v>
      </c>
      <c r="I25" s="27">
        <f>VLOOKUP(A25, Master, 12, FALSE)</f>
        <v>0.72488404797708361</v>
      </c>
      <c r="J25" s="26">
        <f>VLOOKUP(A25, Master, 13, FALSE)</f>
        <v>11927931</v>
      </c>
      <c r="K25" s="26">
        <f>VLOOKUP(A25, Master, 14, FALSE)</f>
        <v>8517771</v>
      </c>
      <c r="L25" s="27">
        <f>VLOOKUP(A25, Master, 15, FALSE)</f>
        <v>0.71410297393571442</v>
      </c>
      <c r="M25" s="24">
        <f>VLOOKUP(A25, Master, 16, FALSE)</f>
        <v>11608424</v>
      </c>
      <c r="N25" s="24">
        <f>VLOOKUP(A25, Master, 17, FALSE)</f>
        <v>9294598</v>
      </c>
      <c r="O25" s="22">
        <f>VLOOKUP(A25, Master, 18, FALSE)</f>
        <v>0.80067699112299828</v>
      </c>
      <c r="P25" s="77">
        <f>VLOOKUP(A25, Master, 19, FALSE)</f>
        <v>13827114</v>
      </c>
      <c r="Q25" s="77">
        <f>VLOOKUP(A25, Master, 20,FALSE)</f>
        <v>8422389</v>
      </c>
      <c r="R25" s="22">
        <f>VLOOKUP(A25, Master, 21, FALSE)</f>
        <v>0.60912125263449768</v>
      </c>
      <c r="S25" s="24">
        <f>VLOOKUP(A25, Master, 22, FALSE)</f>
        <v>13834570</v>
      </c>
      <c r="T25" s="24">
        <f>VLOOKUP(A25, Master, 23, FALSE)</f>
        <v>8465437</v>
      </c>
      <c r="U25" s="22">
        <f>VLOOKUP(A25, Master, 24, FALSE)</f>
        <v>0.61190459840819045</v>
      </c>
      <c r="V25" s="22">
        <f>AVERAGE(F25,I25,L25,O25,R25)</f>
        <v>0.68219538987473161</v>
      </c>
    </row>
    <row r="26" spans="1:22" x14ac:dyDescent="0.3">
      <c r="A26" s="25" t="s">
        <v>1314</v>
      </c>
      <c r="B26" s="25" t="s">
        <v>1315</v>
      </c>
      <c r="C26" s="25" t="s">
        <v>49</v>
      </c>
      <c r="D26" s="26">
        <f>VLOOKUP(A26,Master, 7,FALSE)</f>
        <v>26208967</v>
      </c>
      <c r="E26" s="26">
        <f>VLOOKUP(A26, Master, 8,FALSE)</f>
        <v>6097935</v>
      </c>
      <c r="F26" s="27">
        <f>VLOOKUP(A26, Master, 9, FALSE)</f>
        <v>0.23266598031124233</v>
      </c>
      <c r="G26" s="26">
        <f>VLOOKUP(A26, Master, 10, FALSE)</f>
        <v>25540435</v>
      </c>
      <c r="H26" s="26">
        <f>VLOOKUP(A26, Master, 11, FALSE)</f>
        <v>6605362</v>
      </c>
      <c r="I26" s="27">
        <f>VLOOKUP(A26, Master, 12, FALSE)</f>
        <v>0.25862370785775574</v>
      </c>
      <c r="J26" s="26">
        <f>VLOOKUP(A26, Master, 13, FALSE)</f>
        <v>25709187</v>
      </c>
      <c r="K26" s="26">
        <f>VLOOKUP(A26, Master, 14, FALSE)</f>
        <v>7201555</v>
      </c>
      <c r="L26" s="27">
        <f>VLOOKUP(A26, Master, 15, FALSE)</f>
        <v>0.28011601455930907</v>
      </c>
      <c r="M26" s="24">
        <f>VLOOKUP(A26, Master, 16, FALSE)</f>
        <v>27138944</v>
      </c>
      <c r="N26" s="24">
        <f>VLOOKUP(A26, Master, 17, FALSE)</f>
        <v>7329245</v>
      </c>
      <c r="O26" s="22">
        <f>VLOOKUP(A26, Master, 18, FALSE)</f>
        <v>0.27006375045396019</v>
      </c>
      <c r="P26" s="77">
        <f>VLOOKUP(A26, Master, 19, FALSE)</f>
        <v>27537523</v>
      </c>
      <c r="Q26" s="77">
        <f>VLOOKUP(A26, Master, 20,FALSE)</f>
        <v>7994848</v>
      </c>
      <c r="R26" s="22">
        <f>VLOOKUP(A26, Master, 21, FALSE)</f>
        <v>0.29032560408574148</v>
      </c>
      <c r="S26" s="24">
        <f>VLOOKUP(A26, Master, 22, FALSE)</f>
        <v>28273325</v>
      </c>
      <c r="T26" s="24">
        <f>VLOOKUP(A26, Master, 23, FALSE)</f>
        <v>10889166</v>
      </c>
      <c r="U26" s="22">
        <f>VLOOKUP(A26, Master, 24, FALSE)</f>
        <v>0.38513920806979723</v>
      </c>
      <c r="V26" s="22">
        <f>AVERAGE(F26,I26,L26,O26,R26)</f>
        <v>0.2663590114536018</v>
      </c>
    </row>
    <row r="27" spans="1:22" x14ac:dyDescent="0.3">
      <c r="A27" s="25" t="s">
        <v>1316</v>
      </c>
      <c r="B27" s="25" t="s">
        <v>1317</v>
      </c>
      <c r="C27" s="25" t="s">
        <v>1012</v>
      </c>
      <c r="D27" s="26">
        <f>VLOOKUP(A27,Master, 7,FALSE)</f>
        <v>5825396</v>
      </c>
      <c r="E27" s="26">
        <f>VLOOKUP(A27, Master, 8,FALSE)</f>
        <v>3533364</v>
      </c>
      <c r="F27" s="27">
        <f>VLOOKUP(A27, Master, 9, FALSE)</f>
        <v>0.60654485978292294</v>
      </c>
      <c r="G27" s="26">
        <f>VLOOKUP(A27, Master, 10, FALSE)</f>
        <v>5673962</v>
      </c>
      <c r="H27" s="26">
        <f>VLOOKUP(A27, Master, 11, FALSE)</f>
        <v>3818399</v>
      </c>
      <c r="I27" s="27">
        <f>VLOOKUP(A27, Master, 12, FALSE)</f>
        <v>0.6729687297870518</v>
      </c>
      <c r="J27" s="26">
        <f>VLOOKUP(A27, Master, 13, FALSE)</f>
        <v>5760213</v>
      </c>
      <c r="K27" s="26">
        <f>VLOOKUP(A27, Master, 14, FALSE)</f>
        <v>4305555</v>
      </c>
      <c r="L27" s="27">
        <f>VLOOKUP(A27, Master, 15, FALSE)</f>
        <v>0.74746454688394337</v>
      </c>
      <c r="M27" s="24">
        <f>VLOOKUP(A27, Master, 16, FALSE)</f>
        <v>6013766</v>
      </c>
      <c r="N27" s="24">
        <f>VLOOKUP(A27, Master, 17, FALSE)</f>
        <v>4759898</v>
      </c>
      <c r="O27" s="22">
        <f>VLOOKUP(A27, Master, 18, FALSE)</f>
        <v>0.79150036765647347</v>
      </c>
      <c r="P27" s="77">
        <f>VLOOKUP(A27, Master, 19, FALSE)</f>
        <v>6152044</v>
      </c>
      <c r="Q27" s="77">
        <f>VLOOKUP(A27, Master, 20,FALSE)</f>
        <v>4762100</v>
      </c>
      <c r="R27" s="22">
        <f>VLOOKUP(A27, Master, 21, FALSE)</f>
        <v>0.77406793579499755</v>
      </c>
      <c r="S27" s="24">
        <f>VLOOKUP(A27, Master, 22, FALSE)</f>
        <v>6234437</v>
      </c>
      <c r="T27" s="24">
        <f>VLOOKUP(A27, Master, 23, FALSE)</f>
        <v>4717826</v>
      </c>
      <c r="U27" s="22">
        <f>VLOOKUP(A27, Master, 24, FALSE)</f>
        <v>0.75673649441000046</v>
      </c>
      <c r="V27" s="22">
        <f>AVERAGE(F27,I27,L27,O27,R27)</f>
        <v>0.71850928798107783</v>
      </c>
    </row>
    <row r="28" spans="1:22" x14ac:dyDescent="0.3">
      <c r="A28" s="25" t="s">
        <v>1318</v>
      </c>
      <c r="B28" s="25" t="s">
        <v>1319</v>
      </c>
      <c r="C28" s="25" t="s">
        <v>186</v>
      </c>
      <c r="D28" s="26">
        <f>VLOOKUP(A28,Master, 7,FALSE)</f>
        <v>10599367</v>
      </c>
      <c r="E28" s="26">
        <f>VLOOKUP(A28, Master, 8,FALSE)</f>
        <v>19912910</v>
      </c>
      <c r="F28" s="27">
        <f>VLOOKUP(A28, Master, 9, FALSE)</f>
        <v>1.8786886047062998</v>
      </c>
      <c r="G28" s="26">
        <f>VLOOKUP(A28, Master, 10, FALSE)</f>
        <v>10767637</v>
      </c>
      <c r="H28" s="26">
        <f>VLOOKUP(A28, Master, 11, FALSE)</f>
        <v>21901597</v>
      </c>
      <c r="I28" s="27">
        <f>VLOOKUP(A28, Master, 12, FALSE)</f>
        <v>2.0340207419696634</v>
      </c>
      <c r="J28" s="26">
        <f>VLOOKUP(A28, Master, 13, FALSE)</f>
        <v>10885643</v>
      </c>
      <c r="K28" s="26">
        <f>VLOOKUP(A28, Master, 14, FALSE)</f>
        <v>24029763</v>
      </c>
      <c r="L28" s="27">
        <f>VLOOKUP(A28, Master, 15, FALSE)</f>
        <v>2.2074729990685897</v>
      </c>
      <c r="M28" s="24">
        <f>VLOOKUP(A28, Master, 16, FALSE)</f>
        <v>10762189</v>
      </c>
      <c r="N28" s="24">
        <f>VLOOKUP(A28, Master, 17, FALSE)</f>
        <v>26294144</v>
      </c>
      <c r="O28" s="22">
        <f>VLOOKUP(A28, Master, 18, FALSE)</f>
        <v>2.4431966396427343</v>
      </c>
      <c r="P28" s="77">
        <f>VLOOKUP(A28, Master, 19, FALSE)</f>
        <v>11373904</v>
      </c>
      <c r="Q28" s="77">
        <f>VLOOKUP(A28, Master, 20,FALSE)</f>
        <v>27827306</v>
      </c>
      <c r="R28" s="22">
        <f>VLOOKUP(A28, Master, 21, FALSE)</f>
        <v>2.4465923046299669</v>
      </c>
      <c r="S28" s="24">
        <f>VLOOKUP(A28, Master, 22, FALSE)</f>
        <v>12860347</v>
      </c>
      <c r="T28" s="24">
        <f>VLOOKUP(A28, Master, 23, FALSE)</f>
        <v>27566847</v>
      </c>
      <c r="U28" s="22">
        <f>VLOOKUP(A28, Master, 24, FALSE)</f>
        <v>2.1435539025502188</v>
      </c>
      <c r="V28" s="22">
        <f>AVERAGE(F28,I28,L28,O28,R28)</f>
        <v>2.2019942580034506</v>
      </c>
    </row>
    <row r="29" spans="1:22" x14ac:dyDescent="0.3">
      <c r="A29" s="25" t="s">
        <v>1320</v>
      </c>
      <c r="B29" s="25" t="s">
        <v>1321</v>
      </c>
      <c r="C29" s="25" t="s">
        <v>217</v>
      </c>
      <c r="D29" s="26">
        <f>VLOOKUP(A29,Master, 7,FALSE)</f>
        <v>16295016</v>
      </c>
      <c r="E29" s="26">
        <f>VLOOKUP(A29, Master, 8,FALSE)</f>
        <v>9477532</v>
      </c>
      <c r="F29" s="27">
        <f>VLOOKUP(A29, Master, 9, FALSE)</f>
        <v>0.58162152157444946</v>
      </c>
      <c r="G29" s="26">
        <f>VLOOKUP(A29, Master, 10, FALSE)</f>
        <v>16078143</v>
      </c>
      <c r="H29" s="26">
        <f>VLOOKUP(A29, Master, 11, FALSE)</f>
        <v>8287518</v>
      </c>
      <c r="I29" s="27">
        <f>VLOOKUP(A29, Master, 12, FALSE)</f>
        <v>0.51545243751097369</v>
      </c>
      <c r="J29" s="26">
        <f>VLOOKUP(A29, Master, 13, FALSE)</f>
        <v>15344652</v>
      </c>
      <c r="K29" s="26">
        <f>VLOOKUP(A29, Master, 14, FALSE)</f>
        <v>8021518</v>
      </c>
      <c r="L29" s="27">
        <f>VLOOKUP(A29, Master, 15, FALSE)</f>
        <v>0.52275659298105948</v>
      </c>
      <c r="M29" s="24">
        <f>VLOOKUP(A29, Master, 16, FALSE)</f>
        <v>15472524</v>
      </c>
      <c r="N29" s="24">
        <f>VLOOKUP(A29, Master, 17, FALSE)</f>
        <v>8683781</v>
      </c>
      <c r="O29" s="22">
        <f>VLOOKUP(A29, Master, 18, FALSE)</f>
        <v>0.56123881274961995</v>
      </c>
      <c r="P29" s="77">
        <f>VLOOKUP(A29, Master, 19, FALSE)</f>
        <v>16311509</v>
      </c>
      <c r="Q29" s="77">
        <f>VLOOKUP(A29, Master, 20,FALSE)</f>
        <v>10154997</v>
      </c>
      <c r="R29" s="22">
        <f>VLOOKUP(A29, Master, 21, FALSE)</f>
        <v>0.62256637322763941</v>
      </c>
      <c r="S29" s="24">
        <f>VLOOKUP(A29, Master, 22, FALSE)</f>
        <v>17091344</v>
      </c>
      <c r="T29" s="24">
        <f>VLOOKUP(A29, Master, 23, FALSE)</f>
        <v>12213288</v>
      </c>
      <c r="U29" s="22">
        <f>VLOOKUP(A29, Master, 24, FALSE)</f>
        <v>0.71458909258394188</v>
      </c>
      <c r="V29" s="22">
        <f>AVERAGE(F29,I29,L29,O29,R29)</f>
        <v>0.56072714760874842</v>
      </c>
    </row>
    <row r="30" spans="1:22" x14ac:dyDescent="0.3">
      <c r="A30" s="25" t="s">
        <v>1322</v>
      </c>
      <c r="B30" s="25" t="s">
        <v>1323</v>
      </c>
      <c r="C30" s="25" t="s">
        <v>79</v>
      </c>
      <c r="D30" s="26">
        <f>VLOOKUP(A30,Master, 7,FALSE)</f>
        <v>15079887</v>
      </c>
      <c r="E30" s="26">
        <f>VLOOKUP(A30, Master, 8,FALSE)</f>
        <v>7639437</v>
      </c>
      <c r="F30" s="27">
        <f>VLOOKUP(A30, Master, 9, FALSE)</f>
        <v>0.50659776164105208</v>
      </c>
      <c r="G30" s="26">
        <f>VLOOKUP(A30, Master, 10, FALSE)</f>
        <v>15044856</v>
      </c>
      <c r="H30" s="26">
        <f>VLOOKUP(A30, Master, 11, FALSE)</f>
        <v>8290273</v>
      </c>
      <c r="I30" s="27">
        <f>VLOOKUP(A30, Master, 12, FALSE)</f>
        <v>0.55103704548584576</v>
      </c>
      <c r="J30" s="26">
        <f>VLOOKUP(A30, Master, 13, FALSE)</f>
        <v>14787751</v>
      </c>
      <c r="K30" s="26">
        <f>VLOOKUP(A30, Master, 14, FALSE)</f>
        <v>9553697</v>
      </c>
      <c r="L30" s="27">
        <f>VLOOKUP(A30, Master, 15, FALSE)</f>
        <v>0.64605476519046068</v>
      </c>
      <c r="M30" s="24">
        <f>VLOOKUP(A30, Master, 16, FALSE)</f>
        <v>15062508</v>
      </c>
      <c r="N30" s="24">
        <f>VLOOKUP(A30, Master, 17, FALSE)</f>
        <v>10560107</v>
      </c>
      <c r="O30" s="22">
        <f>VLOOKUP(A30, Master, 18, FALSE)</f>
        <v>0.70108556954791323</v>
      </c>
      <c r="P30" s="77">
        <f>VLOOKUP(A30, Master, 19, FALSE)</f>
        <v>15764322</v>
      </c>
      <c r="Q30" s="77">
        <f>VLOOKUP(A30, Master, 20,FALSE)</f>
        <v>10834286</v>
      </c>
      <c r="R30" s="22">
        <f>VLOOKUP(A30, Master, 21, FALSE)</f>
        <v>0.68726622051998176</v>
      </c>
      <c r="S30" s="24">
        <f>VLOOKUP(A30, Master, 22, FALSE)</f>
        <v>17376094</v>
      </c>
      <c r="T30" s="24">
        <f>VLOOKUP(A30, Master, 23, FALSE)</f>
        <v>10240992</v>
      </c>
      <c r="U30" s="22">
        <f>VLOOKUP(A30, Master, 24, FALSE)</f>
        <v>0.58937250224359972</v>
      </c>
      <c r="V30" s="22">
        <f>AVERAGE(F30,I30,L30,O30,R30)</f>
        <v>0.61840827247705066</v>
      </c>
    </row>
    <row r="31" spans="1:22" x14ac:dyDescent="0.3">
      <c r="A31" s="25" t="s">
        <v>1324</v>
      </c>
      <c r="B31" s="25" t="s">
        <v>1325</v>
      </c>
      <c r="C31" s="25" t="s">
        <v>146</v>
      </c>
      <c r="D31" s="26">
        <f>VLOOKUP(A31,Master, 7,FALSE)</f>
        <v>13704938</v>
      </c>
      <c r="E31" s="26">
        <f>VLOOKUP(A31, Master, 8,FALSE)</f>
        <v>5147045</v>
      </c>
      <c r="F31" s="27">
        <f>VLOOKUP(A31, Master, 9, FALSE)</f>
        <v>0.37556134876348946</v>
      </c>
      <c r="G31" s="26">
        <f>VLOOKUP(A31, Master, 10, FALSE)</f>
        <v>13434534</v>
      </c>
      <c r="H31" s="26">
        <f>VLOOKUP(A31, Master, 11, FALSE)</f>
        <v>5460029</v>
      </c>
      <c r="I31" s="27">
        <f>VLOOKUP(A31, Master, 12, FALSE)</f>
        <v>0.4064174462619991</v>
      </c>
      <c r="J31" s="26">
        <f>VLOOKUP(A31, Master, 13, FALSE)</f>
        <v>12644683</v>
      </c>
      <c r="K31" s="26">
        <f>VLOOKUP(A31, Master, 14, FALSE)</f>
        <v>6690513</v>
      </c>
      <c r="L31" s="27">
        <f>VLOOKUP(A31, Master, 15, FALSE)</f>
        <v>0.52911670462596805</v>
      </c>
      <c r="M31" s="24">
        <f>VLOOKUP(A31, Master, 16, FALSE)</f>
        <v>12885652</v>
      </c>
      <c r="N31" s="24">
        <f>VLOOKUP(A31, Master, 17, FALSE)</f>
        <v>7731864</v>
      </c>
      <c r="O31" s="22">
        <f>VLOOKUP(A31, Master, 18, FALSE)</f>
        <v>0.60003669197336695</v>
      </c>
      <c r="P31" s="77">
        <f>VLOOKUP(A31, Master, 19, FALSE)</f>
        <v>13554125</v>
      </c>
      <c r="Q31" s="77">
        <f>VLOOKUP(A31, Master, 20,FALSE)</f>
        <v>8573377</v>
      </c>
      <c r="R31" s="22">
        <f>VLOOKUP(A31, Master, 21, FALSE)</f>
        <v>0.63252899025204501</v>
      </c>
      <c r="S31" s="24">
        <f>VLOOKUP(A31, Master, 22, FALSE)</f>
        <v>13113291</v>
      </c>
      <c r="T31" s="24">
        <f>VLOOKUP(A31, Master, 23, FALSE)</f>
        <v>10163248</v>
      </c>
      <c r="U31" s="22">
        <f>VLOOKUP(A31, Master, 24, FALSE)</f>
        <v>0.77503412377564107</v>
      </c>
      <c r="V31" s="22">
        <f>AVERAGE(F31,I31,L31,O31,R31)</f>
        <v>0.50873223637537368</v>
      </c>
    </row>
    <row r="32" spans="1:22" x14ac:dyDescent="0.3">
      <c r="A32" s="25" t="s">
        <v>1326</v>
      </c>
      <c r="B32" s="25" t="s">
        <v>1327</v>
      </c>
      <c r="C32" s="25" t="s">
        <v>143</v>
      </c>
      <c r="D32" s="26">
        <f>VLOOKUP(A32,Master, 7,FALSE)</f>
        <v>20889336</v>
      </c>
      <c r="E32" s="26">
        <f>VLOOKUP(A32, Master, 8,FALSE)</f>
        <v>6344312</v>
      </c>
      <c r="F32" s="27">
        <f>VLOOKUP(A32, Master, 9, FALSE)</f>
        <v>0.30371056313135086</v>
      </c>
      <c r="G32" s="26">
        <f>VLOOKUP(A32, Master, 10, FALSE)</f>
        <v>12839038</v>
      </c>
      <c r="H32" s="26">
        <f>VLOOKUP(A32, Master, 11, FALSE)</f>
        <v>8831507</v>
      </c>
      <c r="I32" s="27">
        <f>VLOOKUP(A32, Master, 12, FALSE)</f>
        <v>0.68786360784974698</v>
      </c>
      <c r="J32" s="26">
        <f>VLOOKUP(A32, Master, 13, FALSE)</f>
        <v>13773324</v>
      </c>
      <c r="K32" s="26">
        <f>VLOOKUP(A32, Master, 14, FALSE)</f>
        <v>11111831</v>
      </c>
      <c r="L32" s="27">
        <f>VLOOKUP(A32, Master, 15, FALSE)</f>
        <v>0.80676465608447168</v>
      </c>
      <c r="M32" s="24">
        <f>VLOOKUP(A32, Master, 16, FALSE)</f>
        <v>15483657</v>
      </c>
      <c r="N32" s="24">
        <f>VLOOKUP(A32, Master, 17, FALSE)</f>
        <v>11834748</v>
      </c>
      <c r="O32" s="22">
        <f>VLOOKUP(A32, Master, 18, FALSE)</f>
        <v>0.76433803719625149</v>
      </c>
      <c r="P32" s="77">
        <f>VLOOKUP(A32, Master, 19, FALSE)</f>
        <v>15285137</v>
      </c>
      <c r="Q32" s="77">
        <f>VLOOKUP(A32, Master, 20,FALSE)</f>
        <v>13439123</v>
      </c>
      <c r="R32" s="22">
        <f>VLOOKUP(A32, Master, 21, FALSE)</f>
        <v>0.87922816786005908</v>
      </c>
      <c r="S32" s="24">
        <f>VLOOKUP(A32, Master, 22, FALSE)</f>
        <v>19428203</v>
      </c>
      <c r="T32" s="24">
        <f>VLOOKUP(A32, Master, 23, FALSE)</f>
        <v>11938213</v>
      </c>
      <c r="U32" s="22">
        <f>VLOOKUP(A32, Master, 24, FALSE)</f>
        <v>0.61447849808857768</v>
      </c>
      <c r="V32" s="22">
        <f>AVERAGE(F32,I32,L32,O32,R32)</f>
        <v>0.68838100642437605</v>
      </c>
    </row>
    <row r="33" spans="1:22" x14ac:dyDescent="0.3">
      <c r="A33" s="25" t="s">
        <v>1328</v>
      </c>
      <c r="B33" s="25" t="s">
        <v>1329</v>
      </c>
      <c r="C33" s="25" t="s">
        <v>256</v>
      </c>
      <c r="D33" s="26">
        <f>VLOOKUP(A33,Master, 7,FALSE)</f>
        <v>6570374</v>
      </c>
      <c r="E33" s="26">
        <f>VLOOKUP(A33, Master, 8,FALSE)</f>
        <v>2458326</v>
      </c>
      <c r="F33" s="27">
        <f>VLOOKUP(A33, Master, 9, FALSE)</f>
        <v>0.37415313040018727</v>
      </c>
      <c r="G33" s="26">
        <f>VLOOKUP(A33, Master, 10, FALSE)</f>
        <v>6572574</v>
      </c>
      <c r="H33" s="26">
        <f>VLOOKUP(A33, Master, 11, FALSE)</f>
        <v>2354381</v>
      </c>
      <c r="I33" s="27">
        <f>VLOOKUP(A33, Master, 12, FALSE)</f>
        <v>0.3582129314938105</v>
      </c>
      <c r="J33" s="26">
        <f>VLOOKUP(A33, Master, 13, FALSE)</f>
        <v>6890439</v>
      </c>
      <c r="K33" s="26">
        <f>VLOOKUP(A33, Master, 14, FALSE)</f>
        <v>2287429</v>
      </c>
      <c r="L33" s="27">
        <f>VLOOKUP(A33, Master, 15, FALSE)</f>
        <v>0.33197144623151009</v>
      </c>
      <c r="M33" s="24">
        <f>VLOOKUP(A33, Master, 16, FALSE)</f>
        <v>7389204</v>
      </c>
      <c r="N33" s="24">
        <f>VLOOKUP(A33, Master, 17, FALSE)</f>
        <v>2111246</v>
      </c>
      <c r="O33" s="22">
        <f>VLOOKUP(A33, Master, 18, FALSE)</f>
        <v>0.28572035634690829</v>
      </c>
      <c r="P33" s="77">
        <f>VLOOKUP(A33, Master, 19, FALSE)</f>
        <v>7596800</v>
      </c>
      <c r="Q33" s="77">
        <f>VLOOKUP(A33, Master, 20,FALSE)</f>
        <v>2308550</v>
      </c>
      <c r="R33" s="22">
        <f>VLOOKUP(A33, Master, 21, FALSE)</f>
        <v>0.30388453032855939</v>
      </c>
      <c r="S33" s="24">
        <f>VLOOKUP(A33, Master, 22, FALSE)</f>
        <v>8418695</v>
      </c>
      <c r="T33" s="24">
        <f>VLOOKUP(A33, Master, 23, FALSE)</f>
        <v>2470710</v>
      </c>
      <c r="U33" s="22">
        <f>VLOOKUP(A33, Master, 24, FALSE)</f>
        <v>0.29347897744246587</v>
      </c>
      <c r="V33" s="22">
        <f>AVERAGE(F33,I33,L33,O33,R33)</f>
        <v>0.33078847896019514</v>
      </c>
    </row>
    <row r="34" spans="1:22" x14ac:dyDescent="0.3">
      <c r="A34" s="25" t="s">
        <v>1330</v>
      </c>
      <c r="B34" s="25" t="s">
        <v>1331</v>
      </c>
      <c r="C34" s="25" t="s">
        <v>334</v>
      </c>
      <c r="D34" s="26">
        <f>VLOOKUP(A34,Master, 7,FALSE)</f>
        <v>11821957</v>
      </c>
      <c r="E34" s="26">
        <f>VLOOKUP(A34, Master, 8,FALSE)</f>
        <v>7501158</v>
      </c>
      <c r="F34" s="27">
        <f>VLOOKUP(A34, Master, 9, FALSE)</f>
        <v>0.63451068211464479</v>
      </c>
      <c r="G34" s="26">
        <f>VLOOKUP(A34, Master, 10, FALSE)</f>
        <v>11139628</v>
      </c>
      <c r="H34" s="26">
        <f>VLOOKUP(A34, Master, 11, FALSE)</f>
        <v>7767117</v>
      </c>
      <c r="I34" s="27">
        <f>VLOOKUP(A34, Master, 12, FALSE)</f>
        <v>0.69725102130879058</v>
      </c>
      <c r="J34" s="26">
        <f>VLOOKUP(A34, Master, 13, FALSE)</f>
        <v>11820206</v>
      </c>
      <c r="K34" s="26">
        <f>VLOOKUP(A34, Master, 14, FALSE)</f>
        <v>8423155</v>
      </c>
      <c r="L34" s="27">
        <f>VLOOKUP(A34, Master, 15, FALSE)</f>
        <v>0.71260644696039988</v>
      </c>
      <c r="M34" s="24">
        <f>VLOOKUP(A34, Master, 16, FALSE)</f>
        <v>12340136</v>
      </c>
      <c r="N34" s="24">
        <f>VLOOKUP(A34, Master, 17, FALSE)</f>
        <v>7841221</v>
      </c>
      <c r="O34" s="22">
        <f>VLOOKUP(A34, Master, 18, FALSE)</f>
        <v>0.63542419629735036</v>
      </c>
      <c r="P34" s="77">
        <f>VLOOKUP(A34, Master, 19, FALSE)</f>
        <v>11802480</v>
      </c>
      <c r="Q34" s="77">
        <f>VLOOKUP(A34, Master, 20,FALSE)</f>
        <v>7748688</v>
      </c>
      <c r="R34" s="22">
        <f>VLOOKUP(A34, Master, 21, FALSE)</f>
        <v>0.65653049189661838</v>
      </c>
      <c r="S34" s="24">
        <f>VLOOKUP(A34, Master, 22, FALSE)</f>
        <v>11941872</v>
      </c>
      <c r="T34" s="24">
        <f>VLOOKUP(A34, Master, 23, FALSE)</f>
        <v>7926944</v>
      </c>
      <c r="U34" s="22">
        <f>VLOOKUP(A34, Master, 24, FALSE)</f>
        <v>0.66379408521545036</v>
      </c>
      <c r="V34" s="22">
        <f>AVERAGE(F34,I34,L34,O34,R34)</f>
        <v>0.66726456771556075</v>
      </c>
    </row>
    <row r="35" spans="1:22" x14ac:dyDescent="0.3">
      <c r="A35" s="25" t="s">
        <v>1332</v>
      </c>
      <c r="B35" s="25" t="s">
        <v>1333</v>
      </c>
      <c r="C35" s="25" t="s">
        <v>20</v>
      </c>
      <c r="D35" s="26">
        <f>VLOOKUP(A35,Master, 7,FALSE)</f>
        <v>7032641</v>
      </c>
      <c r="E35" s="26">
        <f>VLOOKUP(A35, Master, 8,FALSE)</f>
        <v>2967991</v>
      </c>
      <c r="F35" s="27">
        <f>VLOOKUP(A35, Master, 9, FALSE)</f>
        <v>0.42203078473648803</v>
      </c>
      <c r="G35" s="26">
        <f>VLOOKUP(A35, Master, 10, FALSE)</f>
        <v>6438214</v>
      </c>
      <c r="H35" s="26">
        <f>VLOOKUP(A35, Master, 11, FALSE)</f>
        <v>3579922</v>
      </c>
      <c r="I35" s="27">
        <f>VLOOKUP(A35, Master, 12, FALSE)</f>
        <v>0.5560427161942737</v>
      </c>
      <c r="J35" s="26">
        <f>VLOOKUP(A35, Master, 13, FALSE)</f>
        <v>7158557</v>
      </c>
      <c r="K35" s="26">
        <f>VLOOKUP(A35, Master, 14, FALSE)</f>
        <v>3605105</v>
      </c>
      <c r="L35" s="27">
        <f>VLOOKUP(A35, Master, 15, FALSE)</f>
        <v>0.503607780171339</v>
      </c>
      <c r="M35" s="24">
        <f>VLOOKUP(A35, Master, 16, FALSE)</f>
        <v>6840917</v>
      </c>
      <c r="N35" s="24">
        <f>VLOOKUP(A35, Master, 17, FALSE)</f>
        <v>3931279</v>
      </c>
      <c r="O35" s="22">
        <f>VLOOKUP(A35, Master, 18, FALSE)</f>
        <v>0.57467134888495208</v>
      </c>
      <c r="P35" s="77">
        <f>VLOOKUP(A35, Master, 19, FALSE)</f>
        <v>7628273</v>
      </c>
      <c r="Q35" s="77">
        <f>VLOOKUP(A35, Master, 20,FALSE)</f>
        <v>3547180</v>
      </c>
      <c r="R35" s="22">
        <f>VLOOKUP(A35, Master, 21, FALSE)</f>
        <v>0.46500433322194945</v>
      </c>
      <c r="S35" s="24">
        <f>VLOOKUP(A35, Master, 22, FALSE)</f>
        <v>7082895</v>
      </c>
      <c r="T35" s="24">
        <f>VLOOKUP(A35, Master, 23, FALSE)</f>
        <v>3985194</v>
      </c>
      <c r="U35" s="22">
        <f>VLOOKUP(A35, Master, 24, FALSE)</f>
        <v>0.56265044166262523</v>
      </c>
      <c r="V35" s="22">
        <f>AVERAGE(F35,I35,L35,O35,R35)</f>
        <v>0.50427139264180043</v>
      </c>
    </row>
    <row r="36" spans="1:22" x14ac:dyDescent="0.3">
      <c r="A36" s="25" t="s">
        <v>1334</v>
      </c>
      <c r="B36" s="25" t="s">
        <v>1335</v>
      </c>
      <c r="C36" s="25" t="s">
        <v>158</v>
      </c>
      <c r="D36" s="26">
        <f>VLOOKUP(A36,Master, 7,FALSE)</f>
        <v>13750859</v>
      </c>
      <c r="E36" s="26">
        <f>VLOOKUP(A36, Master, 8,FALSE)</f>
        <v>8816255</v>
      </c>
      <c r="F36" s="27">
        <f>VLOOKUP(A36, Master, 9, FALSE)</f>
        <v>0.64114212792088121</v>
      </c>
      <c r="G36" s="26">
        <f>VLOOKUP(A36, Master, 10, FALSE)</f>
        <v>13428893</v>
      </c>
      <c r="H36" s="26">
        <f>VLOOKUP(A36, Master, 11, FALSE)</f>
        <v>8064097</v>
      </c>
      <c r="I36" s="27">
        <f>VLOOKUP(A36, Master, 12, FALSE)</f>
        <v>0.6005034815602448</v>
      </c>
      <c r="J36" s="26">
        <f>VLOOKUP(A36, Master, 13, FALSE)</f>
        <v>13399505</v>
      </c>
      <c r="K36" s="26">
        <f>VLOOKUP(A36, Master, 14, FALSE)</f>
        <v>7723496</v>
      </c>
      <c r="L36" s="27">
        <f>VLOOKUP(A36, Master, 15, FALSE)</f>
        <v>0.57640159095429266</v>
      </c>
      <c r="M36" s="24">
        <f>VLOOKUP(A36, Master, 16, FALSE)</f>
        <v>13337526</v>
      </c>
      <c r="N36" s="24">
        <f>VLOOKUP(A36, Master, 17, FALSE)</f>
        <v>8167490</v>
      </c>
      <c r="O36" s="22">
        <f>VLOOKUP(A36, Master, 18, FALSE)</f>
        <v>0.61236919050804473</v>
      </c>
      <c r="P36" s="77">
        <f>VLOOKUP(A36, Master, 19, FALSE)</f>
        <v>13809853</v>
      </c>
      <c r="Q36" s="77">
        <f>VLOOKUP(A36, Master, 20,FALSE)</f>
        <v>9671462</v>
      </c>
      <c r="R36" s="22">
        <f>VLOOKUP(A36, Master, 21, FALSE)</f>
        <v>0.70033055384441822</v>
      </c>
      <c r="S36" s="24">
        <f>VLOOKUP(A36, Master, 22, FALSE)</f>
        <v>14322624</v>
      </c>
      <c r="T36" s="24">
        <f>VLOOKUP(A36, Master, 23, FALSE)</f>
        <v>11034426</v>
      </c>
      <c r="U36" s="22">
        <f>VLOOKUP(A36, Master, 24, FALSE)</f>
        <v>0.77041930305508266</v>
      </c>
      <c r="V36" s="22">
        <f>AVERAGE(F36,I36,L36,O36,R36)</f>
        <v>0.62614938895757644</v>
      </c>
    </row>
    <row r="37" spans="1:22" x14ac:dyDescent="0.3">
      <c r="A37" s="25" t="s">
        <v>1336</v>
      </c>
      <c r="B37" s="25" t="s">
        <v>1337</v>
      </c>
      <c r="C37" s="25" t="s">
        <v>88</v>
      </c>
      <c r="D37" s="26">
        <f>VLOOKUP(A37,Master, 7,FALSE)</f>
        <v>11980011</v>
      </c>
      <c r="E37" s="26">
        <f>VLOOKUP(A37, Master, 8,FALSE)</f>
        <v>13144546</v>
      </c>
      <c r="F37" s="27">
        <f>VLOOKUP(A37, Master, 9, FALSE)</f>
        <v>1.0972065050691522</v>
      </c>
      <c r="G37" s="26">
        <f>VLOOKUP(A37, Master, 10, FALSE)</f>
        <v>11712520</v>
      </c>
      <c r="H37" s="26">
        <f>VLOOKUP(A37, Master, 11, FALSE)</f>
        <v>13245331</v>
      </c>
      <c r="I37" s="27">
        <f>VLOOKUP(A37, Master, 12, FALSE)</f>
        <v>1.1308694456871793</v>
      </c>
      <c r="J37" s="26">
        <f>VLOOKUP(A37, Master, 13, FALSE)</f>
        <v>11715002</v>
      </c>
      <c r="K37" s="26">
        <f>VLOOKUP(A37, Master, 14, FALSE)</f>
        <v>13873098</v>
      </c>
      <c r="L37" s="27">
        <f>VLOOKUP(A37, Master, 15, FALSE)</f>
        <v>1.1842164431555369</v>
      </c>
      <c r="M37" s="24">
        <f>VLOOKUP(A37, Master, 16, FALSE)</f>
        <v>11730139</v>
      </c>
      <c r="N37" s="24">
        <f>VLOOKUP(A37, Master, 17, FALSE)</f>
        <v>15473651</v>
      </c>
      <c r="O37" s="22">
        <f>VLOOKUP(A37, Master, 18, FALSE)</f>
        <v>1.3191362011993208</v>
      </c>
      <c r="P37" s="77">
        <f>VLOOKUP(A37, Master, 19, FALSE)</f>
        <v>11923647</v>
      </c>
      <c r="Q37" s="77">
        <f>VLOOKUP(A37, Master, 20,FALSE)</f>
        <v>16822448</v>
      </c>
      <c r="R37" s="22">
        <f>VLOOKUP(A37, Master, 21, FALSE)</f>
        <v>1.4108475368316422</v>
      </c>
      <c r="S37" s="24">
        <f>VLOOKUP(A37, Master, 22, FALSE)</f>
        <v>13309765</v>
      </c>
      <c r="T37" s="24">
        <f>VLOOKUP(A37, Master, 23, FALSE)</f>
        <v>17831858</v>
      </c>
      <c r="U37" s="22">
        <f>VLOOKUP(A37, Master, 24, FALSE)</f>
        <v>1.3397575389197329</v>
      </c>
      <c r="V37" s="22">
        <f>AVERAGE(F37,I37,L37,O37,R37)</f>
        <v>1.2284552263885662</v>
      </c>
    </row>
    <row r="38" spans="1:22" x14ac:dyDescent="0.3">
      <c r="A38" s="25" t="s">
        <v>1338</v>
      </c>
      <c r="B38" s="25" t="s">
        <v>1339</v>
      </c>
      <c r="C38" s="25" t="s">
        <v>367</v>
      </c>
      <c r="D38" s="26">
        <f>VLOOKUP(A38,Master, 7,FALSE)</f>
        <v>7022489</v>
      </c>
      <c r="E38" s="26">
        <f>VLOOKUP(A38, Master, 8,FALSE)</f>
        <v>3586011</v>
      </c>
      <c r="F38" s="27">
        <f>VLOOKUP(A38, Master, 9, FALSE)</f>
        <v>0.5106467236901332</v>
      </c>
      <c r="G38" s="26">
        <f>VLOOKUP(A38, Master, 10, FALSE)</f>
        <v>6467197</v>
      </c>
      <c r="H38" s="26">
        <f>VLOOKUP(A38, Master, 11, FALSE)</f>
        <v>4540255</v>
      </c>
      <c r="I38" s="27">
        <f>VLOOKUP(A38, Master, 12, FALSE)</f>
        <v>0.70204371383769504</v>
      </c>
      <c r="J38" s="26">
        <f>VLOOKUP(A38, Master, 13, FALSE)</f>
        <v>6414365</v>
      </c>
      <c r="K38" s="26">
        <f>VLOOKUP(A38, Master, 14, FALSE)</f>
        <v>5760379</v>
      </c>
      <c r="L38" s="27">
        <f>VLOOKUP(A38, Master, 15, FALSE)</f>
        <v>0.89804353197861364</v>
      </c>
      <c r="M38" s="24">
        <f>VLOOKUP(A38, Master, 16, FALSE)</f>
        <v>6276302</v>
      </c>
      <c r="N38" s="24">
        <f>VLOOKUP(A38, Master, 17, FALSE)</f>
        <v>7303426</v>
      </c>
      <c r="O38" s="22">
        <f>VLOOKUP(A38, Master, 18, FALSE)</f>
        <v>1.163651143619284</v>
      </c>
      <c r="P38" s="77">
        <f>VLOOKUP(A38, Master, 19, FALSE)</f>
        <v>6521132</v>
      </c>
      <c r="Q38" s="77">
        <f>VLOOKUP(A38, Master, 20,FALSE)</f>
        <v>8727426</v>
      </c>
      <c r="R38" s="22">
        <f>VLOOKUP(A38, Master, 21, FALSE)</f>
        <v>1.3383299095923837</v>
      </c>
      <c r="S38" s="24">
        <f>VLOOKUP(A38, Master, 22, FALSE)</f>
        <v>6595751</v>
      </c>
      <c r="T38" s="24">
        <f>VLOOKUP(A38, Master, 23, FALSE)</f>
        <v>10376227</v>
      </c>
      <c r="U38" s="22">
        <f>VLOOKUP(A38, Master, 24, FALSE)</f>
        <v>1.573168392803185</v>
      </c>
      <c r="V38" s="22">
        <f>AVERAGE(F38,I38,L38,O38,R38)</f>
        <v>0.92254300454362193</v>
      </c>
    </row>
    <row r="39" spans="1:22" x14ac:dyDescent="0.3">
      <c r="A39" s="25" t="s">
        <v>1340</v>
      </c>
      <c r="B39" s="25" t="s">
        <v>1341</v>
      </c>
      <c r="C39" s="25" t="s">
        <v>41</v>
      </c>
      <c r="D39" s="26">
        <f>VLOOKUP(A39,Master, 7,FALSE)</f>
        <v>5693446</v>
      </c>
      <c r="E39" s="26">
        <f>VLOOKUP(A39, Master, 8,FALSE)</f>
        <v>3290929</v>
      </c>
      <c r="F39" s="27">
        <f>VLOOKUP(A39, Master, 9, FALSE)</f>
        <v>0.5780205871804176</v>
      </c>
      <c r="G39" s="26">
        <f>VLOOKUP(A39, Master, 10, FALSE)</f>
        <v>5542679</v>
      </c>
      <c r="H39" s="26">
        <f>VLOOKUP(A39, Master, 11, FALSE)</f>
        <v>3286769</v>
      </c>
      <c r="I39" s="27">
        <f>VLOOKUP(A39, Master, 12, FALSE)</f>
        <v>0.59299284696082888</v>
      </c>
      <c r="J39" s="26">
        <f>VLOOKUP(A39, Master, 13, FALSE)</f>
        <v>5526424</v>
      </c>
      <c r="K39" s="26">
        <f>VLOOKUP(A39, Master, 14, FALSE)</f>
        <v>3572102</v>
      </c>
      <c r="L39" s="27">
        <f>VLOOKUP(A39, Master, 15, FALSE)</f>
        <v>0.64636770540950172</v>
      </c>
      <c r="M39" s="24">
        <f>VLOOKUP(A39, Master, 16, FALSE)</f>
        <v>5701123</v>
      </c>
      <c r="N39" s="24">
        <f>VLOOKUP(A39, Master, 17, FALSE)</f>
        <v>3894382</v>
      </c>
      <c r="O39" s="22">
        <f>VLOOKUP(A39, Master, 18, FALSE)</f>
        <v>0.68309033150135512</v>
      </c>
      <c r="P39" s="77">
        <f>VLOOKUP(A39, Master, 19, FALSE)</f>
        <v>5558127</v>
      </c>
      <c r="Q39" s="77">
        <f>VLOOKUP(A39, Master, 20,FALSE)</f>
        <v>4391711</v>
      </c>
      <c r="R39" s="22">
        <f>VLOOKUP(A39, Master, 21, FALSE)</f>
        <v>0.79014225475596367</v>
      </c>
      <c r="S39" s="24">
        <f>VLOOKUP(A39, Master, 22, FALSE)</f>
        <v>6095811</v>
      </c>
      <c r="T39" s="24">
        <f>VLOOKUP(A39, Master, 23, FALSE)</f>
        <v>4876555</v>
      </c>
      <c r="U39" s="22">
        <f>VLOOKUP(A39, Master, 24, FALSE)</f>
        <v>0.79998461238381569</v>
      </c>
      <c r="V39" s="22">
        <f>AVERAGE(F39,I39,L39,O39,R39)</f>
        <v>0.6581227451616134</v>
      </c>
    </row>
    <row r="40" spans="1:22" x14ac:dyDescent="0.3">
      <c r="A40" s="25" t="s">
        <v>1342</v>
      </c>
      <c r="B40" s="25" t="s">
        <v>1343</v>
      </c>
      <c r="C40" s="25" t="s">
        <v>288</v>
      </c>
      <c r="D40" s="26">
        <f>VLOOKUP(A40,Master, 7,FALSE)</f>
        <v>10984758</v>
      </c>
      <c r="E40" s="26">
        <f>VLOOKUP(A40, Master, 8,FALSE)</f>
        <v>6444423</v>
      </c>
      <c r="F40" s="27">
        <f>VLOOKUP(A40, Master, 9, FALSE)</f>
        <v>0.58666954702142737</v>
      </c>
      <c r="G40" s="26">
        <f>VLOOKUP(A40, Master, 10, FALSE)</f>
        <v>10605918</v>
      </c>
      <c r="H40" s="26">
        <f>VLOOKUP(A40, Master, 11, FALSE)</f>
        <v>7101521</v>
      </c>
      <c r="I40" s="27">
        <f>VLOOKUP(A40, Master, 12, FALSE)</f>
        <v>0.66958098299458846</v>
      </c>
      <c r="J40" s="26">
        <f>VLOOKUP(A40, Master, 13, FALSE)</f>
        <v>10587352</v>
      </c>
      <c r="K40" s="26">
        <f>VLOOKUP(A40, Master, 14, FALSE)</f>
        <v>7966010</v>
      </c>
      <c r="L40" s="27">
        <f>VLOOKUP(A40, Master, 15, FALSE)</f>
        <v>0.75240815644931802</v>
      </c>
      <c r="M40" s="24">
        <f>VLOOKUP(A40, Master, 16, FALSE)</f>
        <v>10742952</v>
      </c>
      <c r="N40" s="24">
        <f>VLOOKUP(A40, Master, 17, FALSE)</f>
        <v>8863531</v>
      </c>
      <c r="O40" s="22">
        <f>VLOOKUP(A40, Master, 18, FALSE)</f>
        <v>0.82505544099982941</v>
      </c>
      <c r="P40" s="77">
        <f>VLOOKUP(A40, Master, 19, FALSE)</f>
        <v>11260910</v>
      </c>
      <c r="Q40" s="77">
        <f>VLOOKUP(A40, Master, 20,FALSE)</f>
        <v>9175960</v>
      </c>
      <c r="R40" s="22">
        <f>VLOOKUP(A40, Master, 21, FALSE)</f>
        <v>0.81485066482193713</v>
      </c>
      <c r="S40" s="24">
        <f>VLOOKUP(A40, Master, 22, FALSE)</f>
        <v>13840808</v>
      </c>
      <c r="T40" s="24">
        <f>VLOOKUP(A40, Master, 23, FALSE)</f>
        <v>7040621</v>
      </c>
      <c r="U40" s="22">
        <f>VLOOKUP(A40, Master, 24, FALSE)</f>
        <v>0.50868569233819294</v>
      </c>
      <c r="V40" s="22">
        <f>AVERAGE(F40,I40,L40,O40,R40)</f>
        <v>0.72971295845742001</v>
      </c>
    </row>
    <row r="41" spans="1:22" x14ac:dyDescent="0.3">
      <c r="A41" s="25" t="s">
        <v>1346</v>
      </c>
      <c r="B41" s="25" t="s">
        <v>1347</v>
      </c>
      <c r="C41" s="25" t="s">
        <v>11</v>
      </c>
      <c r="D41" s="26">
        <f>VLOOKUP(A41,Master, 7,FALSE)</f>
        <v>7262049</v>
      </c>
      <c r="E41" s="26">
        <f>VLOOKUP(A41, Master, 8,FALSE)</f>
        <v>10508262</v>
      </c>
      <c r="F41" s="27">
        <f>VLOOKUP(A41, Master, 9, FALSE)</f>
        <v>1.447010616425199</v>
      </c>
      <c r="G41" s="26">
        <f>VLOOKUP(A41, Master, 10, FALSE)</f>
        <v>7321795</v>
      </c>
      <c r="H41" s="26">
        <f>VLOOKUP(A41, Master, 11, FALSE)</f>
        <v>10293153</v>
      </c>
      <c r="I41" s="27">
        <f>VLOOKUP(A41, Master, 12, FALSE)</f>
        <v>1.4058237085304901</v>
      </c>
      <c r="J41" s="26">
        <f>VLOOKUP(A41, Master, 13, FALSE)</f>
        <v>8108423</v>
      </c>
      <c r="K41" s="26">
        <f>VLOOKUP(A41, Master, 14, FALSE)</f>
        <v>9530746</v>
      </c>
      <c r="L41" s="27">
        <f>VLOOKUP(A41, Master, 15, FALSE)</f>
        <v>1.1754130242095164</v>
      </c>
      <c r="M41" s="24">
        <f>VLOOKUP(A41, Master, 16, FALSE)</f>
        <v>11415105</v>
      </c>
      <c r="N41" s="24">
        <f>VLOOKUP(A41, Master, 17, FALSE)</f>
        <v>5525681</v>
      </c>
      <c r="O41" s="22">
        <f>VLOOKUP(A41, Master, 18, FALSE)</f>
        <v>0.48406747025104019</v>
      </c>
      <c r="P41" s="77">
        <f>VLOOKUP(A41, Master, 19, FALSE)</f>
        <v>9068551</v>
      </c>
      <c r="Q41" s="77">
        <f>VLOOKUP(A41, Master, 20,FALSE)</f>
        <v>7541639</v>
      </c>
      <c r="R41" s="22">
        <f>VLOOKUP(A41, Master, 21, FALSE)</f>
        <v>0.83162558163922773</v>
      </c>
      <c r="S41" s="24">
        <f>VLOOKUP(A41, Master, 22, FALSE)</f>
        <v>7897921</v>
      </c>
      <c r="T41" s="24">
        <f>VLOOKUP(A41, Master, 23, FALSE)</f>
        <v>8812195</v>
      </c>
      <c r="U41" s="22">
        <f>VLOOKUP(A41, Master, 24, FALSE)</f>
        <v>1.1157613503604302</v>
      </c>
      <c r="V41" s="22">
        <f>AVERAGE(F41,I41,L41,O41,R41)</f>
        <v>1.0687880802110947</v>
      </c>
    </row>
    <row r="42" spans="1:22" x14ac:dyDescent="0.3">
      <c r="A42" s="25" t="s">
        <v>1348</v>
      </c>
      <c r="B42" s="25" t="s">
        <v>1349</v>
      </c>
      <c r="C42" s="25" t="s">
        <v>14</v>
      </c>
      <c r="D42" s="26">
        <f>VLOOKUP(A42,Master, 7,FALSE)</f>
        <v>5449285</v>
      </c>
      <c r="E42" s="26">
        <f>VLOOKUP(A42, Master, 8,FALSE)</f>
        <v>4024421</v>
      </c>
      <c r="F42" s="27">
        <f>VLOOKUP(A42, Master, 9, FALSE)</f>
        <v>0.73852276032543718</v>
      </c>
      <c r="G42" s="26">
        <f>VLOOKUP(A42, Master, 10, FALSE)</f>
        <v>5254764</v>
      </c>
      <c r="H42" s="26">
        <f>VLOOKUP(A42, Master, 11, FALSE)</f>
        <v>4171285</v>
      </c>
      <c r="I42" s="27">
        <f>VLOOKUP(A42, Master, 12, FALSE)</f>
        <v>0.79381015017991297</v>
      </c>
      <c r="J42" s="26">
        <f>VLOOKUP(A42, Master, 13, FALSE)</f>
        <v>5369144</v>
      </c>
      <c r="K42" s="26">
        <f>VLOOKUP(A42, Master, 14, FALSE)</f>
        <v>4259343</v>
      </c>
      <c r="L42" s="27">
        <f>VLOOKUP(A42, Master, 15, FALSE)</f>
        <v>0.79330019831839116</v>
      </c>
      <c r="M42" s="24">
        <f>VLOOKUP(A42, Master, 16, FALSE)</f>
        <v>5110368</v>
      </c>
      <c r="N42" s="24">
        <f>VLOOKUP(A42, Master, 17, FALSE)</f>
        <v>4670008</v>
      </c>
      <c r="O42" s="22">
        <f>VLOOKUP(A42, Master, 18, FALSE)</f>
        <v>0.91383008033863711</v>
      </c>
      <c r="P42" s="77">
        <f>VLOOKUP(A42, Master, 19, FALSE)</f>
        <v>5371372</v>
      </c>
      <c r="Q42" s="77">
        <f>VLOOKUP(A42, Master, 20,FALSE)</f>
        <v>4963971</v>
      </c>
      <c r="R42" s="22">
        <f>VLOOKUP(A42, Master, 21, FALSE)</f>
        <v>0.92415327033763439</v>
      </c>
      <c r="S42" s="24">
        <f>VLOOKUP(A42, Master, 22, FALSE)</f>
        <v>6050330</v>
      </c>
      <c r="T42" s="24">
        <f>VLOOKUP(A42, Master, 23, FALSE)</f>
        <v>4797754</v>
      </c>
      <c r="U42" s="22">
        <f>VLOOKUP(A42, Master, 24, FALSE)</f>
        <v>0.79297393695881047</v>
      </c>
      <c r="V42" s="22">
        <f>AVERAGE(F42,I42,L42,O42,R42)</f>
        <v>0.83272329190000249</v>
      </c>
    </row>
    <row r="43" spans="1:22" x14ac:dyDescent="0.3">
      <c r="A43" s="25" t="s">
        <v>1350</v>
      </c>
      <c r="B43" s="25" t="s">
        <v>1351</v>
      </c>
      <c r="C43" s="25" t="s">
        <v>151</v>
      </c>
      <c r="D43" s="26">
        <f>VLOOKUP(A43,Master, 7,FALSE)</f>
        <v>7944050</v>
      </c>
      <c r="E43" s="26">
        <f>VLOOKUP(A43, Master, 8,FALSE)</f>
        <v>1937623</v>
      </c>
      <c r="F43" s="27">
        <f>VLOOKUP(A43, Master, 9, FALSE)</f>
        <v>0.24390871155141269</v>
      </c>
      <c r="G43" s="26">
        <f>VLOOKUP(A43, Master, 10, FALSE)</f>
        <v>7610450</v>
      </c>
      <c r="H43" s="26">
        <f>VLOOKUP(A43, Master, 11, FALSE)</f>
        <v>2098576</v>
      </c>
      <c r="I43" s="27">
        <f>VLOOKUP(A43, Master, 12, FALSE)</f>
        <v>0.27574926581213988</v>
      </c>
      <c r="J43" s="26">
        <f>VLOOKUP(A43, Master, 13, FALSE)</f>
        <v>7367345</v>
      </c>
      <c r="K43" s="26">
        <f>VLOOKUP(A43, Master, 14, FALSE)</f>
        <v>2813415</v>
      </c>
      <c r="L43" s="27">
        <f>VLOOKUP(A43, Master, 15, FALSE)</f>
        <v>0.38187637473200997</v>
      </c>
      <c r="M43" s="24">
        <f>VLOOKUP(A43, Master, 16, FALSE)</f>
        <v>7946160</v>
      </c>
      <c r="N43" s="24">
        <f>VLOOKUP(A43, Master, 17, FALSE)</f>
        <v>3840465</v>
      </c>
      <c r="O43" s="22">
        <f>VLOOKUP(A43, Master, 18, FALSE)</f>
        <v>0.48331080672928811</v>
      </c>
      <c r="P43" s="77">
        <f>VLOOKUP(A43, Master, 19, FALSE)</f>
        <v>10391938</v>
      </c>
      <c r="Q43" s="77">
        <f>VLOOKUP(A43, Master, 20,FALSE)</f>
        <v>3241426</v>
      </c>
      <c r="R43" s="22">
        <f>VLOOKUP(A43, Master, 21, FALSE)</f>
        <v>0.31191737287116222</v>
      </c>
      <c r="S43" s="24">
        <f>VLOOKUP(A43, Master, 22, FALSE)</f>
        <v>9275605</v>
      </c>
      <c r="T43" s="24">
        <f>VLOOKUP(A43, Master, 23, FALSE)</f>
        <v>3853553</v>
      </c>
      <c r="U43" s="22">
        <f>VLOOKUP(A43, Master, 24, FALSE)</f>
        <v>0.41545031294454648</v>
      </c>
      <c r="V43" s="22">
        <f>AVERAGE(F43,I43,L43,O43,R43)</f>
        <v>0.33935250633920255</v>
      </c>
    </row>
    <row r="44" spans="1:22" x14ac:dyDescent="0.3">
      <c r="A44" s="25" t="s">
        <v>1352</v>
      </c>
      <c r="B44" s="25" t="s">
        <v>1353</v>
      </c>
      <c r="C44" s="25" t="s">
        <v>56</v>
      </c>
      <c r="D44" s="26">
        <f>VLOOKUP(A44,Master, 7,FALSE)</f>
        <v>15252726</v>
      </c>
      <c r="E44" s="26">
        <f>VLOOKUP(A44, Master, 8,FALSE)</f>
        <v>9283957</v>
      </c>
      <c r="F44" s="27">
        <f>VLOOKUP(A44, Master, 9, FALSE)</f>
        <v>0.60867526237605007</v>
      </c>
      <c r="G44" s="26">
        <f>VLOOKUP(A44, Master, 10, FALSE)</f>
        <v>14882306</v>
      </c>
      <c r="H44" s="26">
        <f>VLOOKUP(A44, Master, 11, FALSE)</f>
        <v>10069810</v>
      </c>
      <c r="I44" s="27">
        <f>VLOOKUP(A44, Master, 12, FALSE)</f>
        <v>0.67662968359876485</v>
      </c>
      <c r="J44" s="26">
        <f>VLOOKUP(A44, Master, 13, FALSE)</f>
        <v>13990761</v>
      </c>
      <c r="K44" s="26">
        <f>VLOOKUP(A44, Master, 14, FALSE)</f>
        <v>11988340</v>
      </c>
      <c r="L44" s="27">
        <f>VLOOKUP(A44, Master, 15, FALSE)</f>
        <v>0.85687547660917085</v>
      </c>
      <c r="M44" s="24">
        <f>VLOOKUP(A44, Master, 16, FALSE)</f>
        <v>14771783</v>
      </c>
      <c r="N44" s="24">
        <f>VLOOKUP(A44, Master, 17, FALSE)</f>
        <v>13300377</v>
      </c>
      <c r="O44" s="22">
        <f>VLOOKUP(A44, Master, 18, FALSE)</f>
        <v>0.9003907652854094</v>
      </c>
      <c r="P44" s="77">
        <f>VLOOKUP(A44, Master, 19, FALSE)</f>
        <v>14955119</v>
      </c>
      <c r="Q44" s="77">
        <f>VLOOKUP(A44, Master, 20,FALSE)</f>
        <v>14382217</v>
      </c>
      <c r="R44" s="22">
        <f>VLOOKUP(A44, Master, 21, FALSE)</f>
        <v>0.9616919129831063</v>
      </c>
      <c r="S44" s="24">
        <f>VLOOKUP(A44, Master, 22, FALSE)</f>
        <v>15642621</v>
      </c>
      <c r="T44" s="24">
        <f>VLOOKUP(A44, Master, 23, FALSE)</f>
        <v>15544032</v>
      </c>
      <c r="U44" s="22">
        <f>VLOOKUP(A44, Master, 24, FALSE)</f>
        <v>0.9936974117061329</v>
      </c>
      <c r="V44" s="22">
        <f>AVERAGE(F44,I44,L44,O44,R44)</f>
        <v>0.8008526201705003</v>
      </c>
    </row>
    <row r="45" spans="1:22" x14ac:dyDescent="0.3">
      <c r="A45" s="25" t="s">
        <v>1354</v>
      </c>
      <c r="B45" s="25" t="s">
        <v>1355</v>
      </c>
      <c r="C45" s="25" t="s">
        <v>296</v>
      </c>
      <c r="D45" s="26">
        <f>VLOOKUP(A45,Master, 7,FALSE)</f>
        <v>17072778</v>
      </c>
      <c r="E45" s="26">
        <f>VLOOKUP(A45, Master, 8,FALSE)</f>
        <v>3199722</v>
      </c>
      <c r="F45" s="27">
        <f>VLOOKUP(A45, Master, 9, FALSE)</f>
        <v>0.18741659968869742</v>
      </c>
      <c r="G45" s="26">
        <f>VLOOKUP(A45, Master, 10, FALSE)</f>
        <v>16209441</v>
      </c>
      <c r="H45" s="26">
        <f>VLOOKUP(A45, Master, 11, FALSE)</f>
        <v>3952525</v>
      </c>
      <c r="I45" s="27">
        <f>VLOOKUP(A45, Master, 12, FALSE)</f>
        <v>0.24384091962208937</v>
      </c>
      <c r="J45" s="26">
        <f>VLOOKUP(A45, Master, 13, FALSE)</f>
        <v>15805732</v>
      </c>
      <c r="K45" s="26">
        <f>VLOOKUP(A45, Master, 14, FALSE)</f>
        <v>5483476</v>
      </c>
      <c r="L45" s="27">
        <f>VLOOKUP(A45, Master, 15, FALSE)</f>
        <v>0.34692958225534887</v>
      </c>
      <c r="M45" s="24">
        <f>VLOOKUP(A45, Master, 16, FALSE)</f>
        <v>15708191</v>
      </c>
      <c r="N45" s="24">
        <f>VLOOKUP(A45, Master, 17, FALSE)</f>
        <v>6668692</v>
      </c>
      <c r="O45" s="22">
        <f>VLOOKUP(A45, Master, 18, FALSE)</f>
        <v>0.4245359634346183</v>
      </c>
      <c r="P45" s="77">
        <f>VLOOKUP(A45, Master, 19, FALSE)</f>
        <v>15840569</v>
      </c>
      <c r="Q45" s="77">
        <f>VLOOKUP(A45, Master, 20,FALSE)</f>
        <v>8020479</v>
      </c>
      <c r="R45" s="22">
        <f>VLOOKUP(A45, Master, 21, FALSE)</f>
        <v>0.50632518314209551</v>
      </c>
      <c r="S45" s="24">
        <f>VLOOKUP(A45, Master, 22, FALSE)</f>
        <v>16115949</v>
      </c>
      <c r="T45" s="24">
        <f>VLOOKUP(A45, Master, 23, FALSE)</f>
        <v>9657609</v>
      </c>
      <c r="U45" s="22">
        <f>VLOOKUP(A45, Master, 24, FALSE)</f>
        <v>0.59925785319871638</v>
      </c>
      <c r="V45" s="22">
        <f>AVERAGE(F45,I45,L45,O45,R45)</f>
        <v>0.34180964962856991</v>
      </c>
    </row>
    <row r="46" spans="1:22" x14ac:dyDescent="0.3">
      <c r="A46" s="25" t="s">
        <v>1356</v>
      </c>
      <c r="B46" s="25" t="s">
        <v>1357</v>
      </c>
      <c r="C46" s="25" t="s">
        <v>485</v>
      </c>
      <c r="D46" s="26">
        <f>VLOOKUP(A46,Master, 7,FALSE)</f>
        <v>6563070</v>
      </c>
      <c r="E46" s="26">
        <f>VLOOKUP(A46, Master, 8,FALSE)</f>
        <v>9752990</v>
      </c>
      <c r="F46" s="27">
        <f>VLOOKUP(A46, Master, 9, FALSE)</f>
        <v>1.4860408315011115</v>
      </c>
      <c r="G46" s="26">
        <f>VLOOKUP(A46, Master, 10, FALSE)</f>
        <v>6582842</v>
      </c>
      <c r="H46" s="26">
        <f>VLOOKUP(A46, Master, 11, FALSE)</f>
        <v>10741828</v>
      </c>
      <c r="I46" s="27">
        <f>VLOOKUP(A46, Master, 12, FALSE)</f>
        <v>1.6317918613267643</v>
      </c>
      <c r="J46" s="26">
        <f>VLOOKUP(A46, Master, 13, FALSE)</f>
        <v>7583551</v>
      </c>
      <c r="K46" s="26">
        <f>VLOOKUP(A46, Master, 14, FALSE)</f>
        <v>10572855</v>
      </c>
      <c r="L46" s="27">
        <f>VLOOKUP(A46, Master, 15, FALSE)</f>
        <v>1.3941826197252447</v>
      </c>
      <c r="M46" s="24">
        <f>VLOOKUP(A46, Master, 16, FALSE)</f>
        <v>8761371</v>
      </c>
      <c r="N46" s="24">
        <f>VLOOKUP(A46, Master, 17, FALSE)</f>
        <v>9254729</v>
      </c>
      <c r="O46" s="22">
        <f>VLOOKUP(A46, Master, 18, FALSE)</f>
        <v>1.0563105933991381</v>
      </c>
      <c r="P46" s="77">
        <f>VLOOKUP(A46, Master, 19, FALSE)</f>
        <v>7505170</v>
      </c>
      <c r="Q46" s="77">
        <f>VLOOKUP(A46, Master, 20,FALSE)</f>
        <v>9065564</v>
      </c>
      <c r="R46" s="22">
        <f>VLOOKUP(A46, Master, 21, FALSE)</f>
        <v>1.2079092145814152</v>
      </c>
      <c r="S46" s="24">
        <f>VLOOKUP(A46, Master, 22, FALSE)</f>
        <v>8167048</v>
      </c>
      <c r="T46" s="24">
        <f>VLOOKUP(A46, Master, 23, FALSE)</f>
        <v>8289887</v>
      </c>
      <c r="U46" s="22">
        <f>VLOOKUP(A46, Master, 24, FALSE)</f>
        <v>1.0150408078904398</v>
      </c>
      <c r="V46" s="22">
        <f>AVERAGE(F46,I46,L46,O46,R46)</f>
        <v>1.3552470241067347</v>
      </c>
    </row>
    <row r="47" spans="1:22" x14ac:dyDescent="0.3">
      <c r="A47" s="25" t="s">
        <v>1358</v>
      </c>
      <c r="B47" s="25" t="s">
        <v>1359</v>
      </c>
      <c r="C47" s="25" t="s">
        <v>8</v>
      </c>
      <c r="D47" s="26">
        <f>VLOOKUP(A47,Master, 7,FALSE)</f>
        <v>6505560</v>
      </c>
      <c r="E47" s="26">
        <f>VLOOKUP(A47, Master, 8,FALSE)</f>
        <v>11743653</v>
      </c>
      <c r="F47" s="27">
        <f>VLOOKUP(A47, Master, 9, FALSE)</f>
        <v>1.8051717300278531</v>
      </c>
      <c r="G47" s="26">
        <f>VLOOKUP(A47, Master, 10, FALSE)</f>
        <v>7551612</v>
      </c>
      <c r="H47" s="26">
        <f>VLOOKUP(A47, Master, 11, FALSE)</f>
        <v>10824314</v>
      </c>
      <c r="I47" s="27">
        <f>VLOOKUP(A47, Master, 12, FALSE)</f>
        <v>1.4333779330823671</v>
      </c>
      <c r="J47" s="26">
        <f>VLOOKUP(A47, Master, 13, FALSE)</f>
        <v>9243889</v>
      </c>
      <c r="K47" s="26">
        <f>VLOOKUP(A47, Master, 14, FALSE)</f>
        <v>8352052</v>
      </c>
      <c r="L47" s="27">
        <f>VLOOKUP(A47, Master, 15, FALSE)</f>
        <v>0.9035214507660142</v>
      </c>
      <c r="M47" s="24">
        <f>VLOOKUP(A47, Master, 16, FALSE)</f>
        <v>6389291</v>
      </c>
      <c r="N47" s="24">
        <f>VLOOKUP(A47, Master, 17, FALSE)</f>
        <v>8632075</v>
      </c>
      <c r="O47" s="22">
        <f>VLOOKUP(A47, Master, 18, FALSE)</f>
        <v>1.3510223591318662</v>
      </c>
      <c r="P47" s="77">
        <f>VLOOKUP(A47, Master, 19, FALSE)</f>
        <v>6936714</v>
      </c>
      <c r="Q47" s="77">
        <f>VLOOKUP(A47, Master, 20,FALSE)</f>
        <v>8416857</v>
      </c>
      <c r="R47" s="22">
        <f>VLOOKUP(A47, Master, 21, FALSE)</f>
        <v>1.21337812111037</v>
      </c>
      <c r="S47" s="24">
        <f>VLOOKUP(A47, Master, 22, FALSE)</f>
        <v>7006916</v>
      </c>
      <c r="T47" s="24">
        <f>VLOOKUP(A47, Master, 23, FALSE)</f>
        <v>8177034</v>
      </c>
      <c r="U47" s="22">
        <f>VLOOKUP(A47, Master, 24, FALSE)</f>
        <v>1.1669947234988973</v>
      </c>
      <c r="V47" s="22">
        <f>AVERAGE(F47,I47,L47,O47,R47)</f>
        <v>1.3412943188236941</v>
      </c>
    </row>
    <row r="48" spans="1:22" x14ac:dyDescent="0.3">
      <c r="A48" s="25" t="s">
        <v>1360</v>
      </c>
      <c r="B48" s="25" t="s">
        <v>1361</v>
      </c>
      <c r="C48" s="25" t="s">
        <v>208</v>
      </c>
      <c r="D48" s="26">
        <f>VLOOKUP(A48,Master, 7,FALSE)</f>
        <v>11665942</v>
      </c>
      <c r="E48" s="26">
        <f>VLOOKUP(A48, Master, 8,FALSE)</f>
        <v>5532940</v>
      </c>
      <c r="F48" s="27">
        <f>VLOOKUP(A48, Master, 9, FALSE)</f>
        <v>0.47428145965409396</v>
      </c>
      <c r="G48" s="26">
        <f>VLOOKUP(A48, Master, 10, FALSE)</f>
        <v>12020036</v>
      </c>
      <c r="H48" s="26">
        <f>VLOOKUP(A48, Master, 11, FALSE)</f>
        <v>6131365</v>
      </c>
      <c r="I48" s="27">
        <f>VLOOKUP(A48, Master, 12, FALSE)</f>
        <v>0.51009539405705606</v>
      </c>
      <c r="J48" s="26">
        <f>VLOOKUP(A48, Master, 13, FALSE)</f>
        <v>12192457</v>
      </c>
      <c r="K48" s="26">
        <f>VLOOKUP(A48, Master, 14, FALSE)</f>
        <v>6695702</v>
      </c>
      <c r="L48" s="27">
        <f>VLOOKUP(A48, Master, 15, FALSE)</f>
        <v>0.54916757139270611</v>
      </c>
      <c r="M48" s="24">
        <f>VLOOKUP(A48, Master, 16, FALSE)</f>
        <v>12960306</v>
      </c>
      <c r="N48" s="24">
        <f>VLOOKUP(A48, Master, 17, FALSE)</f>
        <v>6946102</v>
      </c>
      <c r="O48" s="22">
        <f>VLOOKUP(A48, Master, 18, FALSE)</f>
        <v>0.53595200607146154</v>
      </c>
      <c r="P48" s="77">
        <f>VLOOKUP(A48, Master, 19, FALSE)</f>
        <v>16850766</v>
      </c>
      <c r="Q48" s="77">
        <f>VLOOKUP(A48, Master, 20,FALSE)</f>
        <v>5349947</v>
      </c>
      <c r="R48" s="22">
        <f>VLOOKUP(A48, Master, 21, FALSE)</f>
        <v>0.31748983992775165</v>
      </c>
      <c r="S48" s="24">
        <f>VLOOKUP(A48, Master, 22, FALSE)</f>
        <v>14223553</v>
      </c>
      <c r="T48" s="24">
        <f>VLOOKUP(A48, Master, 23, FALSE)</f>
        <v>5873816</v>
      </c>
      <c r="U48" s="22">
        <f>VLOOKUP(A48, Master, 24, FALSE)</f>
        <v>0.41296404632513412</v>
      </c>
      <c r="V48" s="22">
        <f>AVERAGE(F48,I48,L48,O48,R48)</f>
        <v>0.47739725422061385</v>
      </c>
    </row>
    <row r="49" spans="1:22" x14ac:dyDescent="0.3">
      <c r="A49" s="25" t="s">
        <v>1364</v>
      </c>
      <c r="B49" s="25" t="s">
        <v>1365</v>
      </c>
      <c r="C49" s="25" t="s">
        <v>99</v>
      </c>
      <c r="D49" s="26">
        <f>VLOOKUP(A49,Master, 7,FALSE)</f>
        <v>3542769</v>
      </c>
      <c r="E49" s="26">
        <f>VLOOKUP(A49, Master, 8,FALSE)</f>
        <v>1115718</v>
      </c>
      <c r="F49" s="27">
        <f>VLOOKUP(A49, Master, 9, FALSE)</f>
        <v>0.31492823833560696</v>
      </c>
      <c r="G49" s="26">
        <f>VLOOKUP(A49, Master, 10, FALSE)</f>
        <v>3785603</v>
      </c>
      <c r="H49" s="26">
        <f>VLOOKUP(A49, Master, 11, FALSE)</f>
        <v>862772</v>
      </c>
      <c r="I49" s="27">
        <f>VLOOKUP(A49, Master, 12, FALSE)</f>
        <v>0.22790873739269543</v>
      </c>
      <c r="J49" s="26">
        <f>VLOOKUP(A49, Master, 13, FALSE)</f>
        <v>3630115</v>
      </c>
      <c r="K49" s="26">
        <f>VLOOKUP(A49, Master, 14, FALSE)</f>
        <v>792314</v>
      </c>
      <c r="L49" s="27">
        <f>VLOOKUP(A49, Master, 15, FALSE)</f>
        <v>0.21826140494171672</v>
      </c>
      <c r="M49" s="24">
        <f>VLOOKUP(A49, Master, 16, FALSE)</f>
        <v>3594634</v>
      </c>
      <c r="N49" s="24">
        <f>VLOOKUP(A49, Master, 17, FALSE)</f>
        <v>741589</v>
      </c>
      <c r="O49" s="22">
        <f>VLOOKUP(A49, Master, 18, FALSE)</f>
        <v>0.20630445269254116</v>
      </c>
      <c r="P49" s="77">
        <f>VLOOKUP(A49, Master, 19, FALSE)</f>
        <v>3578230</v>
      </c>
      <c r="Q49" s="77">
        <f>VLOOKUP(A49, Master, 20,FALSE)</f>
        <v>952704</v>
      </c>
      <c r="R49" s="22">
        <f>VLOOKUP(A49, Master, 21, FALSE)</f>
        <v>0.26625007336029266</v>
      </c>
      <c r="S49" s="24">
        <f>VLOOKUP(A49, Master, 22, FALSE)</f>
        <v>3665559</v>
      </c>
      <c r="T49" s="24">
        <f>VLOOKUP(A49, Master, 23, FALSE)</f>
        <v>1037264</v>
      </c>
      <c r="U49" s="22">
        <f>VLOOKUP(A49, Master, 24, FALSE)</f>
        <v>0.2829756661944331</v>
      </c>
      <c r="V49" s="22">
        <f>AVERAGE(F49,I49,L49,O49,R49)</f>
        <v>0.2467305813445706</v>
      </c>
    </row>
    <row r="50" spans="1:22" x14ac:dyDescent="0.3">
      <c r="A50" s="25" t="s">
        <v>1366</v>
      </c>
      <c r="B50" s="25" t="s">
        <v>1367</v>
      </c>
      <c r="C50" s="25" t="s">
        <v>226</v>
      </c>
      <c r="D50" s="26">
        <f>VLOOKUP(A50,Master, 7,FALSE)</f>
        <v>10636609</v>
      </c>
      <c r="E50" s="26">
        <f>VLOOKUP(A50, Master, 8,FALSE)</f>
        <v>3836522</v>
      </c>
      <c r="F50" s="27">
        <f>VLOOKUP(A50, Master, 9, FALSE)</f>
        <v>0.3606903290324952</v>
      </c>
      <c r="G50" s="26">
        <f>VLOOKUP(A50, Master, 10, FALSE)</f>
        <v>12561891</v>
      </c>
      <c r="H50" s="26">
        <f>VLOOKUP(A50, Master, 11, FALSE)</f>
        <v>2197220</v>
      </c>
      <c r="I50" s="27">
        <f>VLOOKUP(A50, Master, 12, FALSE)</f>
        <v>0.17491156387203169</v>
      </c>
      <c r="J50" s="26">
        <f>VLOOKUP(A50, Master, 13, FALSE)</f>
        <v>10541191</v>
      </c>
      <c r="K50" s="26">
        <f>VLOOKUP(A50, Master, 14, FALSE)</f>
        <v>2283872</v>
      </c>
      <c r="L50" s="27">
        <f>VLOOKUP(A50, Master, 15, FALSE)</f>
        <v>0.21666166565049433</v>
      </c>
      <c r="M50" s="24">
        <f>VLOOKUP(A50, Master, 16, FALSE)</f>
        <v>10107016</v>
      </c>
      <c r="N50" s="24">
        <f>VLOOKUP(A50, Master, 17, FALSE)</f>
        <v>3032892</v>
      </c>
      <c r="O50" s="22">
        <f>VLOOKUP(A50, Master, 18, FALSE)</f>
        <v>0.30007788648993927</v>
      </c>
      <c r="P50" s="77">
        <f>VLOOKUP(A50, Master, 19, FALSE)</f>
        <v>10882371</v>
      </c>
      <c r="Q50" s="77">
        <f>VLOOKUP(A50, Master, 20,FALSE)</f>
        <v>3317462</v>
      </c>
      <c r="R50" s="22">
        <f>VLOOKUP(A50, Master, 21, FALSE)</f>
        <v>0.30484735357763487</v>
      </c>
      <c r="S50" s="24">
        <f>VLOOKUP(A50, Master, 22, FALSE)</f>
        <v>9716312</v>
      </c>
      <c r="T50" s="24">
        <f>VLOOKUP(A50, Master, 23, FALSE)</f>
        <v>4959814</v>
      </c>
      <c r="U50" s="22">
        <f>VLOOKUP(A50, Master, 24, FALSE)</f>
        <v>0.51046261173992769</v>
      </c>
      <c r="V50" s="22">
        <f>AVERAGE(F50,I50,L50,O50,R50)</f>
        <v>0.27143775972451911</v>
      </c>
    </row>
    <row r="51" spans="1:22" x14ac:dyDescent="0.3">
      <c r="A51" s="18"/>
      <c r="B51" s="18"/>
      <c r="C51" s="18"/>
      <c r="D51" s="36"/>
      <c r="E51" s="36"/>
      <c r="F51" s="37"/>
      <c r="G51" s="36"/>
      <c r="H51" s="36"/>
      <c r="I51" s="37"/>
      <c r="J51" s="36"/>
      <c r="K51" s="36"/>
      <c r="L51" s="37"/>
      <c r="M51" s="35"/>
      <c r="N51" s="35"/>
      <c r="O51" s="22"/>
      <c r="P51" s="77"/>
      <c r="Q51" s="77"/>
      <c r="R51" s="22"/>
      <c r="S51" s="24"/>
      <c r="T51" s="24"/>
      <c r="U51" s="22"/>
      <c r="V51" s="22"/>
    </row>
    <row r="52" spans="1:22" x14ac:dyDescent="0.3">
      <c r="A52" s="91" t="s">
        <v>1429</v>
      </c>
      <c r="B52" s="91"/>
      <c r="C52" s="91"/>
      <c r="D52" s="28">
        <f>SUM(D2:D50)</f>
        <v>649775997</v>
      </c>
      <c r="E52" s="28">
        <f>SUM(E2:E50)</f>
        <v>376194344</v>
      </c>
      <c r="F52" s="29">
        <f>AVERAGE(F2:F50)</f>
        <v>0.64646035260923951</v>
      </c>
      <c r="G52" s="28">
        <f>SUM(G2:G50)</f>
        <v>626530481</v>
      </c>
      <c r="H52" s="28">
        <f>SUM(H2:H50)</f>
        <v>391430667</v>
      </c>
      <c r="I52" s="29">
        <f>AVERAGE(I2:I50)</f>
        <v>0.68224981023769682</v>
      </c>
      <c r="J52" s="28">
        <f>SUM(J2:J50)</f>
        <v>636981890</v>
      </c>
      <c r="K52" s="28">
        <f>SUM(K2:K50)</f>
        <v>408816853</v>
      </c>
      <c r="L52" s="29">
        <f>AVERAGE(L2:L50)</f>
        <v>0.69529814409816693</v>
      </c>
      <c r="M52" s="30">
        <f>SUM(M2:M50)</f>
        <v>644601166</v>
      </c>
      <c r="N52" s="30">
        <f>SUM(N2:N50)</f>
        <v>431547826</v>
      </c>
      <c r="O52" s="22">
        <f>AVERAGE(O2:O50)</f>
        <v>0.72764679775598284</v>
      </c>
      <c r="P52" s="79">
        <f>SUM(P2:P50)</f>
        <v>657254302</v>
      </c>
      <c r="Q52" s="79">
        <f>SUM(Q2:Q50)</f>
        <v>463612817</v>
      </c>
      <c r="R52" s="22">
        <f>AVERAGE(R2:R50)</f>
        <v>0.76116911347820382</v>
      </c>
      <c r="S52" s="30">
        <f>SUM(S2:S50)</f>
        <v>700158052</v>
      </c>
      <c r="T52" s="30">
        <f>SUM(T2:T50)</f>
        <v>476207189</v>
      </c>
      <c r="U52" s="81">
        <f>T52/S52</f>
        <v>0.68014241590126001</v>
      </c>
      <c r="V52" s="81">
        <f>AVERAGE(U52,R52,O52,L52,I52)</f>
        <v>0.70930125629426199</v>
      </c>
    </row>
    <row r="54" spans="1:22" x14ac:dyDescent="0.3">
      <c r="N54" s="38"/>
    </row>
  </sheetData>
  <autoFilter ref="A1:V50">
    <sortState ref="A2:V50">
      <sortCondition ref="A1:A50"/>
    </sortState>
  </autoFilter>
  <mergeCells count="1">
    <mergeCell ref="A52:C52"/>
  </mergeCells>
  <conditionalFormatting sqref="P51:Q51">
    <cfRule type="cellIs" dxfId="2" priority="9" stopIfTrue="1" operator="between">
      <formula>0.35</formula>
      <formula>0.5</formula>
    </cfRule>
  </conditionalFormatting>
  <conditionalFormatting sqref="P51:Q51">
    <cfRule type="cellIs" dxfId="1" priority="7" stopIfTrue="1" operator="greaterThan">
      <formula>0.5</formula>
    </cfRule>
    <cfRule type="cellIs" dxfId="0" priority="8" stopIfTrue="1" operator="between">
      <formula>0.2</formula>
      <formula>0.35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6" sqref="C26"/>
    </sheetView>
  </sheetViews>
  <sheetFormatPr defaultRowHeight="12.6" x14ac:dyDescent="0.25"/>
  <cols>
    <col min="1" max="1" width="9.33203125" bestFit="1" customWidth="1"/>
    <col min="2" max="2" width="39.33203125" bestFit="1" customWidth="1"/>
    <col min="3" max="3" width="10.44140625" customWidth="1"/>
    <col min="4" max="4" width="10.6640625" customWidth="1"/>
  </cols>
  <sheetData>
    <row r="1" spans="1:4" x14ac:dyDescent="0.25">
      <c r="A1" s="87" t="s">
        <v>1388</v>
      </c>
      <c r="B1" s="87" t="s">
        <v>1389</v>
      </c>
      <c r="C1" s="87" t="s">
        <v>1390</v>
      </c>
      <c r="D1" s="87" t="s">
        <v>1391</v>
      </c>
    </row>
    <row r="2" spans="1:4" x14ac:dyDescent="0.25">
      <c r="A2">
        <v>1</v>
      </c>
      <c r="B2" s="2" t="s">
        <v>1410</v>
      </c>
      <c r="C2">
        <f>COUNTIF(Typology, 1)</f>
        <v>123</v>
      </c>
      <c r="D2" s="7">
        <f>AVERAGEIF(Typology, 1, DFA)</f>
        <v>0.33795405211651663</v>
      </c>
    </row>
    <row r="3" spans="1:4" x14ac:dyDescent="0.25">
      <c r="A3">
        <v>2</v>
      </c>
      <c r="B3" s="2" t="s">
        <v>1448</v>
      </c>
      <c r="C3">
        <f>COUNTIF(Typology, 2)</f>
        <v>106</v>
      </c>
      <c r="D3" s="7">
        <f>AVERAGEIF(Typology, 2, DFA)</f>
        <v>0.43571205039820587</v>
      </c>
    </row>
    <row r="4" spans="1:4" x14ac:dyDescent="0.25">
      <c r="A4">
        <v>3</v>
      </c>
      <c r="B4" s="2" t="s">
        <v>1411</v>
      </c>
      <c r="C4">
        <f>COUNTIF(Typology, 3)</f>
        <v>111</v>
      </c>
      <c r="D4" s="7">
        <f>AVERAGEIF(Typology, 3, DFA)</f>
        <v>0.32138405464051589</v>
      </c>
    </row>
    <row r="5" spans="1:4" x14ac:dyDescent="0.25">
      <c r="A5">
        <v>4</v>
      </c>
      <c r="B5" s="2" t="s">
        <v>1412</v>
      </c>
      <c r="C5">
        <f>COUNTIF(Typology, 4)</f>
        <v>89</v>
      </c>
      <c r="D5" s="7">
        <f>AVERAGEIF(Typology, 4, DFA)</f>
        <v>0.28559533242511431</v>
      </c>
    </row>
    <row r="6" spans="1:4" x14ac:dyDescent="0.25">
      <c r="A6">
        <v>5</v>
      </c>
      <c r="B6" s="2" t="s">
        <v>1413</v>
      </c>
      <c r="C6">
        <f>COUNTIF(Typology, 5)</f>
        <v>77</v>
      </c>
      <c r="D6" s="7">
        <f>AVERAGEIF(Typology, 5, DFA)</f>
        <v>0.31769928776134004</v>
      </c>
    </row>
    <row r="7" spans="1:4" x14ac:dyDescent="0.25">
      <c r="A7">
        <v>6</v>
      </c>
      <c r="B7" s="2" t="s">
        <v>1414</v>
      </c>
      <c r="C7">
        <f>COUNTIF(Typology, 6)</f>
        <v>46</v>
      </c>
      <c r="D7" s="7">
        <f>AVERAGEIF(Typology, 6, DFA)</f>
        <v>0.36388811258877285</v>
      </c>
    </row>
    <row r="8" spans="1:4" x14ac:dyDescent="0.25">
      <c r="A8">
        <v>7</v>
      </c>
      <c r="B8" s="2" t="s">
        <v>1415</v>
      </c>
      <c r="C8">
        <f>COUNTIF(Typology, 7)</f>
        <v>49</v>
      </c>
      <c r="D8" s="7">
        <f>AVERAGEIF(Typology, 7, DFA)</f>
        <v>0.25398130347196152</v>
      </c>
    </row>
    <row r="9" spans="1:4" x14ac:dyDescent="0.25">
      <c r="A9">
        <v>8</v>
      </c>
      <c r="B9" s="2" t="s">
        <v>1416</v>
      </c>
      <c r="C9">
        <f>COUNTIF(Typology, 8)</f>
        <v>6</v>
      </c>
      <c r="D9" s="7">
        <f>AVERAGEIF(Typology, 8, DFA)</f>
        <v>0.13043158449223688</v>
      </c>
    </row>
    <row r="10" spans="1:4" x14ac:dyDescent="0.25">
      <c r="C10">
        <f>SUM(C2:C9)</f>
        <v>607</v>
      </c>
      <c r="D1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>
      <selection activeCell="A2" sqref="A2"/>
    </sheetView>
  </sheetViews>
  <sheetFormatPr defaultRowHeight="12.6" x14ac:dyDescent="0.25"/>
  <cols>
    <col min="1" max="1" width="15.88671875" bestFit="1" customWidth="1"/>
    <col min="2" max="2" width="29" customWidth="1"/>
    <col min="4" max="4" width="17.5546875" hidden="1" customWidth="1"/>
  </cols>
  <sheetData>
    <row r="1" spans="1:4" x14ac:dyDescent="0.25">
      <c r="A1" s="92" t="s">
        <v>1392</v>
      </c>
      <c r="B1" s="92"/>
    </row>
    <row r="2" spans="1:4" x14ac:dyDescent="0.25">
      <c r="B2" s="88" t="s">
        <v>1393</v>
      </c>
      <c r="C2" s="3"/>
      <c r="D2" s="4" t="s">
        <v>1394</v>
      </c>
    </row>
    <row r="3" spans="1:4" x14ac:dyDescent="0.25">
      <c r="A3" s="5" t="s">
        <v>5</v>
      </c>
      <c r="B3" s="7">
        <f>SUMIF(County,County!A3,DFA)/COUNTIF(County,County!A3)</f>
        <v>0.3892833065654363</v>
      </c>
      <c r="D3" t="str">
        <f>IF(B3&lt;0.1, "&lt;10", IF(AND(B3&gt;0.1,B3&lt;0.25), "10-25", IF(AND(B3&gt;0.25,B3&lt;0.5), "25-50", IF(AND(B3&gt;0.5,B3&lt;0.75), "50-75", IF(B3&gt;0.75, "75", 0)))))</f>
        <v>25-50</v>
      </c>
    </row>
    <row r="4" spans="1:4" x14ac:dyDescent="0.25">
      <c r="A4" s="5" t="s">
        <v>114</v>
      </c>
      <c r="B4" s="7">
        <f>SUMIF(County,County!A4,DFA)/COUNTIF(County,County!A4)</f>
        <v>0.41439608288757618</v>
      </c>
      <c r="D4" t="str">
        <f t="shared" ref="D4:D67" si="0">IF(B4&lt;0.1, "&lt;10", IF(AND(B4&gt;0.1,B4&lt;0.25), "10-25", IF(AND(B4&gt;0.25,B4&lt;0.5), "25-50", IF(AND(B4&gt;0.5,B4&lt;0.75), "50-75", IF(B4&gt;0.75, "75", 0)))))</f>
        <v>25-50</v>
      </c>
    </row>
    <row r="5" spans="1:4" x14ac:dyDescent="0.25">
      <c r="A5" s="5" t="s">
        <v>14</v>
      </c>
      <c r="B5" s="7">
        <f>SUMIF(County,County!A5,DFA)/COUNTIF(County,County!A5)</f>
        <v>0.23893199618600655</v>
      </c>
      <c r="D5" t="str">
        <f t="shared" si="0"/>
        <v>10-25</v>
      </c>
    </row>
    <row r="6" spans="1:4" x14ac:dyDescent="0.25">
      <c r="A6" s="5" t="s">
        <v>17</v>
      </c>
      <c r="B6" s="7">
        <f>SUMIF(County,County!A6,DFA)/COUNTIF(County,County!A6)</f>
        <v>0.21393277524010451</v>
      </c>
      <c r="D6" t="str">
        <f t="shared" si="0"/>
        <v>10-25</v>
      </c>
    </row>
    <row r="7" spans="1:4" x14ac:dyDescent="0.25">
      <c r="A7" s="5" t="s">
        <v>20</v>
      </c>
      <c r="B7" s="7">
        <f>SUMIF(County,County!A7,DFA)/COUNTIF(County,County!A7)</f>
        <v>0.36624718986570964</v>
      </c>
      <c r="D7" t="str">
        <f t="shared" si="0"/>
        <v>25-50</v>
      </c>
    </row>
    <row r="8" spans="1:4" x14ac:dyDescent="0.25">
      <c r="A8" s="5" t="s">
        <v>314</v>
      </c>
      <c r="B8" s="7">
        <f>SUMIF(County,County!A8,DFA)/COUNTIF(County,County!A8)</f>
        <v>0.44843111009421771</v>
      </c>
      <c r="D8" t="str">
        <f t="shared" si="0"/>
        <v>25-50</v>
      </c>
    </row>
    <row r="9" spans="1:4" x14ac:dyDescent="0.25">
      <c r="A9" s="5" t="s">
        <v>32</v>
      </c>
      <c r="B9" s="7">
        <f>SUMIF(County,County!A9,DFA)/COUNTIF(County,County!A9)</f>
        <v>0.2789061849995671</v>
      </c>
      <c r="D9" t="str">
        <f t="shared" si="0"/>
        <v>25-50</v>
      </c>
    </row>
    <row r="10" spans="1:4" x14ac:dyDescent="0.25">
      <c r="A10" s="5" t="s">
        <v>457</v>
      </c>
      <c r="B10" s="7">
        <f>SUMIF(County,County!A10,DFA)/COUNTIF(County,County!A10)</f>
        <v>0.26422125629341198</v>
      </c>
      <c r="D10" t="str">
        <f t="shared" si="0"/>
        <v>25-50</v>
      </c>
    </row>
    <row r="11" spans="1:4" x14ac:dyDescent="0.25">
      <c r="A11" s="5" t="s">
        <v>168</v>
      </c>
      <c r="B11" s="7">
        <f>SUMIF(County,County!A11,DFA)/COUNTIF(County,County!A11)</f>
        <v>0.37219684723786439</v>
      </c>
      <c r="D11" t="str">
        <f t="shared" si="0"/>
        <v>25-50</v>
      </c>
    </row>
    <row r="12" spans="1:4" x14ac:dyDescent="0.25">
      <c r="A12" s="5" t="s">
        <v>436</v>
      </c>
      <c r="B12" s="7">
        <f>SUMIF(County,County!A12,DFA)/COUNTIF(County,County!A12)</f>
        <v>0.41693221439986317</v>
      </c>
      <c r="D12" t="str">
        <f t="shared" si="0"/>
        <v>25-50</v>
      </c>
    </row>
    <row r="13" spans="1:4" x14ac:dyDescent="0.25">
      <c r="A13" s="5" t="s">
        <v>362</v>
      </c>
      <c r="B13" s="7">
        <f>SUMIF(County,County!A13,DFA)/COUNTIF(County,County!A13)</f>
        <v>0.27766979149565824</v>
      </c>
      <c r="D13" t="str">
        <f t="shared" si="0"/>
        <v>25-50</v>
      </c>
    </row>
    <row r="14" spans="1:4" x14ac:dyDescent="0.25">
      <c r="A14" s="5" t="s">
        <v>334</v>
      </c>
      <c r="B14" s="7">
        <f>SUMIF(County,County!A14,DFA)/COUNTIF(County,County!A14)</f>
        <v>0.3105411318134107</v>
      </c>
      <c r="D14" t="str">
        <f t="shared" si="0"/>
        <v>25-50</v>
      </c>
    </row>
    <row r="15" spans="1:4" x14ac:dyDescent="0.25">
      <c r="A15" s="5" t="s">
        <v>485</v>
      </c>
      <c r="B15" s="7">
        <f>SUMIF(County,County!A15,DFA)/COUNTIF(County,County!A15)</f>
        <v>0.25027369546769146</v>
      </c>
      <c r="D15" t="str">
        <f t="shared" si="0"/>
        <v>25-50</v>
      </c>
    </row>
    <row r="16" spans="1:4" x14ac:dyDescent="0.25">
      <c r="A16" s="5" t="s">
        <v>399</v>
      </c>
      <c r="B16" s="7">
        <f>SUMIF(County,County!A16,DFA)/COUNTIF(County,County!A16)</f>
        <v>0.31031811777432239</v>
      </c>
      <c r="D16" t="str">
        <f t="shared" si="0"/>
        <v>25-50</v>
      </c>
    </row>
    <row r="17" spans="1:4" x14ac:dyDescent="0.25">
      <c r="A17" s="5" t="s">
        <v>119</v>
      </c>
      <c r="B17" s="7">
        <f>SUMIF(County,County!A17,DFA)/COUNTIF(County,County!A17)</f>
        <v>0.21118770191427247</v>
      </c>
      <c r="D17" t="str">
        <f t="shared" si="0"/>
        <v>10-25</v>
      </c>
    </row>
    <row r="18" spans="1:4" x14ac:dyDescent="0.25">
      <c r="A18" s="5" t="s">
        <v>99</v>
      </c>
      <c r="B18" s="7">
        <f>SUMIF(County,County!A18,DFA)/COUNTIF(County,County!A18)</f>
        <v>0.32196995759045044</v>
      </c>
      <c r="D18" t="str">
        <f t="shared" si="0"/>
        <v>25-50</v>
      </c>
    </row>
    <row r="19" spans="1:4" x14ac:dyDescent="0.25">
      <c r="A19" s="5" t="s">
        <v>62</v>
      </c>
      <c r="B19" s="7">
        <f>SUMIF(County,County!A19,DFA)/COUNTIF(County,County!A19)</f>
        <v>0.25732148414441408</v>
      </c>
      <c r="D19" t="str">
        <f t="shared" si="0"/>
        <v>25-50</v>
      </c>
    </row>
    <row r="20" spans="1:4" x14ac:dyDescent="0.25">
      <c r="A20" s="5" t="s">
        <v>25</v>
      </c>
      <c r="B20" s="7">
        <f>SUMIF(County,County!A20,DFA)/COUNTIF(County,County!A20)</f>
        <v>0.30548230244094576</v>
      </c>
      <c r="D20" t="str">
        <f t="shared" si="0"/>
        <v>25-50</v>
      </c>
    </row>
    <row r="21" spans="1:4" x14ac:dyDescent="0.25">
      <c r="A21" s="5" t="s">
        <v>165</v>
      </c>
      <c r="B21" s="7">
        <f>SUMIF(County,County!A21,DFA)/COUNTIF(County,County!A21)</f>
        <v>0.45963302339066409</v>
      </c>
      <c r="D21" t="str">
        <f t="shared" si="0"/>
        <v>25-50</v>
      </c>
    </row>
    <row r="22" spans="1:4" x14ac:dyDescent="0.25">
      <c r="A22" s="5" t="s">
        <v>108</v>
      </c>
      <c r="B22" s="7">
        <f>SUMIF(County,County!A22,DFA)/COUNTIF(County,County!A22)</f>
        <v>0.44045438432384965</v>
      </c>
      <c r="D22" t="str">
        <f t="shared" si="0"/>
        <v>25-50</v>
      </c>
    </row>
    <row r="23" spans="1:4" x14ac:dyDescent="0.25">
      <c r="A23" s="5" t="s">
        <v>111</v>
      </c>
      <c r="B23" s="7">
        <f>SUMIF(County,County!A23,DFA)/COUNTIF(County,County!A23)</f>
        <v>0.27066182090719115</v>
      </c>
      <c r="D23" t="str">
        <f t="shared" si="0"/>
        <v>25-50</v>
      </c>
    </row>
    <row r="24" spans="1:4" x14ac:dyDescent="0.25">
      <c r="A24" s="5" t="s">
        <v>177</v>
      </c>
      <c r="B24" s="7">
        <f>SUMIF(County,County!A24,DFA)/COUNTIF(County,County!A24)</f>
        <v>0.25865518996337222</v>
      </c>
      <c r="D24" t="str">
        <f t="shared" si="0"/>
        <v>25-50</v>
      </c>
    </row>
    <row r="25" spans="1:4" x14ac:dyDescent="0.25">
      <c r="A25" s="5" t="s">
        <v>196</v>
      </c>
      <c r="B25" s="7">
        <f>SUMIF(County,County!A25,DFA)/COUNTIF(County,County!A25)</f>
        <v>0.39443915331749629</v>
      </c>
      <c r="D25" t="str">
        <f t="shared" si="0"/>
        <v>25-50</v>
      </c>
    </row>
    <row r="26" spans="1:4" x14ac:dyDescent="0.25">
      <c r="A26" s="5" t="s">
        <v>378</v>
      </c>
      <c r="B26" s="7">
        <f>SUMIF(County,County!A26,DFA)/COUNTIF(County,County!A26)</f>
        <v>0.27878462085806188</v>
      </c>
      <c r="D26" t="str">
        <f t="shared" si="0"/>
        <v>25-50</v>
      </c>
    </row>
    <row r="27" spans="1:4" x14ac:dyDescent="0.25">
      <c r="A27" s="5" t="s">
        <v>46</v>
      </c>
      <c r="B27" s="7">
        <f>SUMIF(County,County!A27,DFA)/COUNTIF(County,County!A27)</f>
        <v>0.35075428815743404</v>
      </c>
      <c r="D27" t="str">
        <f t="shared" si="0"/>
        <v>25-50</v>
      </c>
    </row>
    <row r="28" spans="1:4" x14ac:dyDescent="0.25">
      <c r="A28" s="5" t="s">
        <v>516</v>
      </c>
      <c r="B28" s="7">
        <f>SUMIF(County,County!A28,DFA)/COUNTIF(County,County!A28)</f>
        <v>0.34214969271012602</v>
      </c>
      <c r="D28" t="str">
        <f t="shared" si="0"/>
        <v>25-50</v>
      </c>
    </row>
    <row r="29" spans="1:4" x14ac:dyDescent="0.25">
      <c r="A29" s="5" t="s">
        <v>151</v>
      </c>
      <c r="B29" s="7">
        <f>SUMIF(County,County!A29,DFA)/COUNTIF(County,County!A29)</f>
        <v>0.1578192957977444</v>
      </c>
      <c r="D29" t="str">
        <f t="shared" si="0"/>
        <v>10-25</v>
      </c>
    </row>
    <row r="30" spans="1:4" x14ac:dyDescent="0.25">
      <c r="A30" s="5" t="s">
        <v>736</v>
      </c>
      <c r="B30" s="7">
        <f>SUMIF(County,County!A30,DFA)/COUNTIF(County,County!A30)</f>
        <v>0.21218362134569083</v>
      </c>
      <c r="D30" t="str">
        <f t="shared" si="0"/>
        <v>10-25</v>
      </c>
    </row>
    <row r="31" spans="1:4" x14ac:dyDescent="0.25">
      <c r="A31" s="5" t="s">
        <v>132</v>
      </c>
      <c r="B31" s="7">
        <f>SUMIF(County,County!A31,DFA)/COUNTIF(County,County!A31)</f>
        <v>0.38300376853323798</v>
      </c>
      <c r="D31" t="str">
        <f t="shared" si="0"/>
        <v>25-50</v>
      </c>
    </row>
    <row r="32" spans="1:4" x14ac:dyDescent="0.25">
      <c r="A32" s="5" t="s">
        <v>65</v>
      </c>
      <c r="B32" s="7">
        <f>SUMIF(County,County!A32,DFA)/COUNTIF(County,County!A32)</f>
        <v>0.27223059288229762</v>
      </c>
      <c r="D32" t="str">
        <f t="shared" si="0"/>
        <v>25-50</v>
      </c>
    </row>
    <row r="33" spans="1:4" x14ac:dyDescent="0.25">
      <c r="A33" s="5" t="s">
        <v>82</v>
      </c>
      <c r="B33" s="7">
        <f>SUMIF(County,County!A33,DFA)/COUNTIF(County,County!A33)</f>
        <v>0.36387968869734449</v>
      </c>
      <c r="D33" t="str">
        <f t="shared" si="0"/>
        <v>25-50</v>
      </c>
    </row>
    <row r="34" spans="1:4" x14ac:dyDescent="0.25">
      <c r="A34" s="5" t="s">
        <v>137</v>
      </c>
      <c r="B34" s="7">
        <f>SUMIF(County,County!A34,DFA)/COUNTIF(County,County!A34)</f>
        <v>0.52301364237452763</v>
      </c>
      <c r="D34" t="str">
        <f t="shared" si="0"/>
        <v>50-75</v>
      </c>
    </row>
    <row r="35" spans="1:4" x14ac:dyDescent="0.25">
      <c r="A35" s="5" t="s">
        <v>189</v>
      </c>
      <c r="B35" s="7">
        <f>SUMIF(County,County!A35,DFA)/COUNTIF(County,County!A35)</f>
        <v>0.44851199461388996</v>
      </c>
      <c r="D35" t="str">
        <f t="shared" si="0"/>
        <v>25-50</v>
      </c>
    </row>
    <row r="36" spans="1:4" x14ac:dyDescent="0.25">
      <c r="A36" s="5" t="s">
        <v>427</v>
      </c>
      <c r="B36" s="7">
        <f>SUMIF(County,County!A36,DFA)/COUNTIF(County,County!A36)</f>
        <v>0.43099207684100616</v>
      </c>
      <c r="D36" t="str">
        <f t="shared" si="0"/>
        <v>25-50</v>
      </c>
    </row>
    <row r="37" spans="1:4" x14ac:dyDescent="0.25">
      <c r="A37" s="5" t="s">
        <v>249</v>
      </c>
      <c r="B37" s="7">
        <f>SUMIF(County,County!A37,DFA)/COUNTIF(County,County!A37)</f>
        <v>0.56257606823949624</v>
      </c>
      <c r="D37" t="str">
        <f t="shared" si="0"/>
        <v>50-75</v>
      </c>
    </row>
    <row r="38" spans="1:4" x14ac:dyDescent="0.25">
      <c r="A38" s="5" t="s">
        <v>174</v>
      </c>
      <c r="B38" s="7">
        <f>SUMIF(County,County!A38,DFA)/COUNTIF(County,County!A38)</f>
        <v>0.37728624852594778</v>
      </c>
      <c r="D38" t="str">
        <f t="shared" si="0"/>
        <v>25-50</v>
      </c>
    </row>
    <row r="39" spans="1:4" x14ac:dyDescent="0.25">
      <c r="A39" s="5" t="s">
        <v>205</v>
      </c>
      <c r="B39" s="7">
        <f>SUMIF(County,County!A39,DFA)/COUNTIF(County,County!A39)</f>
        <v>0.23711726439693109</v>
      </c>
      <c r="D39" t="str">
        <f t="shared" si="0"/>
        <v>10-25</v>
      </c>
    </row>
    <row r="40" spans="1:4" x14ac:dyDescent="0.25">
      <c r="A40" s="5" t="s">
        <v>807</v>
      </c>
      <c r="B40" s="7">
        <f>SUMIF(County,County!A40,DFA)/COUNTIF(County,County!A40)</f>
        <v>0.4526246112404006</v>
      </c>
      <c r="D40" t="str">
        <f t="shared" si="0"/>
        <v>25-50</v>
      </c>
    </row>
    <row r="41" spans="1:4" x14ac:dyDescent="0.25">
      <c r="A41" s="5" t="s">
        <v>38</v>
      </c>
      <c r="B41" s="7">
        <f>SUMIF(County,County!A41,DFA)/COUNTIF(County,County!A41)</f>
        <v>0.18734617092268926</v>
      </c>
      <c r="D41" t="str">
        <f t="shared" si="0"/>
        <v>10-25</v>
      </c>
    </row>
    <row r="42" spans="1:4" x14ac:dyDescent="0.25">
      <c r="A42" s="5" t="s">
        <v>183</v>
      </c>
      <c r="B42" s="7">
        <f>SUMIF(County,County!A42,DFA)/COUNTIF(County,County!A42)</f>
        <v>0.52686189586806298</v>
      </c>
      <c r="D42" t="str">
        <f t="shared" si="0"/>
        <v>50-75</v>
      </c>
    </row>
    <row r="43" spans="1:4" x14ac:dyDescent="0.25">
      <c r="A43" s="5" t="s">
        <v>337</v>
      </c>
      <c r="B43" s="7">
        <f>SUMIF(County,County!A43,DFA)/COUNTIF(County,County!A43)</f>
        <v>0.146523777612589</v>
      </c>
      <c r="D43" t="str">
        <f t="shared" si="0"/>
        <v>10-25</v>
      </c>
    </row>
    <row r="44" spans="1:4" x14ac:dyDescent="0.25">
      <c r="A44" s="5" t="s">
        <v>246</v>
      </c>
      <c r="B44" s="7">
        <f>SUMIF(County,County!A44,DFA)/COUNTIF(County,County!A44)</f>
        <v>0.36402317102857351</v>
      </c>
      <c r="D44" t="str">
        <f t="shared" si="0"/>
        <v>25-50</v>
      </c>
    </row>
    <row r="45" spans="1:4" x14ac:dyDescent="0.25">
      <c r="A45" s="5" t="s">
        <v>291</v>
      </c>
      <c r="B45" s="7">
        <f>SUMIF(County,County!A45,DFA)/COUNTIF(County,County!A45)</f>
        <v>0.30390832381017241</v>
      </c>
      <c r="D45" t="str">
        <f t="shared" si="0"/>
        <v>25-50</v>
      </c>
    </row>
    <row r="46" spans="1:4" x14ac:dyDescent="0.25">
      <c r="A46" s="5" t="s">
        <v>180</v>
      </c>
      <c r="B46" s="7">
        <f>SUMIF(County,County!A46,DFA)/COUNTIF(County,County!A46)</f>
        <v>0.30598694772768364</v>
      </c>
      <c r="D46" t="str">
        <f t="shared" si="0"/>
        <v>25-50</v>
      </c>
    </row>
    <row r="47" spans="1:4" x14ac:dyDescent="0.25">
      <c r="A47" s="5" t="s">
        <v>171</v>
      </c>
      <c r="B47" s="7">
        <f>SUMIF(County,County!A47,DFA)/COUNTIF(County,County!A47)</f>
        <v>0.41215522086336787</v>
      </c>
      <c r="D47" t="str">
        <f t="shared" si="0"/>
        <v>25-50</v>
      </c>
    </row>
    <row r="48" spans="1:4" x14ac:dyDescent="0.25">
      <c r="A48" s="5" t="s">
        <v>35</v>
      </c>
      <c r="B48" s="7">
        <f>SUMIF(County,County!A48,DFA)/COUNTIF(County,County!A48)</f>
        <v>0.42550684010260642</v>
      </c>
      <c r="D48" t="str">
        <f t="shared" si="0"/>
        <v>25-50</v>
      </c>
    </row>
    <row r="49" spans="1:4" x14ac:dyDescent="0.25">
      <c r="A49" s="5" t="s">
        <v>127</v>
      </c>
      <c r="B49" s="7">
        <f>SUMIF(County,County!A49,DFA)/COUNTIF(County,County!A49)</f>
        <v>0.26167054590686151</v>
      </c>
      <c r="D49" t="str">
        <f t="shared" si="0"/>
        <v>25-50</v>
      </c>
    </row>
    <row r="50" spans="1:4" x14ac:dyDescent="0.25">
      <c r="A50" s="5" t="s">
        <v>233</v>
      </c>
      <c r="B50" s="7">
        <f>SUMIF(County,County!A50,DFA)/COUNTIF(County,County!A50)</f>
        <v>0.21696925129295144</v>
      </c>
      <c r="D50" t="str">
        <f t="shared" si="0"/>
        <v>10-25</v>
      </c>
    </row>
    <row r="51" spans="1:4" x14ac:dyDescent="0.25">
      <c r="A51" s="5" t="s">
        <v>208</v>
      </c>
      <c r="B51" s="7">
        <f>SUMIF(County,County!A51,DFA)/COUNTIF(County,County!A51)</f>
        <v>0.29102294519225269</v>
      </c>
      <c r="D51" t="str">
        <f t="shared" si="0"/>
        <v>25-50</v>
      </c>
    </row>
    <row r="52" spans="1:4" x14ac:dyDescent="0.25">
      <c r="A52" s="5" t="s">
        <v>68</v>
      </c>
      <c r="B52" s="7">
        <f>SUMIF(County,County!A52,DFA)/COUNTIF(County,County!A52)</f>
        <v>0.24496835943792292</v>
      </c>
      <c r="D52" t="str">
        <f t="shared" si="0"/>
        <v>10-25</v>
      </c>
    </row>
    <row r="53" spans="1:4" x14ac:dyDescent="0.25">
      <c r="A53" s="5" t="s">
        <v>226</v>
      </c>
      <c r="B53" s="7">
        <f>SUMIF(County,County!A53,DFA)/COUNTIF(County,County!A53)</f>
        <v>0.33761121747389256</v>
      </c>
      <c r="D53" t="str">
        <f t="shared" si="0"/>
        <v>25-50</v>
      </c>
    </row>
    <row r="54" spans="1:4" x14ac:dyDescent="0.25">
      <c r="A54" s="5" t="s">
        <v>56</v>
      </c>
      <c r="B54" s="7">
        <f>SUMIF(County,County!A54,DFA)/COUNTIF(County,County!A54)</f>
        <v>0.32522445419632601</v>
      </c>
      <c r="D54" t="str">
        <f t="shared" si="0"/>
        <v>25-50</v>
      </c>
    </row>
    <row r="55" spans="1:4" x14ac:dyDescent="0.25">
      <c r="A55" s="5" t="s">
        <v>932</v>
      </c>
      <c r="B55" s="7">
        <f>SUMIF(County,County!A55,DFA)/COUNTIF(County,County!A55)</f>
        <v>0.16974818196518707</v>
      </c>
      <c r="D55" t="str">
        <f t="shared" si="0"/>
        <v>10-25</v>
      </c>
    </row>
    <row r="56" spans="1:4" x14ac:dyDescent="0.25">
      <c r="A56" s="5" t="s">
        <v>73</v>
      </c>
      <c r="B56" s="7">
        <f>SUMIF(County,County!A56,DFA)/COUNTIF(County,County!A56)</f>
        <v>0.38213172258591732</v>
      </c>
      <c r="D56" t="str">
        <f t="shared" si="0"/>
        <v>25-50</v>
      </c>
    </row>
    <row r="57" spans="1:4" x14ac:dyDescent="0.25">
      <c r="A57" s="5" t="s">
        <v>296</v>
      </c>
      <c r="B57" s="7">
        <f>SUMIF(County,County!A57,DFA)/COUNTIF(County,County!A57)</f>
        <v>0.36514926813038018</v>
      </c>
      <c r="D57" t="str">
        <f t="shared" si="0"/>
        <v>25-50</v>
      </c>
    </row>
    <row r="58" spans="1:4" x14ac:dyDescent="0.25">
      <c r="A58" s="5" t="s">
        <v>952</v>
      </c>
      <c r="B58" s="7">
        <f>SUMIF(County,County!A58,DFA)/COUNTIF(County,County!A58)</f>
        <v>0.19638996322440877</v>
      </c>
      <c r="D58" t="str">
        <f t="shared" si="0"/>
        <v>10-25</v>
      </c>
    </row>
    <row r="59" spans="1:4" x14ac:dyDescent="0.25">
      <c r="A59" s="5" t="s">
        <v>76</v>
      </c>
      <c r="B59" s="7">
        <f>SUMIF(County,County!A59,DFA)/COUNTIF(County,County!A59)</f>
        <v>0.36937971417431131</v>
      </c>
      <c r="D59" t="str">
        <f t="shared" si="0"/>
        <v>25-50</v>
      </c>
    </row>
    <row r="60" spans="1:4" x14ac:dyDescent="0.25">
      <c r="A60" s="5" t="s">
        <v>972</v>
      </c>
      <c r="B60" s="7">
        <f>SUMIF(County,County!A60,DFA)/COUNTIF(County,County!A60)</f>
        <v>0.40892465063742278</v>
      </c>
      <c r="D60" t="str">
        <f t="shared" si="0"/>
        <v>25-50</v>
      </c>
    </row>
    <row r="61" spans="1:4" x14ac:dyDescent="0.25">
      <c r="A61" s="5" t="s">
        <v>492</v>
      </c>
      <c r="B61" s="7">
        <f>SUMIF(County,County!A61,DFA)/COUNTIF(County,County!A61)</f>
        <v>0.18002723268017398</v>
      </c>
      <c r="D61" t="str">
        <f t="shared" si="0"/>
        <v>10-25</v>
      </c>
    </row>
    <row r="62" spans="1:4" x14ac:dyDescent="0.25">
      <c r="A62" s="5" t="s">
        <v>412</v>
      </c>
      <c r="B62" s="7">
        <f>SUMIF(County,County!A62,DFA)/COUNTIF(County,County!A62)</f>
        <v>0.16916703479428022</v>
      </c>
      <c r="D62" t="str">
        <f t="shared" si="0"/>
        <v>10-25</v>
      </c>
    </row>
    <row r="63" spans="1:4" x14ac:dyDescent="0.25">
      <c r="A63" s="5" t="s">
        <v>430</v>
      </c>
      <c r="B63" s="7">
        <f>SUMIF(County,County!A63,DFA)/COUNTIF(County,County!A63)</f>
        <v>0.3740347447273355</v>
      </c>
      <c r="D63" t="str">
        <f t="shared" si="0"/>
        <v>25-50</v>
      </c>
    </row>
    <row r="64" spans="1:4" x14ac:dyDescent="0.25">
      <c r="A64" s="5" t="s">
        <v>299</v>
      </c>
      <c r="B64" s="7">
        <f>SUMIF(County,County!A64,DFA)/COUNTIF(County,County!A64)</f>
        <v>0.32998896500673136</v>
      </c>
      <c r="D64" t="str">
        <f t="shared" si="0"/>
        <v>25-50</v>
      </c>
    </row>
    <row r="65" spans="1:4" x14ac:dyDescent="0.25">
      <c r="A65" s="5" t="s">
        <v>501</v>
      </c>
      <c r="B65" s="7">
        <f>SUMIF(County,County!A65,DFA)/COUNTIF(County,County!A65)</f>
        <v>0.56886313350546869</v>
      </c>
      <c r="D65" t="str">
        <f t="shared" si="0"/>
        <v>50-75</v>
      </c>
    </row>
    <row r="66" spans="1:4" x14ac:dyDescent="0.25">
      <c r="A66" s="5" t="s">
        <v>259</v>
      </c>
      <c r="B66" s="7">
        <f>SUMIF(County,County!A66,DFA)/COUNTIF(County,County!A66)</f>
        <v>0.12701543149124275</v>
      </c>
      <c r="D66" t="str">
        <f t="shared" si="0"/>
        <v>10-25</v>
      </c>
    </row>
    <row r="67" spans="1:4" x14ac:dyDescent="0.25">
      <c r="A67" s="5" t="s">
        <v>85</v>
      </c>
      <c r="B67" s="7">
        <f>SUMIF(County,County!A67,DFA)/COUNTIF(County,County!A67)</f>
        <v>0.5474493534728917</v>
      </c>
      <c r="D67" t="str">
        <f t="shared" si="0"/>
        <v>50-75</v>
      </c>
    </row>
    <row r="68" spans="1:4" x14ac:dyDescent="0.25">
      <c r="A68" s="5" t="s">
        <v>1012</v>
      </c>
      <c r="B68" s="7">
        <f>SUMIF(County,County!A68,DFA)/COUNTIF(County,County!A68)</f>
        <v>0.36994733564409665</v>
      </c>
      <c r="D68" t="str">
        <f t="shared" ref="D68:D90" si="1">IF(B68&lt;0.1, "&lt;10", IF(AND(B68&gt;0.1,B68&lt;0.25), "10-25", IF(AND(B68&gt;0.25,B68&lt;0.5), "25-50", IF(AND(B68&gt;0.5,B68&lt;0.75), "50-75", IF(B68&gt;0.75, "75", 0)))))</f>
        <v>25-50</v>
      </c>
    </row>
    <row r="69" spans="1:4" x14ac:dyDescent="0.25">
      <c r="A69" s="5" t="s">
        <v>186</v>
      </c>
      <c r="B69" s="7">
        <f>SUMIF(County,County!A69,DFA)/COUNTIF(County,County!A69)</f>
        <v>0.27367261991287478</v>
      </c>
      <c r="D69" t="str">
        <f t="shared" si="1"/>
        <v>25-50</v>
      </c>
    </row>
    <row r="70" spans="1:4" x14ac:dyDescent="0.25">
      <c r="A70" s="5" t="s">
        <v>124</v>
      </c>
      <c r="B70" s="7">
        <f>SUMIF(County,County!A70,DFA)/COUNTIF(County,County!A70)</f>
        <v>0.46762139948386239</v>
      </c>
      <c r="D70" t="str">
        <f t="shared" si="1"/>
        <v>25-50</v>
      </c>
    </row>
    <row r="71" spans="1:4" x14ac:dyDescent="0.25">
      <c r="A71" s="5" t="s">
        <v>1043</v>
      </c>
      <c r="B71" s="7">
        <f>SUMIF(County,County!A71,DFA)/COUNTIF(County,County!A71)</f>
        <v>0.57100373796490411</v>
      </c>
      <c r="D71" t="str">
        <f t="shared" si="1"/>
        <v>50-75</v>
      </c>
    </row>
    <row r="72" spans="1:4" x14ac:dyDescent="0.25">
      <c r="A72" s="5" t="s">
        <v>217</v>
      </c>
      <c r="B72" s="7">
        <f>SUMIF(County,County!A72,DFA)/COUNTIF(County,County!A72)</f>
        <v>0.4067451704943969</v>
      </c>
      <c r="D72" t="str">
        <f t="shared" si="1"/>
        <v>25-50</v>
      </c>
    </row>
    <row r="73" spans="1:4" x14ac:dyDescent="0.25">
      <c r="A73" s="5" t="s">
        <v>79</v>
      </c>
      <c r="B73" s="7">
        <f>SUMIF(County,County!A73,DFA)/COUNTIF(County,County!A73)</f>
        <v>0.42410603640735672</v>
      </c>
      <c r="D73" t="str">
        <f t="shared" si="1"/>
        <v>25-50</v>
      </c>
    </row>
    <row r="74" spans="1:4" x14ac:dyDescent="0.25">
      <c r="A74" s="5" t="s">
        <v>146</v>
      </c>
      <c r="B74" s="7">
        <f>SUMIF(County,County!A74,DFA)/COUNTIF(County,County!A74)</f>
        <v>0.19684969558893167</v>
      </c>
      <c r="D74" t="str">
        <f t="shared" si="1"/>
        <v>10-25</v>
      </c>
    </row>
    <row r="75" spans="1:4" x14ac:dyDescent="0.25">
      <c r="A75" s="5" t="s">
        <v>256</v>
      </c>
      <c r="B75" s="7">
        <f>SUMIF(County,County!A75,DFA)/COUNTIF(County,County!A75)</f>
        <v>0.21114031743087858</v>
      </c>
      <c r="D75" t="str">
        <f t="shared" si="1"/>
        <v>10-25</v>
      </c>
    </row>
    <row r="76" spans="1:4" x14ac:dyDescent="0.25">
      <c r="A76" s="5" t="s">
        <v>140</v>
      </c>
      <c r="B76" s="7">
        <f>SUMIF(County,County!A76,DFA)/COUNTIF(County,County!A76)</f>
        <v>0.3418062197626599</v>
      </c>
      <c r="D76" t="str">
        <f t="shared" si="1"/>
        <v>25-50</v>
      </c>
    </row>
    <row r="77" spans="1:4" x14ac:dyDescent="0.25">
      <c r="A77" s="5" t="s">
        <v>327</v>
      </c>
      <c r="B77" s="7">
        <f>SUMIF(County,County!A77,DFA)/COUNTIF(County,County!A77)</f>
        <v>0.61511231109652054</v>
      </c>
      <c r="D77" t="str">
        <f t="shared" si="1"/>
        <v>50-75</v>
      </c>
    </row>
    <row r="78" spans="1:4" x14ac:dyDescent="0.25">
      <c r="A78" s="5" t="s">
        <v>11</v>
      </c>
      <c r="B78" s="7">
        <f>SUMIF(County,County!A78,DFA)/COUNTIF(County,County!A78)</f>
        <v>0.30670426929198136</v>
      </c>
      <c r="D78" t="str">
        <f t="shared" si="1"/>
        <v>25-50</v>
      </c>
    </row>
    <row r="79" spans="1:4" x14ac:dyDescent="0.25">
      <c r="A79" s="5" t="s">
        <v>8</v>
      </c>
      <c r="B79" s="7">
        <f>SUMIF(County,County!A79,DFA)/COUNTIF(County,County!A79)</f>
        <v>0.2951850609386274</v>
      </c>
      <c r="D79" t="str">
        <f t="shared" si="1"/>
        <v>25-50</v>
      </c>
    </row>
    <row r="80" spans="1:4" x14ac:dyDescent="0.25">
      <c r="A80" s="5" t="s">
        <v>158</v>
      </c>
      <c r="B80" s="7">
        <f>SUMIF(County,County!A80,DFA)/COUNTIF(County,County!A80)</f>
        <v>0.24039548030978453</v>
      </c>
      <c r="D80" t="str">
        <f t="shared" si="1"/>
        <v>10-25</v>
      </c>
    </row>
    <row r="81" spans="1:4" x14ac:dyDescent="0.25">
      <c r="A81" s="5" t="s">
        <v>88</v>
      </c>
      <c r="B81" s="7">
        <f>SUMIF(County,County!A81,DFA)/COUNTIF(County,County!A81)</f>
        <v>0.27905564314861347</v>
      </c>
      <c r="D81" t="str">
        <f t="shared" si="1"/>
        <v>25-50</v>
      </c>
    </row>
    <row r="82" spans="1:4" x14ac:dyDescent="0.25">
      <c r="A82" s="5" t="s">
        <v>478</v>
      </c>
      <c r="B82" s="7">
        <f>SUMIF(County,County!A82,DFA)/COUNTIF(County,County!A82)</f>
        <v>0.45135746416296024</v>
      </c>
      <c r="D82" t="str">
        <f t="shared" si="1"/>
        <v>25-50</v>
      </c>
    </row>
    <row r="83" spans="1:4" x14ac:dyDescent="0.25">
      <c r="A83" s="5" t="s">
        <v>367</v>
      </c>
      <c r="B83" s="7">
        <f>SUMIF(County,County!A83,DFA)/COUNTIF(County,County!A83)</f>
        <v>0.71561277432213188</v>
      </c>
      <c r="D83" t="str">
        <f t="shared" si="1"/>
        <v>50-75</v>
      </c>
    </row>
    <row r="84" spans="1:4" x14ac:dyDescent="0.25">
      <c r="A84" s="5" t="s">
        <v>1211</v>
      </c>
      <c r="B84" s="7">
        <f>SUMIF(County,County!A84,DFA)/COUNTIF(County,County!A84)</f>
        <v>0.74890019516137873</v>
      </c>
      <c r="D84" t="str">
        <f t="shared" si="1"/>
        <v>50-75</v>
      </c>
    </row>
    <row r="85" spans="1:4" x14ac:dyDescent="0.25">
      <c r="A85" s="5" t="s">
        <v>143</v>
      </c>
      <c r="B85" s="7">
        <f>SUMIF(County,County!A85,DFA)/COUNTIF(County,County!A85)</f>
        <v>0.34261131033737047</v>
      </c>
      <c r="D85" t="str">
        <f t="shared" si="1"/>
        <v>25-50</v>
      </c>
    </row>
    <row r="86" spans="1:4" x14ac:dyDescent="0.25">
      <c r="A86" s="5" t="s">
        <v>41</v>
      </c>
      <c r="B86" s="7">
        <f>SUMIF(County,County!A86,DFA)/COUNTIF(County,County!A86)</f>
        <v>0.41536865830731456</v>
      </c>
      <c r="D86" t="str">
        <f t="shared" si="1"/>
        <v>25-50</v>
      </c>
    </row>
    <row r="87" spans="1:4" x14ac:dyDescent="0.25">
      <c r="A87" s="5" t="s">
        <v>288</v>
      </c>
      <c r="B87" s="7">
        <f>SUMIF(County,County!A87,DFA)/COUNTIF(County,County!A87)</f>
        <v>0.31242040491794004</v>
      </c>
      <c r="D87" t="str">
        <f t="shared" si="1"/>
        <v>25-50</v>
      </c>
    </row>
    <row r="88" spans="1:4" x14ac:dyDescent="0.25">
      <c r="A88" s="5" t="s">
        <v>59</v>
      </c>
      <c r="B88" s="7">
        <f>SUMIF(County,County!A88,DFA)/COUNTIF(County,County!A88)</f>
        <v>0.40228112201505933</v>
      </c>
      <c r="D88" t="str">
        <f t="shared" si="1"/>
        <v>25-50</v>
      </c>
    </row>
    <row r="89" spans="1:4" x14ac:dyDescent="0.25">
      <c r="A89" s="5" t="s">
        <v>49</v>
      </c>
      <c r="B89" s="7">
        <f>SUMIF(County,County!A89,DFA)/COUNTIF(County,County!A89)</f>
        <v>0.37242549629957783</v>
      </c>
      <c r="D89" t="str">
        <f t="shared" si="1"/>
        <v>25-50</v>
      </c>
    </row>
    <row r="90" spans="1:4" x14ac:dyDescent="0.25">
      <c r="A90" s="5" t="s">
        <v>433</v>
      </c>
      <c r="B90" s="7">
        <f>SUMIF(County,County!A90,DFA)/COUNTIF(County,County!A90)</f>
        <v>0.34026627594084086</v>
      </c>
      <c r="D90" t="str">
        <f t="shared" si="1"/>
        <v>25-50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8"/>
  <sheetViews>
    <sheetView workbookViewId="0"/>
  </sheetViews>
  <sheetFormatPr defaultColWidth="9.109375" defaultRowHeight="12.6" x14ac:dyDescent="0.25"/>
  <cols>
    <col min="1" max="1" width="7" style="55" bestFit="1" customWidth="1"/>
    <col min="2" max="2" width="38.5546875" style="55" bestFit="1" customWidth="1"/>
    <col min="3" max="3" width="11.6640625" style="55" bestFit="1" customWidth="1"/>
    <col min="4" max="8" width="9.109375" style="52" customWidth="1"/>
    <col min="9" max="16384" width="9.109375" style="55"/>
  </cols>
  <sheetData>
    <row r="1" spans="1:8" x14ac:dyDescent="0.25">
      <c r="A1" s="89" t="s">
        <v>1395</v>
      </c>
      <c r="B1" s="89" t="s">
        <v>1396</v>
      </c>
      <c r="C1" s="89" t="s">
        <v>1397</v>
      </c>
      <c r="D1" s="90" t="s">
        <v>1398</v>
      </c>
      <c r="E1" s="90" t="s">
        <v>1417</v>
      </c>
      <c r="F1" s="90" t="s">
        <v>1447</v>
      </c>
      <c r="G1" s="90" t="s">
        <v>1452</v>
      </c>
      <c r="H1" s="90" t="s">
        <v>1399</v>
      </c>
    </row>
    <row r="2" spans="1:8" x14ac:dyDescent="0.25">
      <c r="A2" s="5" t="s">
        <v>3</v>
      </c>
      <c r="B2" s="5" t="s">
        <v>4</v>
      </c>
      <c r="C2" s="5" t="s">
        <v>5</v>
      </c>
      <c r="D2" s="52" t="str">
        <f>IF(Districts!I2&gt;Districts!F2, "+", "-")</f>
        <v>-</v>
      </c>
      <c r="E2" s="52" t="str">
        <f>IF(Districts!L2&gt;Districts!I2, "+", "-")</f>
        <v>-</v>
      </c>
      <c r="F2" s="52" t="str">
        <f>IF(Districts!O2&gt;Districts!L2, "+", "-")</f>
        <v>-</v>
      </c>
      <c r="G2" s="52" t="str">
        <f>IF(Districts!R2&gt;Districts!O2, "+", "-")</f>
        <v>-</v>
      </c>
      <c r="H2" s="52" t="str">
        <f>IF(COUNTIF(D2:G2,"+")&gt;2,"+", IF(COUNTIF(D2:F2,"+")=2,"N", "-"))</f>
        <v>-</v>
      </c>
    </row>
    <row r="3" spans="1:8" x14ac:dyDescent="0.25">
      <c r="A3" s="5" t="s">
        <v>6</v>
      </c>
      <c r="B3" s="5" t="s">
        <v>7</v>
      </c>
      <c r="C3" s="5" t="s">
        <v>8</v>
      </c>
      <c r="D3" s="52" t="str">
        <f>IF(Districts!I3&gt;Districts!F3, "+", "-")</f>
        <v>+</v>
      </c>
      <c r="E3" s="52" t="str">
        <f>IF(Districts!L3&gt;Districts!I3, "+", "-")</f>
        <v>+</v>
      </c>
      <c r="F3" s="52" t="str">
        <f>IF(Districts!O3&gt;Districts!L3, "+", "-")</f>
        <v>+</v>
      </c>
      <c r="G3" s="52" t="str">
        <f>IF(Districts!R3&gt;Districts!O3, "+", "-")</f>
        <v>-</v>
      </c>
      <c r="H3" s="52" t="str">
        <f t="shared" ref="H3:H66" si="0">IF(COUNTIF(D3:G3,"+")&gt;2,"+", IF(COUNTIF(D3:F3,"+")=2,"N", "-"))</f>
        <v>+</v>
      </c>
    </row>
    <row r="4" spans="1:8" x14ac:dyDescent="0.25">
      <c r="A4" s="5" t="s">
        <v>9</v>
      </c>
      <c r="B4" s="5" t="s">
        <v>10</v>
      </c>
      <c r="C4" s="5" t="s">
        <v>11</v>
      </c>
      <c r="D4" s="52" t="str">
        <f>IF(Districts!I4&gt;Districts!F4, "+", "-")</f>
        <v>-</v>
      </c>
      <c r="E4" s="52" t="str">
        <f>IF(Districts!L4&gt;Districts!I4, "+", "-")</f>
        <v>+</v>
      </c>
      <c r="F4" s="52" t="str">
        <f>IF(Districts!O4&gt;Districts!L4, "+", "-")</f>
        <v>+</v>
      </c>
      <c r="G4" s="52" t="str">
        <f>IF(Districts!R4&gt;Districts!O4, "+", "-")</f>
        <v>+</v>
      </c>
      <c r="H4" s="52" t="str">
        <f t="shared" si="0"/>
        <v>+</v>
      </c>
    </row>
    <row r="5" spans="1:8" x14ac:dyDescent="0.25">
      <c r="A5" s="5" t="s">
        <v>12</v>
      </c>
      <c r="B5" s="5" t="s">
        <v>13</v>
      </c>
      <c r="C5" s="5" t="s">
        <v>14</v>
      </c>
      <c r="D5" s="52" t="str">
        <f>IF(Districts!I5&gt;Districts!F5, "+", "-")</f>
        <v>+</v>
      </c>
      <c r="E5" s="52" t="str">
        <f>IF(Districts!L5&gt;Districts!I5, "+", "-")</f>
        <v>+</v>
      </c>
      <c r="F5" s="52" t="str">
        <f>IF(Districts!O5&gt;Districts!L5, "+", "-")</f>
        <v>+</v>
      </c>
      <c r="G5" s="52" t="str">
        <f>IF(Districts!R5&gt;Districts!O5, "+", "-")</f>
        <v>+</v>
      </c>
      <c r="H5" s="52" t="str">
        <f t="shared" si="0"/>
        <v>+</v>
      </c>
    </row>
    <row r="6" spans="1:8" x14ac:dyDescent="0.25">
      <c r="A6" s="5" t="s">
        <v>15</v>
      </c>
      <c r="B6" s="5" t="s">
        <v>16</v>
      </c>
      <c r="C6" s="5" t="s">
        <v>17</v>
      </c>
      <c r="D6" s="52" t="str">
        <f>IF(Districts!I6&gt;Districts!F6, "+", "-")</f>
        <v>+</v>
      </c>
      <c r="E6" s="52" t="str">
        <f>IF(Districts!L6&gt;Districts!I6, "+", "-")</f>
        <v>+</v>
      </c>
      <c r="F6" s="52" t="str">
        <f>IF(Districts!O6&gt;Districts!L6, "+", "-")</f>
        <v>+</v>
      </c>
      <c r="G6" s="52" t="str">
        <f>IF(Districts!R6&gt;Districts!O6, "+", "-")</f>
        <v>+</v>
      </c>
      <c r="H6" s="52" t="str">
        <f t="shared" si="0"/>
        <v>+</v>
      </c>
    </row>
    <row r="7" spans="1:8" x14ac:dyDescent="0.25">
      <c r="A7" s="5" t="s">
        <v>18</v>
      </c>
      <c r="B7" s="5" t="s">
        <v>19</v>
      </c>
      <c r="C7" s="5" t="s">
        <v>20</v>
      </c>
      <c r="D7" s="52" t="str">
        <f>IF(Districts!I7&gt;Districts!F7, "+", "-")</f>
        <v>-</v>
      </c>
      <c r="E7" s="52" t="str">
        <f>IF(Districts!L7&gt;Districts!I7, "+", "-")</f>
        <v>+</v>
      </c>
      <c r="F7" s="52" t="str">
        <f>IF(Districts!O7&gt;Districts!L7, "+", "-")</f>
        <v>+</v>
      </c>
      <c r="G7" s="52" t="str">
        <f>IF(Districts!R7&gt;Districts!O7, "+", "-")</f>
        <v>+</v>
      </c>
      <c r="H7" s="52" t="str">
        <f t="shared" si="0"/>
        <v>+</v>
      </c>
    </row>
    <row r="8" spans="1:8" x14ac:dyDescent="0.25">
      <c r="A8" s="5" t="s">
        <v>21</v>
      </c>
      <c r="B8" s="5" t="s">
        <v>22</v>
      </c>
      <c r="C8" s="5" t="s">
        <v>8</v>
      </c>
      <c r="D8" s="52" t="str">
        <f>IF(Districts!I8&gt;Districts!F8, "+", "-")</f>
        <v>+</v>
      </c>
      <c r="E8" s="52" t="str">
        <f>IF(Districts!L8&gt;Districts!I8, "+", "-")</f>
        <v>+</v>
      </c>
      <c r="F8" s="52" t="str">
        <f>IF(Districts!O8&gt;Districts!L8, "+", "-")</f>
        <v>+</v>
      </c>
      <c r="G8" s="52" t="str">
        <f>IF(Districts!R8&gt;Districts!O8, "+", "-")</f>
        <v>+</v>
      </c>
      <c r="H8" s="52" t="str">
        <f t="shared" si="0"/>
        <v>+</v>
      </c>
    </row>
    <row r="9" spans="1:8" x14ac:dyDescent="0.25">
      <c r="A9" s="5" t="s">
        <v>23</v>
      </c>
      <c r="B9" s="5" t="s">
        <v>24</v>
      </c>
      <c r="C9" s="5" t="s">
        <v>25</v>
      </c>
      <c r="D9" s="52" t="str">
        <f>IF(Districts!I9&gt;Districts!F9, "+", "-")</f>
        <v>+</v>
      </c>
      <c r="E9" s="52" t="str">
        <f>IF(Districts!L9&gt;Districts!I9, "+", "-")</f>
        <v>+</v>
      </c>
      <c r="F9" s="52" t="str">
        <f>IF(Districts!O9&gt;Districts!L9, "+", "-")</f>
        <v>+</v>
      </c>
      <c r="G9" s="52" t="str">
        <f>IF(Districts!R9&gt;Districts!O9, "+", "-")</f>
        <v>+</v>
      </c>
      <c r="H9" s="52" t="str">
        <f t="shared" si="0"/>
        <v>+</v>
      </c>
    </row>
    <row r="10" spans="1:8" x14ac:dyDescent="0.25">
      <c r="A10" s="5" t="s">
        <v>26</v>
      </c>
      <c r="B10" s="5" t="s">
        <v>27</v>
      </c>
      <c r="C10" s="5" t="s">
        <v>25</v>
      </c>
      <c r="D10" s="52" t="str">
        <f>IF(Districts!I10&gt;Districts!F10, "+", "-")</f>
        <v>+</v>
      </c>
      <c r="E10" s="52" t="str">
        <f>IF(Districts!L10&gt;Districts!I10, "+", "-")</f>
        <v>-</v>
      </c>
      <c r="F10" s="52" t="str">
        <f>IF(Districts!O10&gt;Districts!L10, "+", "-")</f>
        <v>+</v>
      </c>
      <c r="G10" s="52" t="str">
        <f>IF(Districts!R10&gt;Districts!O10, "+", "-")</f>
        <v>+</v>
      </c>
      <c r="H10" s="52" t="str">
        <f t="shared" si="0"/>
        <v>+</v>
      </c>
    </row>
    <row r="11" spans="1:8" x14ac:dyDescent="0.25">
      <c r="A11" s="5" t="s">
        <v>28</v>
      </c>
      <c r="B11" s="5" t="s">
        <v>29</v>
      </c>
      <c r="C11" s="5" t="s">
        <v>25</v>
      </c>
      <c r="D11" s="52" t="str">
        <f>IF(Districts!I11&gt;Districts!F11, "+", "-")</f>
        <v>-</v>
      </c>
      <c r="E11" s="52" t="str">
        <f>IF(Districts!L11&gt;Districts!I11, "+", "-")</f>
        <v>-</v>
      </c>
      <c r="F11" s="52" t="str">
        <f>IF(Districts!O11&gt;Districts!L11, "+", "-")</f>
        <v>+</v>
      </c>
      <c r="G11" s="52" t="str">
        <f>IF(Districts!R11&gt;Districts!O11, "+", "-")</f>
        <v>-</v>
      </c>
      <c r="H11" s="52" t="str">
        <f t="shared" si="0"/>
        <v>-</v>
      </c>
    </row>
    <row r="12" spans="1:8" x14ac:dyDescent="0.25">
      <c r="A12" s="5" t="s">
        <v>30</v>
      </c>
      <c r="B12" s="5" t="s">
        <v>31</v>
      </c>
      <c r="C12" s="5" t="s">
        <v>32</v>
      </c>
      <c r="D12" s="52" t="str">
        <f>IF(Districts!I12&gt;Districts!F12, "+", "-")</f>
        <v>+</v>
      </c>
      <c r="E12" s="52" t="str">
        <f>IF(Districts!L12&gt;Districts!I12, "+", "-")</f>
        <v>+</v>
      </c>
      <c r="F12" s="52" t="str">
        <f>IF(Districts!O12&gt;Districts!L12, "+", "-")</f>
        <v>+</v>
      </c>
      <c r="G12" s="52" t="str">
        <f>IF(Districts!R12&gt;Districts!O12, "+", "-")</f>
        <v>+</v>
      </c>
      <c r="H12" s="52" t="str">
        <f t="shared" si="0"/>
        <v>+</v>
      </c>
    </row>
    <row r="13" spans="1:8" x14ac:dyDescent="0.25">
      <c r="A13" s="5" t="s">
        <v>33</v>
      </c>
      <c r="B13" s="5" t="s">
        <v>34</v>
      </c>
      <c r="C13" s="5" t="s">
        <v>35</v>
      </c>
      <c r="D13" s="52" t="str">
        <f>IF(Districts!I13&gt;Districts!F13, "+", "-")</f>
        <v>+</v>
      </c>
      <c r="E13" s="52" t="str">
        <f>IF(Districts!L13&gt;Districts!I13, "+", "-")</f>
        <v>+</v>
      </c>
      <c r="F13" s="52" t="str">
        <f>IF(Districts!O13&gt;Districts!L13, "+", "-")</f>
        <v>-</v>
      </c>
      <c r="G13" s="52" t="str">
        <f>IF(Districts!R13&gt;Districts!O13, "+", "-")</f>
        <v>-</v>
      </c>
      <c r="H13" s="52" t="str">
        <f t="shared" si="0"/>
        <v>N</v>
      </c>
    </row>
    <row r="14" spans="1:8" x14ac:dyDescent="0.25">
      <c r="A14" s="5" t="s">
        <v>36</v>
      </c>
      <c r="B14" s="5" t="s">
        <v>37</v>
      </c>
      <c r="C14" s="5" t="s">
        <v>38</v>
      </c>
      <c r="D14" s="52" t="str">
        <f>IF(Districts!I14&gt;Districts!F14, "+", "-")</f>
        <v>+</v>
      </c>
      <c r="E14" s="52" t="str">
        <f>IF(Districts!L14&gt;Districts!I14, "+", "-")</f>
        <v>+</v>
      </c>
      <c r="F14" s="52" t="str">
        <f>IF(Districts!O14&gt;Districts!L14, "+", "-")</f>
        <v>-</v>
      </c>
      <c r="G14" s="52" t="str">
        <f>IF(Districts!R14&gt;Districts!O14, "+", "-")</f>
        <v>+</v>
      </c>
      <c r="H14" s="52" t="str">
        <f t="shared" si="0"/>
        <v>+</v>
      </c>
    </row>
    <row r="15" spans="1:8" x14ac:dyDescent="0.25">
      <c r="A15" s="5" t="s">
        <v>39</v>
      </c>
      <c r="B15" s="5" t="s">
        <v>40</v>
      </c>
      <c r="C15" s="5" t="s">
        <v>41</v>
      </c>
      <c r="D15" s="52" t="str">
        <f>IF(Districts!I15&gt;Districts!F15, "+", "-")</f>
        <v>+</v>
      </c>
      <c r="E15" s="52" t="str">
        <f>IF(Districts!L15&gt;Districts!I15, "+", "-")</f>
        <v>+</v>
      </c>
      <c r="F15" s="52" t="str">
        <f>IF(Districts!O15&gt;Districts!L15, "+", "-")</f>
        <v>-</v>
      </c>
      <c r="G15" s="52" t="str">
        <f>IF(Districts!R15&gt;Districts!O15, "+", "-")</f>
        <v>-</v>
      </c>
      <c r="H15" s="52" t="str">
        <f t="shared" si="0"/>
        <v>N</v>
      </c>
    </row>
    <row r="16" spans="1:8" x14ac:dyDescent="0.25">
      <c r="A16" s="5" t="s">
        <v>42</v>
      </c>
      <c r="B16" s="5" t="s">
        <v>43</v>
      </c>
      <c r="C16" s="5" t="s">
        <v>25</v>
      </c>
      <c r="D16" s="52" t="str">
        <f>IF(Districts!I16&gt;Districts!F16, "+", "-")</f>
        <v>+</v>
      </c>
      <c r="E16" s="52" t="str">
        <f>IF(Districts!L16&gt;Districts!I16, "+", "-")</f>
        <v>+</v>
      </c>
      <c r="F16" s="52" t="str">
        <f>IF(Districts!O16&gt;Districts!L16, "+", "-")</f>
        <v>+</v>
      </c>
      <c r="G16" s="52" t="str">
        <f>IF(Districts!R16&gt;Districts!O16, "+", "-")</f>
        <v>+</v>
      </c>
      <c r="H16" s="52" t="str">
        <f t="shared" si="0"/>
        <v>+</v>
      </c>
    </row>
    <row r="17" spans="1:8" x14ac:dyDescent="0.25">
      <c r="A17" s="5" t="s">
        <v>44</v>
      </c>
      <c r="B17" s="5" t="s">
        <v>45</v>
      </c>
      <c r="C17" s="5" t="s">
        <v>46</v>
      </c>
      <c r="D17" s="52" t="str">
        <f>IF(Districts!I17&gt;Districts!F17, "+", "-")</f>
        <v>+</v>
      </c>
      <c r="E17" s="52" t="str">
        <f>IF(Districts!L17&gt;Districts!I17, "+", "-")</f>
        <v>+</v>
      </c>
      <c r="F17" s="52" t="str">
        <f>IF(Districts!O17&gt;Districts!L17, "+", "-")</f>
        <v>-</v>
      </c>
      <c r="G17" s="52" t="str">
        <f>IF(Districts!R17&gt;Districts!O17, "+", "-")</f>
        <v>+</v>
      </c>
      <c r="H17" s="52" t="str">
        <f t="shared" si="0"/>
        <v>+</v>
      </c>
    </row>
    <row r="18" spans="1:8" x14ac:dyDescent="0.25">
      <c r="A18" s="5" t="s">
        <v>47</v>
      </c>
      <c r="B18" s="5" t="s">
        <v>48</v>
      </c>
      <c r="C18" s="5" t="s">
        <v>49</v>
      </c>
      <c r="D18" s="52" t="str">
        <f>IF(Districts!I18&gt;Districts!F18, "+", "-")</f>
        <v>+</v>
      </c>
      <c r="E18" s="52" t="str">
        <f>IF(Districts!L18&gt;Districts!I18, "+", "-")</f>
        <v>+</v>
      </c>
      <c r="F18" s="52" t="str">
        <f>IF(Districts!O18&gt;Districts!L18, "+", "-")</f>
        <v>+</v>
      </c>
      <c r="G18" s="52" t="str">
        <f>IF(Districts!R18&gt;Districts!O18, "+", "-")</f>
        <v>-</v>
      </c>
      <c r="H18" s="52" t="str">
        <f t="shared" si="0"/>
        <v>+</v>
      </c>
    </row>
    <row r="19" spans="1:8" x14ac:dyDescent="0.25">
      <c r="A19" s="5" t="s">
        <v>50</v>
      </c>
      <c r="B19" s="5" t="s">
        <v>51</v>
      </c>
      <c r="C19" s="5" t="s">
        <v>25</v>
      </c>
      <c r="D19" s="52" t="str">
        <f>IF(Districts!I19&gt;Districts!F19, "+", "-")</f>
        <v>-</v>
      </c>
      <c r="E19" s="52" t="str">
        <f>IF(Districts!L19&gt;Districts!I19, "+", "-")</f>
        <v>+</v>
      </c>
      <c r="F19" s="52" t="str">
        <f>IF(Districts!O19&gt;Districts!L19, "+", "-")</f>
        <v>+</v>
      </c>
      <c r="G19" s="52" t="str">
        <f>IF(Districts!R19&gt;Districts!O19, "+", "-")</f>
        <v>+</v>
      </c>
      <c r="H19" s="52" t="str">
        <f t="shared" si="0"/>
        <v>+</v>
      </c>
    </row>
    <row r="20" spans="1:8" x14ac:dyDescent="0.25">
      <c r="A20" s="5" t="s">
        <v>52</v>
      </c>
      <c r="B20" s="5" t="s">
        <v>53</v>
      </c>
      <c r="C20" s="5" t="s">
        <v>25</v>
      </c>
      <c r="D20" s="52" t="str">
        <f>IF(Districts!I20&gt;Districts!F20, "+", "-")</f>
        <v>-</v>
      </c>
      <c r="E20" s="52" t="str">
        <f>IF(Districts!L20&gt;Districts!I20, "+", "-")</f>
        <v>+</v>
      </c>
      <c r="F20" s="52" t="str">
        <f>IF(Districts!O20&gt;Districts!L20, "+", "-")</f>
        <v>-</v>
      </c>
      <c r="G20" s="52" t="str">
        <f>IF(Districts!R20&gt;Districts!O20, "+", "-")</f>
        <v>+</v>
      </c>
      <c r="H20" s="52" t="str">
        <f t="shared" si="0"/>
        <v>-</v>
      </c>
    </row>
    <row r="21" spans="1:8" x14ac:dyDescent="0.25">
      <c r="A21" s="5" t="s">
        <v>54</v>
      </c>
      <c r="B21" s="5" t="s">
        <v>55</v>
      </c>
      <c r="C21" s="5" t="s">
        <v>56</v>
      </c>
      <c r="D21" s="52" t="str">
        <f>IF(Districts!I21&gt;Districts!F21, "+", "-")</f>
        <v>-</v>
      </c>
      <c r="E21" s="52" t="str">
        <f>IF(Districts!L21&gt;Districts!I21, "+", "-")</f>
        <v>+</v>
      </c>
      <c r="F21" s="52" t="str">
        <f>IF(Districts!O21&gt;Districts!L21, "+", "-")</f>
        <v>+</v>
      </c>
      <c r="G21" s="52" t="str">
        <f>IF(Districts!R21&gt;Districts!O21, "+", "-")</f>
        <v>+</v>
      </c>
      <c r="H21" s="52" t="str">
        <f t="shared" si="0"/>
        <v>+</v>
      </c>
    </row>
    <row r="22" spans="1:8" x14ac:dyDescent="0.25">
      <c r="A22" s="5" t="s">
        <v>57</v>
      </c>
      <c r="B22" s="5" t="s">
        <v>58</v>
      </c>
      <c r="C22" s="5" t="s">
        <v>59</v>
      </c>
      <c r="D22" s="52" t="str">
        <f>IF(Districts!I22&gt;Districts!F22, "+", "-")</f>
        <v>+</v>
      </c>
      <c r="E22" s="52" t="str">
        <f>IF(Districts!L22&gt;Districts!I22, "+", "-")</f>
        <v>+</v>
      </c>
      <c r="F22" s="52" t="str">
        <f>IF(Districts!O22&gt;Districts!L22, "+", "-")</f>
        <v>+</v>
      </c>
      <c r="G22" s="52" t="str">
        <f>IF(Districts!R22&gt;Districts!O22, "+", "-")</f>
        <v>-</v>
      </c>
      <c r="H22" s="52" t="str">
        <f t="shared" si="0"/>
        <v>+</v>
      </c>
    </row>
    <row r="23" spans="1:8" x14ac:dyDescent="0.25">
      <c r="A23" s="5" t="s">
        <v>60</v>
      </c>
      <c r="B23" s="5" t="s">
        <v>61</v>
      </c>
      <c r="C23" s="5" t="s">
        <v>62</v>
      </c>
      <c r="D23" s="52" t="str">
        <f>IF(Districts!I23&gt;Districts!F23, "+", "-")</f>
        <v>-</v>
      </c>
      <c r="E23" s="52" t="str">
        <f>IF(Districts!L23&gt;Districts!I23, "+", "-")</f>
        <v>-</v>
      </c>
      <c r="F23" s="52" t="str">
        <f>IF(Districts!O23&gt;Districts!L23, "+", "-")</f>
        <v>+</v>
      </c>
      <c r="G23" s="52" t="str">
        <f>IF(Districts!R23&gt;Districts!O23, "+", "-")</f>
        <v>+</v>
      </c>
      <c r="H23" s="52" t="str">
        <f t="shared" si="0"/>
        <v>-</v>
      </c>
    </row>
    <row r="24" spans="1:8" x14ac:dyDescent="0.25">
      <c r="A24" s="5" t="s">
        <v>63</v>
      </c>
      <c r="B24" s="5" t="s">
        <v>64</v>
      </c>
      <c r="C24" s="5" t="s">
        <v>65</v>
      </c>
      <c r="D24" s="52" t="str">
        <f>IF(Districts!I24&gt;Districts!F24, "+", "-")</f>
        <v>+</v>
      </c>
      <c r="E24" s="52" t="str">
        <f>IF(Districts!L24&gt;Districts!I24, "+", "-")</f>
        <v>-</v>
      </c>
      <c r="F24" s="52" t="str">
        <f>IF(Districts!O24&gt;Districts!L24, "+", "-")</f>
        <v>+</v>
      </c>
      <c r="G24" s="52" t="str">
        <f>IF(Districts!R24&gt;Districts!O24, "+", "-")</f>
        <v>-</v>
      </c>
      <c r="H24" s="52" t="str">
        <f t="shared" si="0"/>
        <v>N</v>
      </c>
    </row>
    <row r="25" spans="1:8" x14ac:dyDescent="0.25">
      <c r="A25" s="5" t="s">
        <v>66</v>
      </c>
      <c r="B25" s="5" t="s">
        <v>67</v>
      </c>
      <c r="C25" s="5" t="s">
        <v>68</v>
      </c>
      <c r="D25" s="52" t="str">
        <f>IF(Districts!I25&gt;Districts!F25, "+", "-")</f>
        <v>+</v>
      </c>
      <c r="E25" s="52" t="str">
        <f>IF(Districts!L25&gt;Districts!I25, "+", "-")</f>
        <v>+</v>
      </c>
      <c r="F25" s="52" t="str">
        <f>IF(Districts!O25&gt;Districts!L25, "+", "-")</f>
        <v>+</v>
      </c>
      <c r="G25" s="52" t="str">
        <f>IF(Districts!R25&gt;Districts!O25, "+", "-")</f>
        <v>+</v>
      </c>
      <c r="H25" s="52" t="str">
        <f t="shared" si="0"/>
        <v>+</v>
      </c>
    </row>
    <row r="26" spans="1:8" x14ac:dyDescent="0.25">
      <c r="A26" s="5" t="s">
        <v>69</v>
      </c>
      <c r="B26" s="5" t="s">
        <v>70</v>
      </c>
      <c r="C26" s="5" t="s">
        <v>11</v>
      </c>
      <c r="D26" s="52" t="str">
        <f>IF(Districts!I26&gt;Districts!F26, "+", "-")</f>
        <v>-</v>
      </c>
      <c r="E26" s="52" t="str">
        <f>IF(Districts!L26&gt;Districts!I26, "+", "-")</f>
        <v>-</v>
      </c>
      <c r="F26" s="52" t="str">
        <f>IF(Districts!O26&gt;Districts!L26, "+", "-")</f>
        <v>+</v>
      </c>
      <c r="G26" s="52" t="str">
        <f>IF(Districts!R26&gt;Districts!O26, "+", "-")</f>
        <v>+</v>
      </c>
      <c r="H26" s="52" t="str">
        <f t="shared" si="0"/>
        <v>-</v>
      </c>
    </row>
    <row r="27" spans="1:8" x14ac:dyDescent="0.25">
      <c r="A27" s="5" t="s">
        <v>71</v>
      </c>
      <c r="B27" s="5" t="s">
        <v>72</v>
      </c>
      <c r="C27" s="5" t="s">
        <v>73</v>
      </c>
      <c r="D27" s="52" t="str">
        <f>IF(Districts!I27&gt;Districts!F27, "+", "-")</f>
        <v>+</v>
      </c>
      <c r="E27" s="52" t="str">
        <f>IF(Districts!L27&gt;Districts!I27, "+", "-")</f>
        <v>+</v>
      </c>
      <c r="F27" s="52" t="str">
        <f>IF(Districts!O27&gt;Districts!L27, "+", "-")</f>
        <v>-</v>
      </c>
      <c r="G27" s="52" t="str">
        <f>IF(Districts!R27&gt;Districts!O27, "+", "-")</f>
        <v>-</v>
      </c>
      <c r="H27" s="52" t="str">
        <f t="shared" si="0"/>
        <v>N</v>
      </c>
    </row>
    <row r="28" spans="1:8" x14ac:dyDescent="0.25">
      <c r="A28" s="5" t="s">
        <v>74</v>
      </c>
      <c r="B28" s="5" t="s">
        <v>75</v>
      </c>
      <c r="C28" s="5" t="s">
        <v>76</v>
      </c>
      <c r="D28" s="52" t="str">
        <f>IF(Districts!I28&gt;Districts!F28, "+", "-")</f>
        <v>+</v>
      </c>
      <c r="E28" s="52" t="str">
        <f>IF(Districts!L28&gt;Districts!I28, "+", "-")</f>
        <v>+</v>
      </c>
      <c r="F28" s="52" t="str">
        <f>IF(Districts!O28&gt;Districts!L28, "+", "-")</f>
        <v>+</v>
      </c>
      <c r="G28" s="52" t="str">
        <f>IF(Districts!R28&gt;Districts!O28, "+", "-")</f>
        <v>+</v>
      </c>
      <c r="H28" s="52" t="str">
        <f t="shared" si="0"/>
        <v>+</v>
      </c>
    </row>
    <row r="29" spans="1:8" x14ac:dyDescent="0.25">
      <c r="A29" s="5" t="s">
        <v>77</v>
      </c>
      <c r="B29" s="5" t="s">
        <v>78</v>
      </c>
      <c r="C29" s="5" t="s">
        <v>79</v>
      </c>
      <c r="D29" s="52" t="str">
        <f>IF(Districts!I29&gt;Districts!F29, "+", "-")</f>
        <v>+</v>
      </c>
      <c r="E29" s="52" t="str">
        <f>IF(Districts!L29&gt;Districts!I29, "+", "-")</f>
        <v>+</v>
      </c>
      <c r="F29" s="52" t="str">
        <f>IF(Districts!O29&gt;Districts!L29, "+", "-")</f>
        <v>+</v>
      </c>
      <c r="G29" s="52" t="str">
        <f>IF(Districts!R29&gt;Districts!O29, "+", "-")</f>
        <v>+</v>
      </c>
      <c r="H29" s="52" t="str">
        <f t="shared" si="0"/>
        <v>+</v>
      </c>
    </row>
    <row r="30" spans="1:8" x14ac:dyDescent="0.25">
      <c r="A30" s="5" t="s">
        <v>80</v>
      </c>
      <c r="B30" s="5" t="s">
        <v>81</v>
      </c>
      <c r="C30" s="5" t="s">
        <v>82</v>
      </c>
      <c r="D30" s="52" t="str">
        <f>IF(Districts!I30&gt;Districts!F30, "+", "-")</f>
        <v>-</v>
      </c>
      <c r="E30" s="52" t="str">
        <f>IF(Districts!L30&gt;Districts!I30, "+", "-")</f>
        <v>+</v>
      </c>
      <c r="F30" s="52" t="str">
        <f>IF(Districts!O30&gt;Districts!L30, "+", "-")</f>
        <v>+</v>
      </c>
      <c r="G30" s="52" t="str">
        <f>IF(Districts!R30&gt;Districts!O30, "+", "-")</f>
        <v>+</v>
      </c>
      <c r="H30" s="52" t="str">
        <f t="shared" si="0"/>
        <v>+</v>
      </c>
    </row>
    <row r="31" spans="1:8" x14ac:dyDescent="0.25">
      <c r="A31" s="5" t="s">
        <v>83</v>
      </c>
      <c r="B31" s="5" t="s">
        <v>84</v>
      </c>
      <c r="C31" s="5" t="s">
        <v>85</v>
      </c>
      <c r="D31" s="52" t="str">
        <f>IF(Districts!I31&gt;Districts!F31, "+", "-")</f>
        <v>-</v>
      </c>
      <c r="E31" s="52" t="str">
        <f>IF(Districts!L31&gt;Districts!I31, "+", "-")</f>
        <v>-</v>
      </c>
      <c r="F31" s="52" t="str">
        <f>IF(Districts!O31&gt;Districts!L31, "+", "-")</f>
        <v>+</v>
      </c>
      <c r="G31" s="52" t="str">
        <f>IF(Districts!R31&gt;Districts!O31, "+", "-")</f>
        <v>+</v>
      </c>
      <c r="H31" s="52" t="str">
        <f t="shared" si="0"/>
        <v>-</v>
      </c>
    </row>
    <row r="32" spans="1:8" x14ac:dyDescent="0.25">
      <c r="A32" s="5" t="s">
        <v>86</v>
      </c>
      <c r="B32" s="5" t="s">
        <v>87</v>
      </c>
      <c r="C32" s="5" t="s">
        <v>88</v>
      </c>
      <c r="D32" s="52" t="str">
        <f>IF(Districts!I32&gt;Districts!F32, "+", "-")</f>
        <v>-</v>
      </c>
      <c r="E32" s="52" t="str">
        <f>IF(Districts!L32&gt;Districts!I32, "+", "-")</f>
        <v>+</v>
      </c>
      <c r="F32" s="52" t="str">
        <f>IF(Districts!O32&gt;Districts!L32, "+", "-")</f>
        <v>+</v>
      </c>
      <c r="G32" s="52" t="str">
        <f>IF(Districts!R32&gt;Districts!O32, "+", "-")</f>
        <v>+</v>
      </c>
      <c r="H32" s="52" t="str">
        <f t="shared" si="0"/>
        <v>+</v>
      </c>
    </row>
    <row r="33" spans="1:8" x14ac:dyDescent="0.25">
      <c r="A33" s="5" t="s">
        <v>89</v>
      </c>
      <c r="B33" s="5" t="s">
        <v>90</v>
      </c>
      <c r="C33" s="5" t="s">
        <v>25</v>
      </c>
      <c r="D33" s="52" t="str">
        <f>IF(Districts!I33&gt;Districts!F33, "+", "-")</f>
        <v>+</v>
      </c>
      <c r="E33" s="52" t="str">
        <f>IF(Districts!L33&gt;Districts!I33, "+", "-")</f>
        <v>-</v>
      </c>
      <c r="F33" s="52" t="str">
        <f>IF(Districts!O33&gt;Districts!L33, "+", "-")</f>
        <v>+</v>
      </c>
      <c r="G33" s="52" t="str">
        <f>IF(Districts!R33&gt;Districts!O33, "+", "-")</f>
        <v>+</v>
      </c>
      <c r="H33" s="52" t="str">
        <f t="shared" si="0"/>
        <v>+</v>
      </c>
    </row>
    <row r="34" spans="1:8" x14ac:dyDescent="0.25">
      <c r="A34" s="5" t="s">
        <v>91</v>
      </c>
      <c r="B34" s="5" t="s">
        <v>92</v>
      </c>
      <c r="C34" s="5" t="s">
        <v>25</v>
      </c>
      <c r="D34" s="52" t="str">
        <f>IF(Districts!I34&gt;Districts!F34, "+", "-")</f>
        <v>+</v>
      </c>
      <c r="E34" s="52" t="str">
        <f>IF(Districts!L34&gt;Districts!I34, "+", "-")</f>
        <v>-</v>
      </c>
      <c r="F34" s="52" t="str">
        <f>IF(Districts!O34&gt;Districts!L34, "+", "-")</f>
        <v>-</v>
      </c>
      <c r="G34" s="52" t="str">
        <f>IF(Districts!R34&gt;Districts!O34, "+", "-")</f>
        <v>+</v>
      </c>
      <c r="H34" s="52" t="str">
        <f t="shared" si="0"/>
        <v>-</v>
      </c>
    </row>
    <row r="35" spans="1:8" x14ac:dyDescent="0.25">
      <c r="A35" s="5" t="s">
        <v>93</v>
      </c>
      <c r="B35" s="5" t="s">
        <v>94</v>
      </c>
      <c r="C35" s="5" t="s">
        <v>46</v>
      </c>
      <c r="D35" s="52" t="str">
        <f>IF(Districts!I35&gt;Districts!F35, "+", "-")</f>
        <v>+</v>
      </c>
      <c r="E35" s="52" t="str">
        <f>IF(Districts!L35&gt;Districts!I35, "+", "-")</f>
        <v>+</v>
      </c>
      <c r="F35" s="52" t="str">
        <f>IF(Districts!O35&gt;Districts!L35, "+", "-")</f>
        <v>-</v>
      </c>
      <c r="G35" s="52" t="str">
        <f>IF(Districts!R35&gt;Districts!O35, "+", "-")</f>
        <v>-</v>
      </c>
      <c r="H35" s="52" t="str">
        <f t="shared" si="0"/>
        <v>N</v>
      </c>
    </row>
    <row r="36" spans="1:8" x14ac:dyDescent="0.25">
      <c r="A36" s="5" t="s">
        <v>95</v>
      </c>
      <c r="B36" s="5" t="s">
        <v>96</v>
      </c>
      <c r="C36" s="5" t="s">
        <v>17</v>
      </c>
      <c r="D36" s="52" t="str">
        <f>IF(Districts!I36&gt;Districts!F36, "+", "-")</f>
        <v>+</v>
      </c>
      <c r="E36" s="52" t="str">
        <f>IF(Districts!L36&gt;Districts!I36, "+", "-")</f>
        <v>-</v>
      </c>
      <c r="F36" s="52" t="str">
        <f>IF(Districts!O36&gt;Districts!L36, "+", "-")</f>
        <v>+</v>
      </c>
      <c r="G36" s="52" t="str">
        <f>IF(Districts!R36&gt;Districts!O36, "+", "-")</f>
        <v>-</v>
      </c>
      <c r="H36" s="52" t="str">
        <f t="shared" si="0"/>
        <v>N</v>
      </c>
    </row>
    <row r="37" spans="1:8" x14ac:dyDescent="0.25">
      <c r="A37" s="5" t="s">
        <v>97</v>
      </c>
      <c r="B37" s="5" t="s">
        <v>98</v>
      </c>
      <c r="C37" s="5" t="s">
        <v>99</v>
      </c>
      <c r="D37" s="52" t="str">
        <f>IF(Districts!I37&gt;Districts!F37, "+", "-")</f>
        <v>-</v>
      </c>
      <c r="E37" s="52" t="str">
        <f>IF(Districts!L37&gt;Districts!I37, "+", "-")</f>
        <v>-</v>
      </c>
      <c r="F37" s="52" t="str">
        <f>IF(Districts!O37&gt;Districts!L37, "+", "-")</f>
        <v>-</v>
      </c>
      <c r="G37" s="52" t="str">
        <f>IF(Districts!R37&gt;Districts!O37, "+", "-")</f>
        <v>+</v>
      </c>
      <c r="H37" s="52" t="str">
        <f t="shared" si="0"/>
        <v>-</v>
      </c>
    </row>
    <row r="38" spans="1:8" x14ac:dyDescent="0.25">
      <c r="A38" s="5" t="s">
        <v>100</v>
      </c>
      <c r="B38" s="5" t="s">
        <v>101</v>
      </c>
      <c r="C38" s="5" t="s">
        <v>8</v>
      </c>
      <c r="D38" s="52" t="str">
        <f>IF(Districts!I38&gt;Districts!F38, "+", "-")</f>
        <v>-</v>
      </c>
      <c r="E38" s="52" t="str">
        <f>IF(Districts!L38&gt;Districts!I38, "+", "-")</f>
        <v>-</v>
      </c>
      <c r="F38" s="52" t="str">
        <f>IF(Districts!O38&gt;Districts!L38, "+", "-")</f>
        <v>-</v>
      </c>
      <c r="G38" s="52" t="str">
        <f>IF(Districts!R38&gt;Districts!O38, "+", "-")</f>
        <v>+</v>
      </c>
      <c r="H38" s="52" t="str">
        <f t="shared" si="0"/>
        <v>-</v>
      </c>
    </row>
    <row r="39" spans="1:8" x14ac:dyDescent="0.25">
      <c r="A39" s="5" t="s">
        <v>102</v>
      </c>
      <c r="B39" s="5" t="s">
        <v>103</v>
      </c>
      <c r="C39" s="5" t="s">
        <v>76</v>
      </c>
      <c r="D39" s="52" t="str">
        <f>IF(Districts!I39&gt;Districts!F39, "+", "-")</f>
        <v>-</v>
      </c>
      <c r="E39" s="52" t="str">
        <f>IF(Districts!L39&gt;Districts!I39, "+", "-")</f>
        <v>+</v>
      </c>
      <c r="F39" s="52" t="str">
        <f>IF(Districts!O39&gt;Districts!L39, "+", "-")</f>
        <v>+</v>
      </c>
      <c r="G39" s="52" t="str">
        <f>IF(Districts!R39&gt;Districts!O39, "+", "-")</f>
        <v>+</v>
      </c>
      <c r="H39" s="52" t="str">
        <f t="shared" si="0"/>
        <v>+</v>
      </c>
    </row>
    <row r="40" spans="1:8" x14ac:dyDescent="0.25">
      <c r="A40" s="5" t="s">
        <v>104</v>
      </c>
      <c r="B40" s="5" t="s">
        <v>105</v>
      </c>
      <c r="C40" s="5" t="s">
        <v>82</v>
      </c>
      <c r="D40" s="52" t="str">
        <f>IF(Districts!I40&gt;Districts!F40, "+", "-")</f>
        <v>+</v>
      </c>
      <c r="E40" s="52" t="str">
        <f>IF(Districts!L40&gt;Districts!I40, "+", "-")</f>
        <v>+</v>
      </c>
      <c r="F40" s="52" t="str">
        <f>IF(Districts!O40&gt;Districts!L40, "+", "-")</f>
        <v>+</v>
      </c>
      <c r="G40" s="52" t="str">
        <f>IF(Districts!R40&gt;Districts!O40, "+", "-")</f>
        <v>-</v>
      </c>
      <c r="H40" s="52" t="str">
        <f t="shared" si="0"/>
        <v>+</v>
      </c>
    </row>
    <row r="41" spans="1:8" x14ac:dyDescent="0.25">
      <c r="A41" s="5" t="s">
        <v>106</v>
      </c>
      <c r="B41" s="5" t="s">
        <v>107</v>
      </c>
      <c r="C41" s="5" t="s">
        <v>108</v>
      </c>
      <c r="D41" s="52" t="str">
        <f>IF(Districts!I41&gt;Districts!F41, "+", "-")</f>
        <v>+</v>
      </c>
      <c r="E41" s="52" t="str">
        <f>IF(Districts!L41&gt;Districts!I41, "+", "-")</f>
        <v>+</v>
      </c>
      <c r="F41" s="52" t="str">
        <f>IF(Districts!O41&gt;Districts!L41, "+", "-")</f>
        <v>-</v>
      </c>
      <c r="G41" s="52" t="str">
        <f>IF(Districts!R41&gt;Districts!O41, "+", "-")</f>
        <v>+</v>
      </c>
      <c r="H41" s="52" t="str">
        <f t="shared" si="0"/>
        <v>+</v>
      </c>
    </row>
    <row r="42" spans="1:8" x14ac:dyDescent="0.25">
      <c r="A42" s="5" t="s">
        <v>109</v>
      </c>
      <c r="B42" s="5" t="s">
        <v>110</v>
      </c>
      <c r="C42" s="5" t="s">
        <v>111</v>
      </c>
      <c r="D42" s="52" t="str">
        <f>IF(Districts!I42&gt;Districts!F42, "+", "-")</f>
        <v>+</v>
      </c>
      <c r="E42" s="52" t="str">
        <f>IF(Districts!L42&gt;Districts!I42, "+", "-")</f>
        <v>+</v>
      </c>
      <c r="F42" s="52" t="str">
        <f>IF(Districts!O42&gt;Districts!L42, "+", "-")</f>
        <v>+</v>
      </c>
      <c r="G42" s="52" t="str">
        <f>IF(Districts!R42&gt;Districts!O42, "+", "-")</f>
        <v>-</v>
      </c>
      <c r="H42" s="52" t="str">
        <f t="shared" si="0"/>
        <v>+</v>
      </c>
    </row>
    <row r="43" spans="1:8" x14ac:dyDescent="0.25">
      <c r="A43" s="5" t="s">
        <v>112</v>
      </c>
      <c r="B43" s="5" t="s">
        <v>113</v>
      </c>
      <c r="C43" s="5" t="s">
        <v>114</v>
      </c>
      <c r="D43" s="52" t="str">
        <f>IF(Districts!I43&gt;Districts!F43, "+", "-")</f>
        <v>+</v>
      </c>
      <c r="E43" s="52" t="str">
        <f>IF(Districts!L43&gt;Districts!I43, "+", "-")</f>
        <v>+</v>
      </c>
      <c r="F43" s="52" t="str">
        <f>IF(Districts!O43&gt;Districts!L43, "+", "-")</f>
        <v>+</v>
      </c>
      <c r="G43" s="52" t="str">
        <f>IF(Districts!R43&gt;Districts!O43, "+", "-")</f>
        <v>+</v>
      </c>
      <c r="H43" s="52" t="str">
        <f t="shared" si="0"/>
        <v>+</v>
      </c>
    </row>
    <row r="44" spans="1:8" x14ac:dyDescent="0.25">
      <c r="A44" s="5" t="s">
        <v>115</v>
      </c>
      <c r="B44" s="5" t="s">
        <v>116</v>
      </c>
      <c r="C44" s="5" t="s">
        <v>88</v>
      </c>
      <c r="D44" s="52" t="str">
        <f>IF(Districts!I44&gt;Districts!F44, "+", "-")</f>
        <v>-</v>
      </c>
      <c r="E44" s="52" t="str">
        <f>IF(Districts!L44&gt;Districts!I44, "+", "-")</f>
        <v>-</v>
      </c>
      <c r="F44" s="52" t="str">
        <f>IF(Districts!O44&gt;Districts!L44, "+", "-")</f>
        <v>-</v>
      </c>
      <c r="G44" s="52" t="str">
        <f>IF(Districts!R44&gt;Districts!O44, "+", "-")</f>
        <v>-</v>
      </c>
      <c r="H44" s="52" t="str">
        <f t="shared" si="0"/>
        <v>-</v>
      </c>
    </row>
    <row r="45" spans="1:8" x14ac:dyDescent="0.25">
      <c r="A45" s="5" t="s">
        <v>1400</v>
      </c>
      <c r="B45" s="5" t="s">
        <v>1402</v>
      </c>
      <c r="C45" s="5" t="s">
        <v>25</v>
      </c>
      <c r="D45" s="52" t="str">
        <f>IF(Districts!I45&gt;Districts!F45, "+", "-")</f>
        <v>-</v>
      </c>
      <c r="E45" s="52" t="str">
        <f>IF(Districts!L45&gt;Districts!I45, "+", "-")</f>
        <v>-</v>
      </c>
      <c r="F45" s="52" t="str">
        <f>IF(Districts!O45&gt;Districts!L45, "+", "-")</f>
        <v>+</v>
      </c>
      <c r="G45" s="52" t="str">
        <f>IF(Districts!R45&gt;Districts!O45, "+", "-")</f>
        <v>+</v>
      </c>
      <c r="H45" s="52" t="str">
        <f t="shared" si="0"/>
        <v>-</v>
      </c>
    </row>
    <row r="46" spans="1:8" x14ac:dyDescent="0.25">
      <c r="A46" s="5" t="s">
        <v>117</v>
      </c>
      <c r="B46" s="5" t="s">
        <v>118</v>
      </c>
      <c r="C46" s="5" t="s">
        <v>119</v>
      </c>
      <c r="D46" s="52" t="str">
        <f>IF(Districts!I46&gt;Districts!F46, "+", "-")</f>
        <v>-</v>
      </c>
      <c r="E46" s="52" t="str">
        <f>IF(Districts!L46&gt;Districts!I46, "+", "-")</f>
        <v>+</v>
      </c>
      <c r="F46" s="52" t="str">
        <f>IF(Districts!O46&gt;Districts!L46, "+", "-")</f>
        <v>+</v>
      </c>
      <c r="G46" s="52" t="str">
        <f>IF(Districts!R46&gt;Districts!O46, "+", "-")</f>
        <v>+</v>
      </c>
      <c r="H46" s="52" t="str">
        <f t="shared" si="0"/>
        <v>+</v>
      </c>
    </row>
    <row r="47" spans="1:8" x14ac:dyDescent="0.25">
      <c r="A47" s="5" t="s">
        <v>120</v>
      </c>
      <c r="B47" s="5" t="s">
        <v>121</v>
      </c>
      <c r="C47" s="5" t="s">
        <v>119</v>
      </c>
      <c r="D47" s="52" t="str">
        <f>IF(Districts!I47&gt;Districts!F47, "+", "-")</f>
        <v>-</v>
      </c>
      <c r="E47" s="52" t="str">
        <f>IF(Districts!L47&gt;Districts!I47, "+", "-")</f>
        <v>+</v>
      </c>
      <c r="F47" s="52" t="str">
        <f>IF(Districts!O47&gt;Districts!L47, "+", "-")</f>
        <v>-</v>
      </c>
      <c r="G47" s="52" t="str">
        <f>IF(Districts!R47&gt;Districts!O47, "+", "-")</f>
        <v>-</v>
      </c>
      <c r="H47" s="52" t="str">
        <f t="shared" si="0"/>
        <v>-</v>
      </c>
    </row>
    <row r="48" spans="1:8" x14ac:dyDescent="0.25">
      <c r="A48" s="5" t="s">
        <v>122</v>
      </c>
      <c r="B48" s="5" t="s">
        <v>123</v>
      </c>
      <c r="C48" s="5" t="s">
        <v>124</v>
      </c>
      <c r="D48" s="52" t="str">
        <f>IF(Districts!I48&gt;Districts!F48, "+", "-")</f>
        <v>-</v>
      </c>
      <c r="E48" s="52" t="str">
        <f>IF(Districts!L48&gt;Districts!I48, "+", "-")</f>
        <v>+</v>
      </c>
      <c r="F48" s="52" t="str">
        <f>IF(Districts!O48&gt;Districts!L48, "+", "-")</f>
        <v>+</v>
      </c>
      <c r="G48" s="52" t="str">
        <f>IF(Districts!R48&gt;Districts!O48, "+", "-")</f>
        <v>+</v>
      </c>
      <c r="H48" s="52" t="str">
        <f t="shared" si="0"/>
        <v>+</v>
      </c>
    </row>
    <row r="49" spans="1:8" x14ac:dyDescent="0.25">
      <c r="A49" s="5" t="s">
        <v>125</v>
      </c>
      <c r="B49" s="5" t="s">
        <v>126</v>
      </c>
      <c r="C49" s="5" t="s">
        <v>127</v>
      </c>
      <c r="D49" s="52" t="str">
        <f>IF(Districts!I49&gt;Districts!F49, "+", "-")</f>
        <v>+</v>
      </c>
      <c r="E49" s="52" t="str">
        <f>IF(Districts!L49&gt;Districts!I49, "+", "-")</f>
        <v>+</v>
      </c>
      <c r="F49" s="52" t="str">
        <f>IF(Districts!O49&gt;Districts!L49, "+", "-")</f>
        <v>+</v>
      </c>
      <c r="G49" s="52" t="str">
        <f>IF(Districts!R49&gt;Districts!O49, "+", "-")</f>
        <v>+</v>
      </c>
      <c r="H49" s="52" t="str">
        <f t="shared" si="0"/>
        <v>+</v>
      </c>
    </row>
    <row r="50" spans="1:8" x14ac:dyDescent="0.25">
      <c r="A50" s="5" t="s">
        <v>128</v>
      </c>
      <c r="B50" s="5" t="s">
        <v>129</v>
      </c>
      <c r="C50" s="5" t="s">
        <v>25</v>
      </c>
      <c r="D50" s="52" t="str">
        <f>IF(Districts!I50&gt;Districts!F50, "+", "-")</f>
        <v>+</v>
      </c>
      <c r="E50" s="52" t="str">
        <f>IF(Districts!L50&gt;Districts!I50, "+", "-")</f>
        <v>+</v>
      </c>
      <c r="F50" s="52" t="str">
        <f>IF(Districts!O50&gt;Districts!L50, "+", "-")</f>
        <v>+</v>
      </c>
      <c r="G50" s="52" t="str">
        <f>IF(Districts!R50&gt;Districts!O50, "+", "-")</f>
        <v>+</v>
      </c>
      <c r="H50" s="52" t="str">
        <f t="shared" si="0"/>
        <v>+</v>
      </c>
    </row>
    <row r="51" spans="1:8" x14ac:dyDescent="0.25">
      <c r="A51" s="5" t="s">
        <v>130</v>
      </c>
      <c r="B51" s="5" t="s">
        <v>131</v>
      </c>
      <c r="C51" s="5" t="s">
        <v>132</v>
      </c>
      <c r="D51" s="52" t="str">
        <f>IF(Districts!I51&gt;Districts!F51, "+", "-")</f>
        <v>+</v>
      </c>
      <c r="E51" s="52" t="str">
        <f>IF(Districts!L51&gt;Districts!I51, "+", "-")</f>
        <v>+</v>
      </c>
      <c r="F51" s="52" t="str">
        <f>IF(Districts!O51&gt;Districts!L51, "+", "-")</f>
        <v>+</v>
      </c>
      <c r="G51" s="52" t="str">
        <f>IF(Districts!R51&gt;Districts!O51, "+", "-")</f>
        <v>+</v>
      </c>
      <c r="H51" s="52" t="str">
        <f t="shared" si="0"/>
        <v>+</v>
      </c>
    </row>
    <row r="52" spans="1:8" x14ac:dyDescent="0.25">
      <c r="A52" s="5" t="s">
        <v>133</v>
      </c>
      <c r="B52" s="5" t="s">
        <v>134</v>
      </c>
      <c r="C52" s="5" t="s">
        <v>25</v>
      </c>
      <c r="D52" s="52" t="str">
        <f>IF(Districts!I52&gt;Districts!F52, "+", "-")</f>
        <v>+</v>
      </c>
      <c r="E52" s="52" t="str">
        <f>IF(Districts!L52&gt;Districts!I52, "+", "-")</f>
        <v>-</v>
      </c>
      <c r="F52" s="52" t="str">
        <f>IF(Districts!O52&gt;Districts!L52, "+", "-")</f>
        <v>-</v>
      </c>
      <c r="G52" s="52" t="str">
        <f>IF(Districts!R52&gt;Districts!O52, "+", "-")</f>
        <v>-</v>
      </c>
      <c r="H52" s="52" t="str">
        <f t="shared" si="0"/>
        <v>-</v>
      </c>
    </row>
    <row r="53" spans="1:8" x14ac:dyDescent="0.25">
      <c r="A53" s="5" t="s">
        <v>135</v>
      </c>
      <c r="B53" s="5" t="s">
        <v>136</v>
      </c>
      <c r="C53" s="5" t="s">
        <v>137</v>
      </c>
      <c r="D53" s="52" t="str">
        <f>IF(Districts!I53&gt;Districts!F53, "+", "-")</f>
        <v>+</v>
      </c>
      <c r="E53" s="52" t="str">
        <f>IF(Districts!L53&gt;Districts!I53, "+", "-")</f>
        <v>+</v>
      </c>
      <c r="F53" s="52" t="str">
        <f>IF(Districts!O53&gt;Districts!L53, "+", "-")</f>
        <v>-</v>
      </c>
      <c r="G53" s="52" t="str">
        <f>IF(Districts!R53&gt;Districts!O53, "+", "-")</f>
        <v>-</v>
      </c>
      <c r="H53" s="52" t="str">
        <f t="shared" si="0"/>
        <v>N</v>
      </c>
    </row>
    <row r="54" spans="1:8" x14ac:dyDescent="0.25">
      <c r="A54" s="5" t="s">
        <v>138</v>
      </c>
      <c r="B54" s="5" t="s">
        <v>139</v>
      </c>
      <c r="C54" s="5" t="s">
        <v>140</v>
      </c>
      <c r="D54" s="52" t="str">
        <f>IF(Districts!I54&gt;Districts!F54, "+", "-")</f>
        <v>-</v>
      </c>
      <c r="E54" s="52" t="str">
        <f>IF(Districts!L54&gt;Districts!I54, "+", "-")</f>
        <v>+</v>
      </c>
      <c r="F54" s="52" t="str">
        <f>IF(Districts!O54&gt;Districts!L54, "+", "-")</f>
        <v>+</v>
      </c>
      <c r="G54" s="52" t="str">
        <f>IF(Districts!R54&gt;Districts!O54, "+", "-")</f>
        <v>+</v>
      </c>
      <c r="H54" s="52" t="str">
        <f t="shared" si="0"/>
        <v>+</v>
      </c>
    </row>
    <row r="55" spans="1:8" x14ac:dyDescent="0.25">
      <c r="A55" s="5" t="s">
        <v>141</v>
      </c>
      <c r="B55" s="5" t="s">
        <v>142</v>
      </c>
      <c r="C55" s="5" t="s">
        <v>143</v>
      </c>
      <c r="D55" s="52" t="str">
        <f>IF(Districts!I55&gt;Districts!F55, "+", "-")</f>
        <v>-</v>
      </c>
      <c r="E55" s="52" t="str">
        <f>IF(Districts!L55&gt;Districts!I55, "+", "-")</f>
        <v>+</v>
      </c>
      <c r="F55" s="52" t="str">
        <f>IF(Districts!O55&gt;Districts!L55, "+", "-")</f>
        <v>+</v>
      </c>
      <c r="G55" s="52" t="str">
        <f>IF(Districts!R55&gt;Districts!O55, "+", "-")</f>
        <v>+</v>
      </c>
      <c r="H55" s="52" t="str">
        <f t="shared" si="0"/>
        <v>+</v>
      </c>
    </row>
    <row r="56" spans="1:8" x14ac:dyDescent="0.25">
      <c r="A56" s="5" t="s">
        <v>144</v>
      </c>
      <c r="B56" s="5" t="s">
        <v>145</v>
      </c>
      <c r="C56" s="5" t="s">
        <v>146</v>
      </c>
      <c r="D56" s="52" t="str">
        <f>IF(Districts!I56&gt;Districts!F56, "+", "-")</f>
        <v>+</v>
      </c>
      <c r="E56" s="52" t="str">
        <f>IF(Districts!L56&gt;Districts!I56, "+", "-")</f>
        <v>+</v>
      </c>
      <c r="F56" s="52" t="str">
        <f>IF(Districts!O56&gt;Districts!L56, "+", "-")</f>
        <v>+</v>
      </c>
      <c r="G56" s="52" t="str">
        <f>IF(Districts!R56&gt;Districts!O56, "+", "-")</f>
        <v>-</v>
      </c>
      <c r="H56" s="52" t="str">
        <f t="shared" si="0"/>
        <v>+</v>
      </c>
    </row>
    <row r="57" spans="1:8" x14ac:dyDescent="0.25">
      <c r="A57" s="5" t="s">
        <v>147</v>
      </c>
      <c r="B57" s="5" t="s">
        <v>148</v>
      </c>
      <c r="C57" s="5" t="s">
        <v>62</v>
      </c>
      <c r="D57" s="52" t="str">
        <f>IF(Districts!I57&gt;Districts!F57, "+", "-")</f>
        <v>+</v>
      </c>
      <c r="E57" s="52" t="str">
        <f>IF(Districts!L57&gt;Districts!I57, "+", "-")</f>
        <v>+</v>
      </c>
      <c r="F57" s="52" t="str">
        <f>IF(Districts!O57&gt;Districts!L57, "+", "-")</f>
        <v>+</v>
      </c>
      <c r="G57" s="52" t="str">
        <f>IF(Districts!R57&gt;Districts!O57, "+", "-")</f>
        <v>+</v>
      </c>
      <c r="H57" s="52" t="str">
        <f t="shared" si="0"/>
        <v>+</v>
      </c>
    </row>
    <row r="58" spans="1:8" x14ac:dyDescent="0.25">
      <c r="A58" s="5" t="s">
        <v>149</v>
      </c>
      <c r="B58" s="5" t="s">
        <v>150</v>
      </c>
      <c r="C58" s="5" t="s">
        <v>151</v>
      </c>
      <c r="D58" s="52" t="str">
        <f>IF(Districts!I58&gt;Districts!F58, "+", "-")</f>
        <v>-</v>
      </c>
      <c r="E58" s="52" t="str">
        <f>IF(Districts!L58&gt;Districts!I58, "+", "-")</f>
        <v>-</v>
      </c>
      <c r="F58" s="52" t="str">
        <f>IF(Districts!O58&gt;Districts!L58, "+", "-")</f>
        <v>-</v>
      </c>
      <c r="G58" s="52" t="str">
        <f>IF(Districts!R58&gt;Districts!O58, "+", "-")</f>
        <v>+</v>
      </c>
      <c r="H58" s="52" t="str">
        <f t="shared" si="0"/>
        <v>-</v>
      </c>
    </row>
    <row r="59" spans="1:8" x14ac:dyDescent="0.25">
      <c r="A59" s="5" t="s">
        <v>152</v>
      </c>
      <c r="B59" s="5" t="s">
        <v>153</v>
      </c>
      <c r="C59" s="5" t="s">
        <v>25</v>
      </c>
      <c r="D59" s="52" t="str">
        <f>IF(Districts!I59&gt;Districts!F59, "+", "-")</f>
        <v>+</v>
      </c>
      <c r="E59" s="52" t="str">
        <f>IF(Districts!L59&gt;Districts!I59, "+", "-")</f>
        <v>-</v>
      </c>
      <c r="F59" s="52" t="str">
        <f>IF(Districts!O59&gt;Districts!L59, "+", "-")</f>
        <v>-</v>
      </c>
      <c r="G59" s="52" t="str">
        <f>IF(Districts!R59&gt;Districts!O59, "+", "-")</f>
        <v>+</v>
      </c>
      <c r="H59" s="52" t="str">
        <f t="shared" si="0"/>
        <v>-</v>
      </c>
    </row>
    <row r="60" spans="1:8" x14ac:dyDescent="0.25">
      <c r="A60" s="5" t="s">
        <v>154</v>
      </c>
      <c r="B60" s="5" t="s">
        <v>155</v>
      </c>
      <c r="C60" s="5" t="s">
        <v>17</v>
      </c>
      <c r="D60" s="52" t="str">
        <f>IF(Districts!I60&gt;Districts!F60, "+", "-")</f>
        <v>+</v>
      </c>
      <c r="E60" s="52" t="str">
        <f>IF(Districts!L60&gt;Districts!I60, "+", "-")</f>
        <v>+</v>
      </c>
      <c r="F60" s="52" t="str">
        <f>IF(Districts!O60&gt;Districts!L60, "+", "-")</f>
        <v>-</v>
      </c>
      <c r="G60" s="52" t="str">
        <f>IF(Districts!R60&gt;Districts!O60, "+", "-")</f>
        <v>-</v>
      </c>
      <c r="H60" s="52" t="str">
        <f t="shared" si="0"/>
        <v>N</v>
      </c>
    </row>
    <row r="61" spans="1:8" x14ac:dyDescent="0.25">
      <c r="A61" s="5" t="s">
        <v>156</v>
      </c>
      <c r="B61" s="5" t="s">
        <v>157</v>
      </c>
      <c r="C61" s="5" t="s">
        <v>158</v>
      </c>
      <c r="D61" s="52" t="str">
        <f>IF(Districts!I61&gt;Districts!F61, "+", "-")</f>
        <v>+</v>
      </c>
      <c r="E61" s="52" t="str">
        <f>IF(Districts!L61&gt;Districts!I61, "+", "-")</f>
        <v>+</v>
      </c>
      <c r="F61" s="52" t="str">
        <f>IF(Districts!O61&gt;Districts!L61, "+", "-")</f>
        <v>+</v>
      </c>
      <c r="G61" s="52" t="str">
        <f>IF(Districts!R61&gt;Districts!O61, "+", "-")</f>
        <v>+</v>
      </c>
      <c r="H61" s="52" t="str">
        <f t="shared" si="0"/>
        <v>+</v>
      </c>
    </row>
    <row r="62" spans="1:8" x14ac:dyDescent="0.25">
      <c r="A62" s="5" t="s">
        <v>159</v>
      </c>
      <c r="B62" s="5" t="s">
        <v>1403</v>
      </c>
      <c r="C62" s="5" t="s">
        <v>46</v>
      </c>
      <c r="D62" s="52" t="str">
        <f>IF(Districts!I62&gt;Districts!F62, "+", "-")</f>
        <v>-</v>
      </c>
      <c r="E62" s="52" t="str">
        <f>IF(Districts!L62&gt;Districts!I62, "+", "-")</f>
        <v>-</v>
      </c>
      <c r="F62" s="52" t="str">
        <f>IF(Districts!O62&gt;Districts!L62, "+", "-")</f>
        <v>+</v>
      </c>
      <c r="G62" s="52" t="str">
        <f>IF(Districts!R62&gt;Districts!O62, "+", "-")</f>
        <v>+</v>
      </c>
      <c r="H62" s="52" t="str">
        <f t="shared" si="0"/>
        <v>-</v>
      </c>
    </row>
    <row r="63" spans="1:8" x14ac:dyDescent="0.25">
      <c r="A63" s="5" t="s">
        <v>161</v>
      </c>
      <c r="B63" s="5" t="s">
        <v>162</v>
      </c>
      <c r="C63" s="5" t="s">
        <v>82</v>
      </c>
      <c r="D63" s="52" t="str">
        <f>IF(Districts!I63&gt;Districts!F63, "+", "-")</f>
        <v>+</v>
      </c>
      <c r="E63" s="52" t="str">
        <f>IF(Districts!L63&gt;Districts!I63, "+", "-")</f>
        <v>+</v>
      </c>
      <c r="F63" s="52" t="str">
        <f>IF(Districts!O63&gt;Districts!L63, "+", "-")</f>
        <v>-</v>
      </c>
      <c r="G63" s="52" t="str">
        <f>IF(Districts!R63&gt;Districts!O63, "+", "-")</f>
        <v>-</v>
      </c>
      <c r="H63" s="52" t="str">
        <f t="shared" si="0"/>
        <v>N</v>
      </c>
    </row>
    <row r="64" spans="1:8" x14ac:dyDescent="0.25">
      <c r="A64" s="5" t="s">
        <v>163</v>
      </c>
      <c r="B64" s="5" t="s">
        <v>164</v>
      </c>
      <c r="C64" s="5" t="s">
        <v>165</v>
      </c>
      <c r="D64" s="52" t="str">
        <f>IF(Districts!I64&gt;Districts!F64, "+", "-")</f>
        <v>+</v>
      </c>
      <c r="E64" s="52" t="str">
        <f>IF(Districts!L64&gt;Districts!I64, "+", "-")</f>
        <v>+</v>
      </c>
      <c r="F64" s="52" t="str">
        <f>IF(Districts!O64&gt;Districts!L64, "+", "-")</f>
        <v>+</v>
      </c>
      <c r="G64" s="52" t="str">
        <f>IF(Districts!R64&gt;Districts!O64, "+", "-")</f>
        <v>-</v>
      </c>
      <c r="H64" s="52" t="str">
        <f t="shared" si="0"/>
        <v>+</v>
      </c>
    </row>
    <row r="65" spans="1:8" x14ac:dyDescent="0.25">
      <c r="A65" s="5" t="s">
        <v>166</v>
      </c>
      <c r="B65" s="5" t="s">
        <v>167</v>
      </c>
      <c r="C65" s="5" t="s">
        <v>168</v>
      </c>
      <c r="D65" s="52" t="str">
        <f>IF(Districts!I65&gt;Districts!F65, "+", "-")</f>
        <v>+</v>
      </c>
      <c r="E65" s="52" t="str">
        <f>IF(Districts!L65&gt;Districts!I65, "+", "-")</f>
        <v>+</v>
      </c>
      <c r="F65" s="52" t="str">
        <f>IF(Districts!O65&gt;Districts!L65, "+", "-")</f>
        <v>+</v>
      </c>
      <c r="G65" s="52" t="str">
        <f>IF(Districts!R65&gt;Districts!O65, "+", "-")</f>
        <v>-</v>
      </c>
      <c r="H65" s="52" t="str">
        <f t="shared" si="0"/>
        <v>+</v>
      </c>
    </row>
    <row r="66" spans="1:8" x14ac:dyDescent="0.25">
      <c r="A66" s="5" t="s">
        <v>169</v>
      </c>
      <c r="B66" s="5" t="s">
        <v>170</v>
      </c>
      <c r="C66" s="5" t="s">
        <v>171</v>
      </c>
      <c r="D66" s="52" t="str">
        <f>IF(Districts!I66&gt;Districts!F66, "+", "-")</f>
        <v>+</v>
      </c>
      <c r="E66" s="52" t="str">
        <f>IF(Districts!L66&gt;Districts!I66, "+", "-")</f>
        <v>+</v>
      </c>
      <c r="F66" s="52" t="str">
        <f>IF(Districts!O66&gt;Districts!L66, "+", "-")</f>
        <v>+</v>
      </c>
      <c r="G66" s="52" t="str">
        <f>IF(Districts!R66&gt;Districts!O66, "+", "-")</f>
        <v>+</v>
      </c>
      <c r="H66" s="52" t="str">
        <f t="shared" si="0"/>
        <v>+</v>
      </c>
    </row>
    <row r="67" spans="1:8" x14ac:dyDescent="0.25">
      <c r="A67" s="5" t="s">
        <v>172</v>
      </c>
      <c r="B67" s="5" t="s">
        <v>173</v>
      </c>
      <c r="C67" s="5" t="s">
        <v>174</v>
      </c>
      <c r="D67" s="52" t="str">
        <f>IF(Districts!I67&gt;Districts!F67, "+", "-")</f>
        <v>+</v>
      </c>
      <c r="E67" s="52" t="str">
        <f>IF(Districts!L67&gt;Districts!I67, "+", "-")</f>
        <v>-</v>
      </c>
      <c r="F67" s="52" t="str">
        <f>IF(Districts!O67&gt;Districts!L67, "+", "-")</f>
        <v>+</v>
      </c>
      <c r="G67" s="52" t="str">
        <f>IF(Districts!R67&gt;Districts!O67, "+", "-")</f>
        <v>-</v>
      </c>
      <c r="H67" s="52" t="str">
        <f t="shared" ref="H67:H130" si="1">IF(COUNTIF(D67:G67,"+")&gt;2,"+", IF(COUNTIF(D67:F67,"+")=2,"N", "-"))</f>
        <v>N</v>
      </c>
    </row>
    <row r="68" spans="1:8" x14ac:dyDescent="0.25">
      <c r="A68" s="5" t="s">
        <v>175</v>
      </c>
      <c r="B68" s="5" t="s">
        <v>176</v>
      </c>
      <c r="C68" s="5" t="s">
        <v>177</v>
      </c>
      <c r="D68" s="52" t="str">
        <f>IF(Districts!I68&gt;Districts!F68, "+", "-")</f>
        <v>+</v>
      </c>
      <c r="E68" s="52" t="str">
        <f>IF(Districts!L68&gt;Districts!I68, "+", "-")</f>
        <v>-</v>
      </c>
      <c r="F68" s="52" t="str">
        <f>IF(Districts!O68&gt;Districts!L68, "+", "-")</f>
        <v>+</v>
      </c>
      <c r="G68" s="52" t="str">
        <f>IF(Districts!R68&gt;Districts!O68, "+", "-")</f>
        <v>+</v>
      </c>
      <c r="H68" s="52" t="str">
        <f t="shared" si="1"/>
        <v>+</v>
      </c>
    </row>
    <row r="69" spans="1:8" x14ac:dyDescent="0.25">
      <c r="A69" s="5" t="s">
        <v>178</v>
      </c>
      <c r="B69" s="5" t="s">
        <v>179</v>
      </c>
      <c r="C69" s="5" t="s">
        <v>180</v>
      </c>
      <c r="D69" s="52" t="str">
        <f>IF(Districts!I69&gt;Districts!F69, "+", "-")</f>
        <v>+</v>
      </c>
      <c r="E69" s="52" t="str">
        <f>IF(Districts!L69&gt;Districts!I69, "+", "-")</f>
        <v>-</v>
      </c>
      <c r="F69" s="52" t="str">
        <f>IF(Districts!O69&gt;Districts!L69, "+", "-")</f>
        <v>+</v>
      </c>
      <c r="G69" s="52" t="str">
        <f>IF(Districts!R69&gt;Districts!O69, "+", "-")</f>
        <v>-</v>
      </c>
      <c r="H69" s="52" t="str">
        <f t="shared" si="1"/>
        <v>N</v>
      </c>
    </row>
    <row r="70" spans="1:8" x14ac:dyDescent="0.25">
      <c r="A70" s="5" t="s">
        <v>181</v>
      </c>
      <c r="B70" s="5" t="s">
        <v>182</v>
      </c>
      <c r="C70" s="5" t="s">
        <v>183</v>
      </c>
      <c r="D70" s="52" t="str">
        <f>IF(Districts!I70&gt;Districts!F70, "+", "-")</f>
        <v>+</v>
      </c>
      <c r="E70" s="52" t="str">
        <f>IF(Districts!L70&gt;Districts!I70, "+", "-")</f>
        <v>+</v>
      </c>
      <c r="F70" s="52" t="str">
        <f>IF(Districts!O70&gt;Districts!L70, "+", "-")</f>
        <v>+</v>
      </c>
      <c r="G70" s="52" t="str">
        <f>IF(Districts!R70&gt;Districts!O70, "+", "-")</f>
        <v>-</v>
      </c>
      <c r="H70" s="52" t="str">
        <f t="shared" si="1"/>
        <v>+</v>
      </c>
    </row>
    <row r="71" spans="1:8" x14ac:dyDescent="0.25">
      <c r="A71" s="5" t="s">
        <v>184</v>
      </c>
      <c r="B71" s="5" t="s">
        <v>185</v>
      </c>
      <c r="C71" s="5" t="s">
        <v>186</v>
      </c>
      <c r="D71" s="52" t="str">
        <f>IF(Districts!I71&gt;Districts!F71, "+", "-")</f>
        <v>-</v>
      </c>
      <c r="E71" s="52" t="str">
        <f>IF(Districts!L71&gt;Districts!I71, "+", "-")</f>
        <v>+</v>
      </c>
      <c r="F71" s="52" t="str">
        <f>IF(Districts!O71&gt;Districts!L71, "+", "-")</f>
        <v>+</v>
      </c>
      <c r="G71" s="52" t="str">
        <f>IF(Districts!R71&gt;Districts!O71, "+", "-")</f>
        <v>+</v>
      </c>
      <c r="H71" s="52" t="str">
        <f t="shared" si="1"/>
        <v>+</v>
      </c>
    </row>
    <row r="72" spans="1:8" x14ac:dyDescent="0.25">
      <c r="A72" s="5" t="s">
        <v>187</v>
      </c>
      <c r="B72" s="5" t="s">
        <v>188</v>
      </c>
      <c r="C72" s="5" t="s">
        <v>189</v>
      </c>
      <c r="D72" s="52" t="str">
        <f>IF(Districts!I72&gt;Districts!F72, "+", "-")</f>
        <v>+</v>
      </c>
      <c r="E72" s="52" t="str">
        <f>IF(Districts!L72&gt;Districts!I72, "+", "-")</f>
        <v>-</v>
      </c>
      <c r="F72" s="52" t="str">
        <f>IF(Districts!O72&gt;Districts!L72, "+", "-")</f>
        <v>+</v>
      </c>
      <c r="G72" s="52" t="str">
        <f>IF(Districts!R72&gt;Districts!O72, "+", "-")</f>
        <v>+</v>
      </c>
      <c r="H72" s="52" t="str">
        <f t="shared" si="1"/>
        <v>+</v>
      </c>
    </row>
    <row r="73" spans="1:8" x14ac:dyDescent="0.25">
      <c r="A73" s="5" t="s">
        <v>190</v>
      </c>
      <c r="B73" s="5" t="s">
        <v>1404</v>
      </c>
      <c r="C73" s="5" t="s">
        <v>76</v>
      </c>
      <c r="D73" s="52" t="str">
        <f>IF(Districts!I73&gt;Districts!F73, "+", "-")</f>
        <v>+</v>
      </c>
      <c r="E73" s="52" t="str">
        <f>IF(Districts!L73&gt;Districts!I73, "+", "-")</f>
        <v>+</v>
      </c>
      <c r="F73" s="52" t="str">
        <f>IF(Districts!O73&gt;Districts!L73, "+", "-")</f>
        <v>+</v>
      </c>
      <c r="G73" s="52" t="str">
        <f>IF(Districts!R73&gt;Districts!O73, "+", "-")</f>
        <v>-</v>
      </c>
      <c r="H73" s="52" t="str">
        <f t="shared" si="1"/>
        <v>+</v>
      </c>
    </row>
    <row r="74" spans="1:8" x14ac:dyDescent="0.25">
      <c r="A74" s="5" t="s">
        <v>192</v>
      </c>
      <c r="B74" s="5" t="s">
        <v>193</v>
      </c>
      <c r="C74" s="5" t="s">
        <v>25</v>
      </c>
      <c r="D74" s="52" t="str">
        <f>IF(Districts!I74&gt;Districts!F74, "+", "-")</f>
        <v>+</v>
      </c>
      <c r="E74" s="52" t="str">
        <f>IF(Districts!L74&gt;Districts!I74, "+", "-")</f>
        <v>+</v>
      </c>
      <c r="F74" s="52" t="str">
        <f>IF(Districts!O74&gt;Districts!L74, "+", "-")</f>
        <v>+</v>
      </c>
      <c r="G74" s="52" t="str">
        <f>IF(Districts!R74&gt;Districts!O74, "+", "-")</f>
        <v>+</v>
      </c>
      <c r="H74" s="52" t="str">
        <f t="shared" si="1"/>
        <v>+</v>
      </c>
    </row>
    <row r="75" spans="1:8" x14ac:dyDescent="0.25">
      <c r="A75" s="5" t="s">
        <v>194</v>
      </c>
      <c r="B75" s="5" t="s">
        <v>195</v>
      </c>
      <c r="C75" s="5" t="s">
        <v>196</v>
      </c>
      <c r="D75" s="52" t="str">
        <f>IF(Districts!I75&gt;Districts!F75, "+", "-")</f>
        <v>+</v>
      </c>
      <c r="E75" s="52" t="str">
        <f>IF(Districts!L75&gt;Districts!I75, "+", "-")</f>
        <v>+</v>
      </c>
      <c r="F75" s="52" t="str">
        <f>IF(Districts!O75&gt;Districts!L75, "+", "-")</f>
        <v>-</v>
      </c>
      <c r="G75" s="52" t="str">
        <f>IF(Districts!R75&gt;Districts!O75, "+", "-")</f>
        <v>+</v>
      </c>
      <c r="H75" s="52" t="str">
        <f t="shared" si="1"/>
        <v>+</v>
      </c>
    </row>
    <row r="76" spans="1:8" x14ac:dyDescent="0.25">
      <c r="A76" s="5" t="s">
        <v>197</v>
      </c>
      <c r="B76" s="5" t="s">
        <v>198</v>
      </c>
      <c r="C76" s="5" t="s">
        <v>143</v>
      </c>
      <c r="D76" s="52" t="str">
        <f>IF(Districts!I76&gt;Districts!F76, "+", "-")</f>
        <v>+</v>
      </c>
      <c r="E76" s="52" t="str">
        <f>IF(Districts!L76&gt;Districts!I76, "+", "-")</f>
        <v>+</v>
      </c>
      <c r="F76" s="52" t="str">
        <f>IF(Districts!O76&gt;Districts!L76, "+", "-")</f>
        <v>+</v>
      </c>
      <c r="G76" s="52" t="str">
        <f>IF(Districts!R76&gt;Districts!O76, "+", "-")</f>
        <v>+</v>
      </c>
      <c r="H76" s="52" t="str">
        <f t="shared" si="1"/>
        <v>+</v>
      </c>
    </row>
    <row r="77" spans="1:8" x14ac:dyDescent="0.25">
      <c r="A77" s="5" t="s">
        <v>199</v>
      </c>
      <c r="B77" s="5" t="s">
        <v>200</v>
      </c>
      <c r="C77" s="5" t="s">
        <v>114</v>
      </c>
      <c r="D77" s="52" t="str">
        <f>IF(Districts!I77&gt;Districts!F77, "+", "-")</f>
        <v>+</v>
      </c>
      <c r="E77" s="52" t="str">
        <f>IF(Districts!L77&gt;Districts!I77, "+", "-")</f>
        <v>+</v>
      </c>
      <c r="F77" s="52" t="str">
        <f>IF(Districts!O77&gt;Districts!L77, "+", "-")</f>
        <v>+</v>
      </c>
      <c r="G77" s="52" t="str">
        <f>IF(Districts!R77&gt;Districts!O77, "+", "-")</f>
        <v>+</v>
      </c>
      <c r="H77" s="52" t="str">
        <f t="shared" si="1"/>
        <v>+</v>
      </c>
    </row>
    <row r="78" spans="1:8" x14ac:dyDescent="0.25">
      <c r="A78" s="5" t="s">
        <v>201</v>
      </c>
      <c r="B78" s="5" t="s">
        <v>202</v>
      </c>
      <c r="C78" s="5" t="s">
        <v>82</v>
      </c>
      <c r="D78" s="52" t="str">
        <f>IF(Districts!I78&gt;Districts!F78, "+", "-")</f>
        <v>-</v>
      </c>
      <c r="E78" s="52" t="str">
        <f>IF(Districts!L78&gt;Districts!I78, "+", "-")</f>
        <v>+</v>
      </c>
      <c r="F78" s="52" t="str">
        <f>IF(Districts!O78&gt;Districts!L78, "+", "-")</f>
        <v>+</v>
      </c>
      <c r="G78" s="52" t="str">
        <f>IF(Districts!R78&gt;Districts!O78, "+", "-")</f>
        <v>+</v>
      </c>
      <c r="H78" s="52" t="str">
        <f t="shared" si="1"/>
        <v>+</v>
      </c>
    </row>
    <row r="79" spans="1:8" x14ac:dyDescent="0.25">
      <c r="A79" s="5" t="s">
        <v>203</v>
      </c>
      <c r="B79" s="5" t="s">
        <v>204</v>
      </c>
      <c r="C79" s="5" t="s">
        <v>205</v>
      </c>
      <c r="D79" s="52" t="str">
        <f>IF(Districts!I79&gt;Districts!F79, "+", "-")</f>
        <v>+</v>
      </c>
      <c r="E79" s="52" t="str">
        <f>IF(Districts!L79&gt;Districts!I79, "+", "-")</f>
        <v>+</v>
      </c>
      <c r="F79" s="52" t="str">
        <f>IF(Districts!O79&gt;Districts!L79, "+", "-")</f>
        <v>+</v>
      </c>
      <c r="G79" s="52" t="str">
        <f>IF(Districts!R79&gt;Districts!O79, "+", "-")</f>
        <v>-</v>
      </c>
      <c r="H79" s="52" t="str">
        <f t="shared" si="1"/>
        <v>+</v>
      </c>
    </row>
    <row r="80" spans="1:8" x14ac:dyDescent="0.25">
      <c r="A80" s="5" t="s">
        <v>206</v>
      </c>
      <c r="B80" s="5" t="s">
        <v>207</v>
      </c>
      <c r="C80" s="5" t="s">
        <v>208</v>
      </c>
      <c r="D80" s="52" t="str">
        <f>IF(Districts!I80&gt;Districts!F80, "+", "-")</f>
        <v>+</v>
      </c>
      <c r="E80" s="52" t="str">
        <f>IF(Districts!L80&gt;Districts!I80, "+", "-")</f>
        <v>+</v>
      </c>
      <c r="F80" s="52" t="str">
        <f>IF(Districts!O80&gt;Districts!L80, "+", "-")</f>
        <v>+</v>
      </c>
      <c r="G80" s="52" t="str">
        <f>IF(Districts!R80&gt;Districts!O80, "+", "-")</f>
        <v>-</v>
      </c>
      <c r="H80" s="52" t="str">
        <f t="shared" si="1"/>
        <v>+</v>
      </c>
    </row>
    <row r="81" spans="1:8" x14ac:dyDescent="0.25">
      <c r="A81" s="5" t="s">
        <v>209</v>
      </c>
      <c r="B81" s="5" t="s">
        <v>210</v>
      </c>
      <c r="C81" s="5" t="s">
        <v>127</v>
      </c>
      <c r="D81" s="52" t="str">
        <f>IF(Districts!I81&gt;Districts!F81, "+", "-")</f>
        <v>-</v>
      </c>
      <c r="E81" s="52" t="str">
        <f>IF(Districts!L81&gt;Districts!I81, "+", "-")</f>
        <v>+</v>
      </c>
      <c r="F81" s="52" t="str">
        <f>IF(Districts!O81&gt;Districts!L81, "+", "-")</f>
        <v>+</v>
      </c>
      <c r="G81" s="52" t="str">
        <f>IF(Districts!R81&gt;Districts!O81, "+", "-")</f>
        <v>+</v>
      </c>
      <c r="H81" s="52" t="str">
        <f t="shared" si="1"/>
        <v>+</v>
      </c>
    </row>
    <row r="82" spans="1:8" x14ac:dyDescent="0.25">
      <c r="A82" s="5" t="s">
        <v>211</v>
      </c>
      <c r="B82" s="5" t="s">
        <v>212</v>
      </c>
      <c r="C82" s="5" t="s">
        <v>82</v>
      </c>
      <c r="D82" s="52" t="str">
        <f>IF(Districts!I82&gt;Districts!F82, "+", "-")</f>
        <v>+</v>
      </c>
      <c r="E82" s="52" t="str">
        <f>IF(Districts!L82&gt;Districts!I82, "+", "-")</f>
        <v>+</v>
      </c>
      <c r="F82" s="52" t="str">
        <f>IF(Districts!O82&gt;Districts!L82, "+", "-")</f>
        <v>+</v>
      </c>
      <c r="G82" s="52" t="str">
        <f>IF(Districts!R82&gt;Districts!O82, "+", "-")</f>
        <v>+</v>
      </c>
      <c r="H82" s="52" t="str">
        <f t="shared" si="1"/>
        <v>+</v>
      </c>
    </row>
    <row r="83" spans="1:8" x14ac:dyDescent="0.25">
      <c r="A83" s="5" t="s">
        <v>213</v>
      </c>
      <c r="B83" s="5" t="s">
        <v>214</v>
      </c>
      <c r="C83" s="5" t="s">
        <v>82</v>
      </c>
      <c r="D83" s="52" t="str">
        <f>IF(Districts!I83&gt;Districts!F83, "+", "-")</f>
        <v>-</v>
      </c>
      <c r="E83" s="52" t="str">
        <f>IF(Districts!L83&gt;Districts!I83, "+", "-")</f>
        <v>+</v>
      </c>
      <c r="F83" s="52" t="str">
        <f>IF(Districts!O83&gt;Districts!L83, "+", "-")</f>
        <v>-</v>
      </c>
      <c r="G83" s="52" t="str">
        <f>IF(Districts!R83&gt;Districts!O83, "+", "-")</f>
        <v>+</v>
      </c>
      <c r="H83" s="52" t="str">
        <f t="shared" si="1"/>
        <v>-</v>
      </c>
    </row>
    <row r="84" spans="1:8" x14ac:dyDescent="0.25">
      <c r="A84" s="5" t="s">
        <v>215</v>
      </c>
      <c r="B84" s="5" t="s">
        <v>216</v>
      </c>
      <c r="C84" s="5" t="s">
        <v>217</v>
      </c>
      <c r="D84" s="52" t="str">
        <f>IF(Districts!I84&gt;Districts!F84, "+", "-")</f>
        <v>-</v>
      </c>
      <c r="E84" s="52" t="str">
        <f>IF(Districts!L84&gt;Districts!I84, "+", "-")</f>
        <v>+</v>
      </c>
      <c r="F84" s="52" t="str">
        <f>IF(Districts!O84&gt;Districts!L84, "+", "-")</f>
        <v>+</v>
      </c>
      <c r="G84" s="52" t="str">
        <f>IF(Districts!R84&gt;Districts!O84, "+", "-")</f>
        <v>+</v>
      </c>
      <c r="H84" s="52" t="str">
        <f t="shared" si="1"/>
        <v>+</v>
      </c>
    </row>
    <row r="85" spans="1:8" x14ac:dyDescent="0.25">
      <c r="A85" s="5" t="s">
        <v>218</v>
      </c>
      <c r="B85" s="5" t="s">
        <v>219</v>
      </c>
      <c r="C85" s="5" t="s">
        <v>25</v>
      </c>
      <c r="D85" s="52" t="str">
        <f>IF(Districts!I85&gt;Districts!F85, "+", "-")</f>
        <v>-</v>
      </c>
      <c r="E85" s="52" t="str">
        <f>IF(Districts!L85&gt;Districts!I85, "+", "-")</f>
        <v>+</v>
      </c>
      <c r="F85" s="52" t="str">
        <f>IF(Districts!O85&gt;Districts!L85, "+", "-")</f>
        <v>+</v>
      </c>
      <c r="G85" s="52" t="str">
        <f>IF(Districts!R85&gt;Districts!O85, "+", "-")</f>
        <v>-</v>
      </c>
      <c r="H85" s="52" t="str">
        <f t="shared" si="1"/>
        <v>N</v>
      </c>
    </row>
    <row r="86" spans="1:8" x14ac:dyDescent="0.25">
      <c r="A86" s="5" t="s">
        <v>220</v>
      </c>
      <c r="B86" s="5" t="s">
        <v>221</v>
      </c>
      <c r="C86" s="5" t="s">
        <v>82</v>
      </c>
      <c r="D86" s="52" t="str">
        <f>IF(Districts!I86&gt;Districts!F86, "+", "-")</f>
        <v>+</v>
      </c>
      <c r="E86" s="52" t="str">
        <f>IF(Districts!L86&gt;Districts!I86, "+", "-")</f>
        <v>+</v>
      </c>
      <c r="F86" s="52" t="str">
        <f>IF(Districts!O86&gt;Districts!L86, "+", "-")</f>
        <v>+</v>
      </c>
      <c r="G86" s="52" t="str">
        <f>IF(Districts!R86&gt;Districts!O86, "+", "-")</f>
        <v>+</v>
      </c>
      <c r="H86" s="52" t="str">
        <f t="shared" si="1"/>
        <v>+</v>
      </c>
    </row>
    <row r="87" spans="1:8" x14ac:dyDescent="0.25">
      <c r="A87" s="5" t="s">
        <v>222</v>
      </c>
      <c r="B87" s="5" t="s">
        <v>223</v>
      </c>
      <c r="C87" s="5" t="s">
        <v>41</v>
      </c>
      <c r="D87" s="52" t="str">
        <f>IF(Districts!I87&gt;Districts!F87, "+", "-")</f>
        <v>+</v>
      </c>
      <c r="E87" s="52" t="str">
        <f>IF(Districts!L87&gt;Districts!I87, "+", "-")</f>
        <v>+</v>
      </c>
      <c r="F87" s="52" t="str">
        <f>IF(Districts!O87&gt;Districts!L87, "+", "-")</f>
        <v>+</v>
      </c>
      <c r="G87" s="52" t="str">
        <f>IF(Districts!R87&gt;Districts!O87, "+", "-")</f>
        <v>+</v>
      </c>
      <c r="H87" s="52" t="str">
        <f t="shared" si="1"/>
        <v>+</v>
      </c>
    </row>
    <row r="88" spans="1:8" x14ac:dyDescent="0.25">
      <c r="A88" s="5" t="s">
        <v>224</v>
      </c>
      <c r="B88" s="5" t="s">
        <v>225</v>
      </c>
      <c r="C88" s="5" t="s">
        <v>226</v>
      </c>
      <c r="D88" s="52" t="str">
        <f>IF(Districts!I88&gt;Districts!F88, "+", "-")</f>
        <v>-</v>
      </c>
      <c r="E88" s="52" t="str">
        <f>IF(Districts!L88&gt;Districts!I88, "+", "-")</f>
        <v>-</v>
      </c>
      <c r="F88" s="52" t="str">
        <f>IF(Districts!O88&gt;Districts!L88, "+", "-")</f>
        <v>-</v>
      </c>
      <c r="G88" s="52" t="str">
        <f>IF(Districts!R88&gt;Districts!O88, "+", "-")</f>
        <v>+</v>
      </c>
      <c r="H88" s="52" t="str">
        <f t="shared" si="1"/>
        <v>-</v>
      </c>
    </row>
    <row r="89" spans="1:8" x14ac:dyDescent="0.25">
      <c r="A89" s="5" t="s">
        <v>227</v>
      </c>
      <c r="B89" s="5" t="s">
        <v>228</v>
      </c>
      <c r="C89" s="5" t="s">
        <v>32</v>
      </c>
      <c r="D89" s="52" t="str">
        <f>IF(Districts!I89&gt;Districts!F89, "+", "-")</f>
        <v>+</v>
      </c>
      <c r="E89" s="52" t="str">
        <f>IF(Districts!L89&gt;Districts!I89, "+", "-")</f>
        <v>+</v>
      </c>
      <c r="F89" s="52" t="str">
        <f>IF(Districts!O89&gt;Districts!L89, "+", "-")</f>
        <v>-</v>
      </c>
      <c r="G89" s="52" t="str">
        <f>IF(Districts!R89&gt;Districts!O89, "+", "-")</f>
        <v>+</v>
      </c>
      <c r="H89" s="52" t="str">
        <f t="shared" si="1"/>
        <v>+</v>
      </c>
    </row>
    <row r="90" spans="1:8" x14ac:dyDescent="0.25">
      <c r="A90" s="5" t="s">
        <v>229</v>
      </c>
      <c r="B90" s="5" t="s">
        <v>230</v>
      </c>
      <c r="C90" s="5" t="s">
        <v>11</v>
      </c>
      <c r="D90" s="52" t="str">
        <f>IF(Districts!I90&gt;Districts!F90, "+", "-")</f>
        <v>+</v>
      </c>
      <c r="E90" s="52" t="str">
        <f>IF(Districts!L90&gt;Districts!I90, "+", "-")</f>
        <v>+</v>
      </c>
      <c r="F90" s="52" t="str">
        <f>IF(Districts!O90&gt;Districts!L90, "+", "-")</f>
        <v>+</v>
      </c>
      <c r="G90" s="52" t="str">
        <f>IF(Districts!R90&gt;Districts!O90, "+", "-")</f>
        <v>-</v>
      </c>
      <c r="H90" s="52" t="str">
        <f t="shared" si="1"/>
        <v>+</v>
      </c>
    </row>
    <row r="91" spans="1:8" x14ac:dyDescent="0.25">
      <c r="A91" s="5" t="s">
        <v>231</v>
      </c>
      <c r="B91" s="5" t="s">
        <v>232</v>
      </c>
      <c r="C91" s="5" t="s">
        <v>233</v>
      </c>
      <c r="D91" s="52" t="str">
        <f>IF(Districts!I91&gt;Districts!F91, "+", "-")</f>
        <v>+</v>
      </c>
      <c r="E91" s="52" t="str">
        <f>IF(Districts!L91&gt;Districts!I91, "+", "-")</f>
        <v>+</v>
      </c>
      <c r="F91" s="52" t="str">
        <f>IF(Districts!O91&gt;Districts!L91, "+", "-")</f>
        <v>+</v>
      </c>
      <c r="G91" s="52" t="str">
        <f>IF(Districts!R91&gt;Districts!O91, "+", "-")</f>
        <v>-</v>
      </c>
      <c r="H91" s="52" t="str">
        <f t="shared" si="1"/>
        <v>+</v>
      </c>
    </row>
    <row r="92" spans="1:8" x14ac:dyDescent="0.25">
      <c r="A92" s="5" t="s">
        <v>234</v>
      </c>
      <c r="B92" s="5" t="s">
        <v>235</v>
      </c>
      <c r="C92" s="5" t="s">
        <v>25</v>
      </c>
      <c r="D92" s="52" t="str">
        <f>IF(Districts!I92&gt;Districts!F92, "+", "-")</f>
        <v>+</v>
      </c>
      <c r="E92" s="52" t="str">
        <f>IF(Districts!L92&gt;Districts!I92, "+", "-")</f>
        <v>+</v>
      </c>
      <c r="F92" s="52" t="str">
        <f>IF(Districts!O92&gt;Districts!L92, "+", "-")</f>
        <v>+</v>
      </c>
      <c r="G92" s="52" t="str">
        <f>IF(Districts!R92&gt;Districts!O92, "+", "-")</f>
        <v>+</v>
      </c>
      <c r="H92" s="52" t="str">
        <f t="shared" si="1"/>
        <v>+</v>
      </c>
    </row>
    <row r="93" spans="1:8" x14ac:dyDescent="0.25">
      <c r="A93" s="5" t="s">
        <v>236</v>
      </c>
      <c r="B93" s="5" t="s">
        <v>237</v>
      </c>
      <c r="C93" s="5" t="s">
        <v>56</v>
      </c>
      <c r="D93" s="52" t="str">
        <f>IF(Districts!I93&gt;Districts!F93, "+", "-")</f>
        <v>+</v>
      </c>
      <c r="E93" s="52" t="str">
        <f>IF(Districts!L93&gt;Districts!I93, "+", "-")</f>
        <v>+</v>
      </c>
      <c r="F93" s="52" t="str">
        <f>IF(Districts!O93&gt;Districts!L93, "+", "-")</f>
        <v>+</v>
      </c>
      <c r="G93" s="52" t="str">
        <f>IF(Districts!R93&gt;Districts!O93, "+", "-")</f>
        <v>+</v>
      </c>
      <c r="H93" s="52" t="str">
        <f t="shared" si="1"/>
        <v>+</v>
      </c>
    </row>
    <row r="94" spans="1:8" x14ac:dyDescent="0.25">
      <c r="A94" s="5" t="s">
        <v>238</v>
      </c>
      <c r="B94" s="5" t="s">
        <v>239</v>
      </c>
      <c r="C94" s="5" t="s">
        <v>76</v>
      </c>
      <c r="D94" s="52" t="str">
        <f>IF(Districts!I94&gt;Districts!F94, "+", "-")</f>
        <v>+</v>
      </c>
      <c r="E94" s="52" t="str">
        <f>IF(Districts!L94&gt;Districts!I94, "+", "-")</f>
        <v>+</v>
      </c>
      <c r="F94" s="52" t="str">
        <f>IF(Districts!O94&gt;Districts!L94, "+", "-")</f>
        <v>+</v>
      </c>
      <c r="G94" s="52" t="str">
        <f>IF(Districts!R94&gt;Districts!O94, "+", "-")</f>
        <v>-</v>
      </c>
      <c r="H94" s="52" t="str">
        <f t="shared" si="1"/>
        <v>+</v>
      </c>
    </row>
    <row r="95" spans="1:8" x14ac:dyDescent="0.25">
      <c r="A95" s="5" t="s">
        <v>240</v>
      </c>
      <c r="B95" s="5" t="s">
        <v>241</v>
      </c>
      <c r="C95" s="5" t="s">
        <v>168</v>
      </c>
      <c r="D95" s="52" t="str">
        <f>IF(Districts!I95&gt;Districts!F95, "+", "-")</f>
        <v>+</v>
      </c>
      <c r="E95" s="52" t="str">
        <f>IF(Districts!L95&gt;Districts!I95, "+", "-")</f>
        <v>+</v>
      </c>
      <c r="F95" s="52" t="str">
        <f>IF(Districts!O95&gt;Districts!L95, "+", "-")</f>
        <v>+</v>
      </c>
      <c r="G95" s="52" t="str">
        <f>IF(Districts!R95&gt;Districts!O95, "+", "-")</f>
        <v>+</v>
      </c>
      <c r="H95" s="52" t="str">
        <f t="shared" si="1"/>
        <v>+</v>
      </c>
    </row>
    <row r="96" spans="1:8" x14ac:dyDescent="0.25">
      <c r="A96" s="5" t="s">
        <v>242</v>
      </c>
      <c r="B96" s="5" t="s">
        <v>243</v>
      </c>
      <c r="C96" s="5" t="s">
        <v>82</v>
      </c>
      <c r="D96" s="52" t="str">
        <f>IF(Districts!I96&gt;Districts!F96, "+", "-")</f>
        <v>+</v>
      </c>
      <c r="E96" s="52" t="str">
        <f>IF(Districts!L96&gt;Districts!I96, "+", "-")</f>
        <v>+</v>
      </c>
      <c r="F96" s="52" t="str">
        <f>IF(Districts!O96&gt;Districts!L96, "+", "-")</f>
        <v>+</v>
      </c>
      <c r="G96" s="52" t="str">
        <f>IF(Districts!R96&gt;Districts!O96, "+", "-")</f>
        <v>+</v>
      </c>
      <c r="H96" s="52" t="str">
        <f t="shared" si="1"/>
        <v>+</v>
      </c>
    </row>
    <row r="97" spans="1:8" x14ac:dyDescent="0.25">
      <c r="A97" s="5" t="s">
        <v>244</v>
      </c>
      <c r="B97" s="5" t="s">
        <v>245</v>
      </c>
      <c r="C97" s="5" t="s">
        <v>246</v>
      </c>
      <c r="D97" s="52" t="str">
        <f>IF(Districts!I97&gt;Districts!F97, "+", "-")</f>
        <v>+</v>
      </c>
      <c r="E97" s="52" t="str">
        <f>IF(Districts!L97&gt;Districts!I97, "+", "-")</f>
        <v>+</v>
      </c>
      <c r="F97" s="52" t="str">
        <f>IF(Districts!O97&gt;Districts!L97, "+", "-")</f>
        <v>+</v>
      </c>
      <c r="G97" s="52" t="str">
        <f>IF(Districts!R97&gt;Districts!O97, "+", "-")</f>
        <v>-</v>
      </c>
      <c r="H97" s="52" t="str">
        <f t="shared" si="1"/>
        <v>+</v>
      </c>
    </row>
    <row r="98" spans="1:8" x14ac:dyDescent="0.25">
      <c r="A98" s="5" t="s">
        <v>247</v>
      </c>
      <c r="B98" s="5" t="s">
        <v>248</v>
      </c>
      <c r="C98" s="5" t="s">
        <v>249</v>
      </c>
      <c r="D98" s="52" t="str">
        <f>IF(Districts!I98&gt;Districts!F98, "+", "-")</f>
        <v>+</v>
      </c>
      <c r="E98" s="52" t="str">
        <f>IF(Districts!L98&gt;Districts!I98, "+", "-")</f>
        <v>+</v>
      </c>
      <c r="F98" s="52" t="str">
        <f>IF(Districts!O98&gt;Districts!L98, "+", "-")</f>
        <v>+</v>
      </c>
      <c r="G98" s="52" t="str">
        <f>IF(Districts!R98&gt;Districts!O98, "+", "-")</f>
        <v>+</v>
      </c>
      <c r="H98" s="52" t="str">
        <f t="shared" si="1"/>
        <v>+</v>
      </c>
    </row>
    <row r="99" spans="1:8" x14ac:dyDescent="0.25">
      <c r="A99" s="5" t="s">
        <v>250</v>
      </c>
      <c r="B99" s="5" t="s">
        <v>251</v>
      </c>
      <c r="C99" s="5" t="s">
        <v>20</v>
      </c>
      <c r="D99" s="52" t="str">
        <f>IF(Districts!I99&gt;Districts!F99, "+", "-")</f>
        <v>+</v>
      </c>
      <c r="E99" s="52" t="str">
        <f>IF(Districts!L99&gt;Districts!I99, "+", "-")</f>
        <v>-</v>
      </c>
      <c r="F99" s="52" t="str">
        <f>IF(Districts!O99&gt;Districts!L99, "+", "-")</f>
        <v>+</v>
      </c>
      <c r="G99" s="52" t="str">
        <f>IF(Districts!R99&gt;Districts!O99, "+", "-")</f>
        <v>-</v>
      </c>
      <c r="H99" s="52" t="str">
        <f t="shared" si="1"/>
        <v>N</v>
      </c>
    </row>
    <row r="100" spans="1:8" x14ac:dyDescent="0.25">
      <c r="A100" s="5" t="s">
        <v>252</v>
      </c>
      <c r="B100" s="5" t="s">
        <v>253</v>
      </c>
      <c r="C100" s="5" t="s">
        <v>171</v>
      </c>
      <c r="D100" s="52" t="str">
        <f>IF(Districts!I100&gt;Districts!F100, "+", "-")</f>
        <v>+</v>
      </c>
      <c r="E100" s="52" t="str">
        <f>IF(Districts!L100&gt;Districts!I100, "+", "-")</f>
        <v>+</v>
      </c>
      <c r="F100" s="52" t="str">
        <f>IF(Districts!O100&gt;Districts!L100, "+", "-")</f>
        <v>+</v>
      </c>
      <c r="G100" s="52" t="str">
        <f>IF(Districts!R100&gt;Districts!O100, "+", "-")</f>
        <v>+</v>
      </c>
      <c r="H100" s="52" t="str">
        <f t="shared" si="1"/>
        <v>+</v>
      </c>
    </row>
    <row r="101" spans="1:8" x14ac:dyDescent="0.25">
      <c r="A101" s="5" t="s">
        <v>254</v>
      </c>
      <c r="B101" s="5" t="s">
        <v>255</v>
      </c>
      <c r="C101" s="5" t="s">
        <v>256</v>
      </c>
      <c r="D101" s="52" t="str">
        <f>IF(Districts!I101&gt;Districts!F101, "+", "-")</f>
        <v>-</v>
      </c>
      <c r="E101" s="52" t="str">
        <f>IF(Districts!L101&gt;Districts!I101, "+", "-")</f>
        <v>-</v>
      </c>
      <c r="F101" s="52" t="str">
        <f>IF(Districts!O101&gt;Districts!L101, "+", "-")</f>
        <v>+</v>
      </c>
      <c r="G101" s="52" t="str">
        <f>IF(Districts!R101&gt;Districts!O101, "+", "-")</f>
        <v>+</v>
      </c>
      <c r="H101" s="52" t="str">
        <f t="shared" si="1"/>
        <v>-</v>
      </c>
    </row>
    <row r="102" spans="1:8" x14ac:dyDescent="0.25">
      <c r="A102" s="5" t="s">
        <v>257</v>
      </c>
      <c r="B102" s="5" t="s">
        <v>258</v>
      </c>
      <c r="C102" s="5" t="s">
        <v>259</v>
      </c>
      <c r="D102" s="52" t="str">
        <f>IF(Districts!I102&gt;Districts!F102, "+", "-")</f>
        <v>-</v>
      </c>
      <c r="E102" s="52" t="str">
        <f>IF(Districts!L102&gt;Districts!I102, "+", "-")</f>
        <v>-</v>
      </c>
      <c r="F102" s="52" t="str">
        <f>IF(Districts!O102&gt;Districts!L102, "+", "-")</f>
        <v>+</v>
      </c>
      <c r="G102" s="52" t="str">
        <f>IF(Districts!R102&gt;Districts!O102, "+", "-")</f>
        <v>-</v>
      </c>
      <c r="H102" s="52" t="str">
        <f t="shared" si="1"/>
        <v>-</v>
      </c>
    </row>
    <row r="103" spans="1:8" x14ac:dyDescent="0.25">
      <c r="A103" s="5" t="s">
        <v>260</v>
      </c>
      <c r="B103" s="5" t="s">
        <v>261</v>
      </c>
      <c r="C103" s="5" t="s">
        <v>88</v>
      </c>
      <c r="D103" s="52" t="str">
        <f>IF(Districts!I103&gt;Districts!F103, "+", "-")</f>
        <v>-</v>
      </c>
      <c r="E103" s="52" t="str">
        <f>IF(Districts!L103&gt;Districts!I103, "+", "-")</f>
        <v>+</v>
      </c>
      <c r="F103" s="52" t="str">
        <f>IF(Districts!O103&gt;Districts!L103, "+", "-")</f>
        <v>+</v>
      </c>
      <c r="G103" s="52" t="str">
        <f>IF(Districts!R103&gt;Districts!O103, "+", "-")</f>
        <v>-</v>
      </c>
      <c r="H103" s="52" t="str">
        <f t="shared" si="1"/>
        <v>N</v>
      </c>
    </row>
    <row r="104" spans="1:8" x14ac:dyDescent="0.25">
      <c r="A104" s="5" t="s">
        <v>262</v>
      </c>
      <c r="B104" s="5" t="s">
        <v>263</v>
      </c>
      <c r="C104" s="5" t="s">
        <v>158</v>
      </c>
      <c r="D104" s="52" t="str">
        <f>IF(Districts!I104&gt;Districts!F104, "+", "-")</f>
        <v>+</v>
      </c>
      <c r="E104" s="52" t="str">
        <f>IF(Districts!L104&gt;Districts!I104, "+", "-")</f>
        <v>+</v>
      </c>
      <c r="F104" s="52" t="str">
        <f>IF(Districts!O104&gt;Districts!L104, "+", "-")</f>
        <v>-</v>
      </c>
      <c r="G104" s="52" t="str">
        <f>IF(Districts!R104&gt;Districts!O104, "+", "-")</f>
        <v>-</v>
      </c>
      <c r="H104" s="52" t="str">
        <f t="shared" si="1"/>
        <v>N</v>
      </c>
    </row>
    <row r="105" spans="1:8" x14ac:dyDescent="0.25">
      <c r="A105" s="5" t="s">
        <v>264</v>
      </c>
      <c r="B105" s="5" t="s">
        <v>265</v>
      </c>
      <c r="C105" s="5" t="s">
        <v>11</v>
      </c>
      <c r="D105" s="52" t="str">
        <f>IF(Districts!I105&gt;Districts!F105, "+", "-")</f>
        <v>+</v>
      </c>
      <c r="E105" s="52" t="str">
        <f>IF(Districts!L105&gt;Districts!I105, "+", "-")</f>
        <v>+</v>
      </c>
      <c r="F105" s="52" t="str">
        <f>IF(Districts!O105&gt;Districts!L105, "+", "-")</f>
        <v>+</v>
      </c>
      <c r="G105" s="52" t="str">
        <f>IF(Districts!R105&gt;Districts!O105, "+", "-")</f>
        <v>+</v>
      </c>
      <c r="H105" s="52" t="str">
        <f t="shared" si="1"/>
        <v>+</v>
      </c>
    </row>
    <row r="106" spans="1:8" x14ac:dyDescent="0.25">
      <c r="A106" s="5" t="s">
        <v>266</v>
      </c>
      <c r="B106" s="5" t="s">
        <v>267</v>
      </c>
      <c r="C106" s="5" t="s">
        <v>82</v>
      </c>
      <c r="D106" s="52" t="str">
        <f>IF(Districts!I106&gt;Districts!F106, "+", "-")</f>
        <v>-</v>
      </c>
      <c r="E106" s="52" t="str">
        <f>IF(Districts!L106&gt;Districts!I106, "+", "-")</f>
        <v>+</v>
      </c>
      <c r="F106" s="52" t="str">
        <f>IF(Districts!O106&gt;Districts!L106, "+", "-")</f>
        <v>+</v>
      </c>
      <c r="G106" s="52" t="str">
        <f>IF(Districts!R106&gt;Districts!O106, "+", "-")</f>
        <v>+</v>
      </c>
      <c r="H106" s="52" t="str">
        <f t="shared" si="1"/>
        <v>+</v>
      </c>
    </row>
    <row r="107" spans="1:8" x14ac:dyDescent="0.25">
      <c r="A107" s="5" t="s">
        <v>268</v>
      </c>
      <c r="B107" s="5" t="s">
        <v>269</v>
      </c>
      <c r="C107" s="5" t="s">
        <v>25</v>
      </c>
      <c r="D107" s="52" t="str">
        <f>IF(Districts!I107&gt;Districts!F107, "+", "-")</f>
        <v>-</v>
      </c>
      <c r="E107" s="52" t="str">
        <f>IF(Districts!L107&gt;Districts!I107, "+", "-")</f>
        <v>-</v>
      </c>
      <c r="F107" s="52" t="str">
        <f>IF(Districts!O107&gt;Districts!L107, "+", "-")</f>
        <v>-</v>
      </c>
      <c r="G107" s="52" t="str">
        <f>IF(Districts!R107&gt;Districts!O107, "+", "-")</f>
        <v>-</v>
      </c>
      <c r="H107" s="52" t="str">
        <f t="shared" si="1"/>
        <v>-</v>
      </c>
    </row>
    <row r="108" spans="1:8" x14ac:dyDescent="0.25">
      <c r="A108" s="5" t="s">
        <v>270</v>
      </c>
      <c r="B108" s="5" t="s">
        <v>271</v>
      </c>
      <c r="C108" s="5" t="s">
        <v>127</v>
      </c>
      <c r="D108" s="52" t="str">
        <f>IF(Districts!I108&gt;Districts!F108, "+", "-")</f>
        <v>+</v>
      </c>
      <c r="E108" s="52" t="str">
        <f>IF(Districts!L108&gt;Districts!I108, "+", "-")</f>
        <v>+</v>
      </c>
      <c r="F108" s="52" t="str">
        <f>IF(Districts!O108&gt;Districts!L108, "+", "-")</f>
        <v>+</v>
      </c>
      <c r="G108" s="52" t="str">
        <f>IF(Districts!R108&gt;Districts!O108, "+", "-")</f>
        <v>+</v>
      </c>
      <c r="H108" s="52" t="str">
        <f t="shared" si="1"/>
        <v>+</v>
      </c>
    </row>
    <row r="109" spans="1:8" x14ac:dyDescent="0.25">
      <c r="A109" s="5" t="s">
        <v>272</v>
      </c>
      <c r="B109" s="5" t="s">
        <v>273</v>
      </c>
      <c r="C109" s="5" t="s">
        <v>25</v>
      </c>
      <c r="D109" s="52" t="str">
        <f>IF(Districts!I109&gt;Districts!F109, "+", "-")</f>
        <v>-</v>
      </c>
      <c r="E109" s="52" t="str">
        <f>IF(Districts!L109&gt;Districts!I109, "+", "-")</f>
        <v>+</v>
      </c>
      <c r="F109" s="52" t="str">
        <f>IF(Districts!O109&gt;Districts!L109, "+", "-")</f>
        <v>+</v>
      </c>
      <c r="G109" s="52" t="str">
        <f>IF(Districts!R109&gt;Districts!O109, "+", "-")</f>
        <v>+</v>
      </c>
      <c r="H109" s="52" t="str">
        <f t="shared" si="1"/>
        <v>+</v>
      </c>
    </row>
    <row r="110" spans="1:8" x14ac:dyDescent="0.25">
      <c r="A110" s="5" t="s">
        <v>274</v>
      </c>
      <c r="B110" s="5" t="s">
        <v>275</v>
      </c>
      <c r="C110" s="5" t="s">
        <v>8</v>
      </c>
      <c r="D110" s="52" t="str">
        <f>IF(Districts!I110&gt;Districts!F110, "+", "-")</f>
        <v>-</v>
      </c>
      <c r="E110" s="52" t="str">
        <f>IF(Districts!L110&gt;Districts!I110, "+", "-")</f>
        <v>-</v>
      </c>
      <c r="F110" s="52" t="str">
        <f>IF(Districts!O110&gt;Districts!L110, "+", "-")</f>
        <v>-</v>
      </c>
      <c r="G110" s="52" t="str">
        <f>IF(Districts!R110&gt;Districts!O110, "+", "-")</f>
        <v>-</v>
      </c>
      <c r="H110" s="52" t="str">
        <f t="shared" si="1"/>
        <v>-</v>
      </c>
    </row>
    <row r="111" spans="1:8" x14ac:dyDescent="0.25">
      <c r="A111" s="5" t="s">
        <v>276</v>
      </c>
      <c r="B111" s="5" t="s">
        <v>277</v>
      </c>
      <c r="C111" s="5" t="s">
        <v>38</v>
      </c>
      <c r="D111" s="52" t="str">
        <f>IF(Districts!I111&gt;Districts!F111, "+", "-")</f>
        <v>-</v>
      </c>
      <c r="E111" s="52" t="str">
        <f>IF(Districts!L111&gt;Districts!I111, "+", "-")</f>
        <v>-</v>
      </c>
      <c r="F111" s="52" t="str">
        <f>IF(Districts!O111&gt;Districts!L111, "+", "-")</f>
        <v>+</v>
      </c>
      <c r="G111" s="52" t="str">
        <f>IF(Districts!R111&gt;Districts!O111, "+", "-")</f>
        <v>+</v>
      </c>
      <c r="H111" s="52" t="str">
        <f t="shared" si="1"/>
        <v>-</v>
      </c>
    </row>
    <row r="112" spans="1:8" x14ac:dyDescent="0.25">
      <c r="A112" s="5" t="s">
        <v>278</v>
      </c>
      <c r="B112" s="5" t="s">
        <v>279</v>
      </c>
      <c r="C112" s="5" t="s">
        <v>82</v>
      </c>
      <c r="D112" s="52" t="str">
        <f>IF(Districts!I112&gt;Districts!F112, "+", "-")</f>
        <v>+</v>
      </c>
      <c r="E112" s="52" t="str">
        <f>IF(Districts!L112&gt;Districts!I112, "+", "-")</f>
        <v>+</v>
      </c>
      <c r="F112" s="52" t="str">
        <f>IF(Districts!O112&gt;Districts!L112, "+", "-")</f>
        <v>+</v>
      </c>
      <c r="G112" s="52" t="str">
        <f>IF(Districts!R112&gt;Districts!O112, "+", "-")</f>
        <v>+</v>
      </c>
      <c r="H112" s="52" t="str">
        <f t="shared" si="1"/>
        <v>+</v>
      </c>
    </row>
    <row r="113" spans="1:8" x14ac:dyDescent="0.25">
      <c r="A113" s="5" t="s">
        <v>280</v>
      </c>
      <c r="B113" s="5" t="s">
        <v>281</v>
      </c>
      <c r="C113" s="5" t="s">
        <v>76</v>
      </c>
      <c r="D113" s="52" t="str">
        <f>IF(Districts!I113&gt;Districts!F113, "+", "-")</f>
        <v>+</v>
      </c>
      <c r="E113" s="52" t="str">
        <f>IF(Districts!L113&gt;Districts!I113, "+", "-")</f>
        <v>+</v>
      </c>
      <c r="F113" s="52" t="str">
        <f>IF(Districts!O113&gt;Districts!L113, "+", "-")</f>
        <v>+</v>
      </c>
      <c r="G113" s="52" t="str">
        <f>IF(Districts!R113&gt;Districts!O113, "+", "-")</f>
        <v>+</v>
      </c>
      <c r="H113" s="52" t="str">
        <f t="shared" si="1"/>
        <v>+</v>
      </c>
    </row>
    <row r="114" spans="1:8" x14ac:dyDescent="0.25">
      <c r="A114" s="5" t="s">
        <v>282</v>
      </c>
      <c r="B114" s="5" t="s">
        <v>283</v>
      </c>
      <c r="C114" s="5" t="s">
        <v>127</v>
      </c>
      <c r="D114" s="52" t="str">
        <f>IF(Districts!I114&gt;Districts!F114, "+", "-")</f>
        <v>-</v>
      </c>
      <c r="E114" s="52" t="str">
        <f>IF(Districts!L114&gt;Districts!I114, "+", "-")</f>
        <v>+</v>
      </c>
      <c r="F114" s="52" t="str">
        <f>IF(Districts!O114&gt;Districts!L114, "+", "-")</f>
        <v>+</v>
      </c>
      <c r="G114" s="52" t="str">
        <f>IF(Districts!R114&gt;Districts!O114, "+", "-")</f>
        <v>+</v>
      </c>
      <c r="H114" s="52" t="str">
        <f t="shared" si="1"/>
        <v>+</v>
      </c>
    </row>
    <row r="115" spans="1:8" x14ac:dyDescent="0.25">
      <c r="A115" s="5" t="s">
        <v>284</v>
      </c>
      <c r="B115" s="5" t="s">
        <v>285</v>
      </c>
      <c r="C115" s="5" t="s">
        <v>233</v>
      </c>
      <c r="D115" s="52" t="str">
        <f>IF(Districts!I115&gt;Districts!F115, "+", "-")</f>
        <v>-</v>
      </c>
      <c r="E115" s="52" t="str">
        <f>IF(Districts!L115&gt;Districts!I115, "+", "-")</f>
        <v>-</v>
      </c>
      <c r="F115" s="52" t="str">
        <f>IF(Districts!O115&gt;Districts!L115, "+", "-")</f>
        <v>+</v>
      </c>
      <c r="G115" s="52" t="str">
        <f>IF(Districts!R115&gt;Districts!O115, "+", "-")</f>
        <v>+</v>
      </c>
      <c r="H115" s="52" t="str">
        <f t="shared" si="1"/>
        <v>-</v>
      </c>
    </row>
    <row r="116" spans="1:8" x14ac:dyDescent="0.25">
      <c r="A116" s="5" t="s">
        <v>286</v>
      </c>
      <c r="B116" s="5" t="s">
        <v>287</v>
      </c>
      <c r="C116" s="5" t="s">
        <v>288</v>
      </c>
      <c r="D116" s="52" t="str">
        <f>IF(Districts!I116&gt;Districts!F116, "+", "-")</f>
        <v>+</v>
      </c>
      <c r="E116" s="52" t="str">
        <f>IF(Districts!L116&gt;Districts!I116, "+", "-")</f>
        <v>+</v>
      </c>
      <c r="F116" s="52" t="str">
        <f>IF(Districts!O116&gt;Districts!L116, "+", "-")</f>
        <v>+</v>
      </c>
      <c r="G116" s="52" t="str">
        <f>IF(Districts!R116&gt;Districts!O116, "+", "-")</f>
        <v>+</v>
      </c>
      <c r="H116" s="52" t="str">
        <f t="shared" si="1"/>
        <v>+</v>
      </c>
    </row>
    <row r="117" spans="1:8" x14ac:dyDescent="0.25">
      <c r="A117" s="5" t="s">
        <v>289</v>
      </c>
      <c r="B117" s="5" t="s">
        <v>290</v>
      </c>
      <c r="C117" s="5" t="s">
        <v>291</v>
      </c>
      <c r="D117" s="52" t="str">
        <f>IF(Districts!I117&gt;Districts!F117, "+", "-")</f>
        <v>-</v>
      </c>
      <c r="E117" s="52" t="str">
        <f>IF(Districts!L117&gt;Districts!I117, "+", "-")</f>
        <v>+</v>
      </c>
      <c r="F117" s="52" t="str">
        <f>IF(Districts!O117&gt;Districts!L117, "+", "-")</f>
        <v>+</v>
      </c>
      <c r="G117" s="52" t="str">
        <f>IF(Districts!R117&gt;Districts!O117, "+", "-")</f>
        <v>+</v>
      </c>
      <c r="H117" s="52" t="str">
        <f t="shared" si="1"/>
        <v>+</v>
      </c>
    </row>
    <row r="118" spans="1:8" x14ac:dyDescent="0.25">
      <c r="A118" s="5" t="s">
        <v>292</v>
      </c>
      <c r="B118" s="5" t="s">
        <v>293</v>
      </c>
      <c r="C118" s="5" t="s">
        <v>25</v>
      </c>
      <c r="D118" s="52" t="str">
        <f>IF(Districts!I118&gt;Districts!F118, "+", "-")</f>
        <v>-</v>
      </c>
      <c r="E118" s="52" t="str">
        <f>IF(Districts!L118&gt;Districts!I118, "+", "-")</f>
        <v>-</v>
      </c>
      <c r="F118" s="52" t="str">
        <f>IF(Districts!O118&gt;Districts!L118, "+", "-")</f>
        <v>-</v>
      </c>
      <c r="G118" s="52" t="str">
        <f>IF(Districts!R118&gt;Districts!O118, "+", "-")</f>
        <v>-</v>
      </c>
      <c r="H118" s="52" t="str">
        <f t="shared" si="1"/>
        <v>-</v>
      </c>
    </row>
    <row r="119" spans="1:8" x14ac:dyDescent="0.25">
      <c r="A119" s="5" t="s">
        <v>294</v>
      </c>
      <c r="B119" s="5" t="s">
        <v>295</v>
      </c>
      <c r="C119" s="5" t="s">
        <v>296</v>
      </c>
      <c r="D119" s="52" t="str">
        <f>IF(Districts!I119&gt;Districts!F119, "+", "-")</f>
        <v>+</v>
      </c>
      <c r="E119" s="52" t="str">
        <f>IF(Districts!L119&gt;Districts!I119, "+", "-")</f>
        <v>+</v>
      </c>
      <c r="F119" s="52" t="str">
        <f>IF(Districts!O119&gt;Districts!L119, "+", "-")</f>
        <v>-</v>
      </c>
      <c r="G119" s="52" t="str">
        <f>IF(Districts!R119&gt;Districts!O119, "+", "-")</f>
        <v>+</v>
      </c>
      <c r="H119" s="52" t="str">
        <f t="shared" si="1"/>
        <v>+</v>
      </c>
    </row>
    <row r="120" spans="1:8" x14ac:dyDescent="0.25">
      <c r="A120" s="5" t="s">
        <v>297</v>
      </c>
      <c r="B120" s="5" t="s">
        <v>298</v>
      </c>
      <c r="C120" s="5" t="s">
        <v>299</v>
      </c>
      <c r="D120" s="52" t="str">
        <f>IF(Districts!I120&gt;Districts!F120, "+", "-")</f>
        <v>+</v>
      </c>
      <c r="E120" s="52" t="str">
        <f>IF(Districts!L120&gt;Districts!I120, "+", "-")</f>
        <v>-</v>
      </c>
      <c r="F120" s="52" t="str">
        <f>IF(Districts!O120&gt;Districts!L120, "+", "-")</f>
        <v>+</v>
      </c>
      <c r="G120" s="52" t="str">
        <f>IF(Districts!R120&gt;Districts!O120, "+", "-")</f>
        <v>-</v>
      </c>
      <c r="H120" s="52" t="str">
        <f t="shared" si="1"/>
        <v>N</v>
      </c>
    </row>
    <row r="121" spans="1:8" x14ac:dyDescent="0.25">
      <c r="A121" s="5" t="s">
        <v>300</v>
      </c>
      <c r="B121" s="5" t="s">
        <v>301</v>
      </c>
      <c r="C121" s="5" t="s">
        <v>256</v>
      </c>
      <c r="D121" s="52" t="str">
        <f>IF(Districts!I121&gt;Districts!F121, "+", "-")</f>
        <v>-</v>
      </c>
      <c r="E121" s="52" t="str">
        <f>IF(Districts!L121&gt;Districts!I121, "+", "-")</f>
        <v>+</v>
      </c>
      <c r="F121" s="52" t="str">
        <f>IF(Districts!O121&gt;Districts!L121, "+", "-")</f>
        <v>+</v>
      </c>
      <c r="G121" s="52" t="str">
        <f>IF(Districts!R121&gt;Districts!O121, "+", "-")</f>
        <v>-</v>
      </c>
      <c r="H121" s="52" t="str">
        <f t="shared" si="1"/>
        <v>N</v>
      </c>
    </row>
    <row r="122" spans="1:8" x14ac:dyDescent="0.25">
      <c r="A122" s="5" t="s">
        <v>302</v>
      </c>
      <c r="B122" s="5" t="s">
        <v>303</v>
      </c>
      <c r="C122" s="5" t="s">
        <v>82</v>
      </c>
      <c r="D122" s="52" t="str">
        <f>IF(Districts!I122&gt;Districts!F122, "+", "-")</f>
        <v>+</v>
      </c>
      <c r="E122" s="52" t="str">
        <f>IF(Districts!L122&gt;Districts!I122, "+", "-")</f>
        <v>+</v>
      </c>
      <c r="F122" s="52" t="str">
        <f>IF(Districts!O122&gt;Districts!L122, "+", "-")</f>
        <v>+</v>
      </c>
      <c r="G122" s="52" t="str">
        <f>IF(Districts!R122&gt;Districts!O122, "+", "-")</f>
        <v>+</v>
      </c>
      <c r="H122" s="52" t="str">
        <f t="shared" si="1"/>
        <v>+</v>
      </c>
    </row>
    <row r="123" spans="1:8" x14ac:dyDescent="0.25">
      <c r="A123" s="5" t="s">
        <v>304</v>
      </c>
      <c r="B123" s="5" t="s">
        <v>305</v>
      </c>
      <c r="C123" s="5" t="s">
        <v>186</v>
      </c>
      <c r="D123" s="52" t="str">
        <f>IF(Districts!I123&gt;Districts!F123, "+", "-")</f>
        <v>-</v>
      </c>
      <c r="E123" s="52" t="str">
        <f>IF(Districts!L123&gt;Districts!I123, "+", "-")</f>
        <v>+</v>
      </c>
      <c r="F123" s="52" t="str">
        <f>IF(Districts!O123&gt;Districts!L123, "+", "-")</f>
        <v>+</v>
      </c>
      <c r="G123" s="52" t="str">
        <f>IF(Districts!R123&gt;Districts!O123, "+", "-")</f>
        <v>+</v>
      </c>
      <c r="H123" s="52" t="str">
        <f t="shared" si="1"/>
        <v>+</v>
      </c>
    </row>
    <row r="124" spans="1:8" x14ac:dyDescent="0.25">
      <c r="A124" s="5" t="s">
        <v>306</v>
      </c>
      <c r="B124" s="5" t="s">
        <v>307</v>
      </c>
      <c r="C124" s="5" t="s">
        <v>82</v>
      </c>
      <c r="D124" s="52" t="str">
        <f>IF(Districts!I124&gt;Districts!F124, "+", "-")</f>
        <v>-</v>
      </c>
      <c r="E124" s="52" t="str">
        <f>IF(Districts!L124&gt;Districts!I124, "+", "-")</f>
        <v>+</v>
      </c>
      <c r="F124" s="52" t="str">
        <f>IF(Districts!O124&gt;Districts!L124, "+", "-")</f>
        <v>+</v>
      </c>
      <c r="G124" s="52" t="str">
        <f>IF(Districts!R124&gt;Districts!O124, "+", "-")</f>
        <v>-</v>
      </c>
      <c r="H124" s="52" t="str">
        <f t="shared" si="1"/>
        <v>N</v>
      </c>
    </row>
    <row r="125" spans="1:8" x14ac:dyDescent="0.25">
      <c r="A125" s="5" t="s">
        <v>308</v>
      </c>
      <c r="B125" s="5" t="s">
        <v>309</v>
      </c>
      <c r="C125" s="5" t="s">
        <v>25</v>
      </c>
      <c r="D125" s="52" t="str">
        <f>IF(Districts!I125&gt;Districts!F125, "+", "-")</f>
        <v>+</v>
      </c>
      <c r="E125" s="52" t="str">
        <f>IF(Districts!L125&gt;Districts!I125, "+", "-")</f>
        <v>+</v>
      </c>
      <c r="F125" s="52" t="str">
        <f>IF(Districts!O125&gt;Districts!L125, "+", "-")</f>
        <v>-</v>
      </c>
      <c r="G125" s="52" t="str">
        <f>IF(Districts!R125&gt;Districts!O125, "+", "-")</f>
        <v>+</v>
      </c>
      <c r="H125" s="52" t="str">
        <f t="shared" si="1"/>
        <v>+</v>
      </c>
    </row>
    <row r="126" spans="1:8" x14ac:dyDescent="0.25">
      <c r="A126" s="5" t="s">
        <v>310</v>
      </c>
      <c r="B126" s="5" t="s">
        <v>311</v>
      </c>
      <c r="C126" s="5" t="s">
        <v>82</v>
      </c>
      <c r="D126" s="52" t="str">
        <f>IF(Districts!I126&gt;Districts!F126, "+", "-")</f>
        <v>-</v>
      </c>
      <c r="E126" s="52" t="str">
        <f>IF(Districts!L126&gt;Districts!I126, "+", "-")</f>
        <v>+</v>
      </c>
      <c r="F126" s="52" t="str">
        <f>IF(Districts!O126&gt;Districts!L126, "+", "-")</f>
        <v>+</v>
      </c>
      <c r="G126" s="52" t="str">
        <f>IF(Districts!R126&gt;Districts!O126, "+", "-")</f>
        <v>+</v>
      </c>
      <c r="H126" s="52" t="str">
        <f t="shared" si="1"/>
        <v>+</v>
      </c>
    </row>
    <row r="127" spans="1:8" x14ac:dyDescent="0.25">
      <c r="A127" s="5" t="s">
        <v>312</v>
      </c>
      <c r="B127" s="5" t="s">
        <v>313</v>
      </c>
      <c r="C127" s="5" t="s">
        <v>314</v>
      </c>
      <c r="D127" s="52" t="str">
        <f>IF(Districts!I127&gt;Districts!F127, "+", "-")</f>
        <v>+</v>
      </c>
      <c r="E127" s="52" t="str">
        <f>IF(Districts!L127&gt;Districts!I127, "+", "-")</f>
        <v>+</v>
      </c>
      <c r="F127" s="52" t="str">
        <f>IF(Districts!O127&gt;Districts!L127, "+", "-")</f>
        <v>+</v>
      </c>
      <c r="G127" s="52" t="str">
        <f>IF(Districts!R127&gt;Districts!O127, "+", "-")</f>
        <v>-</v>
      </c>
      <c r="H127" s="52" t="str">
        <f t="shared" si="1"/>
        <v>+</v>
      </c>
    </row>
    <row r="128" spans="1:8" x14ac:dyDescent="0.25">
      <c r="A128" s="5" t="s">
        <v>315</v>
      </c>
      <c r="B128" s="5" t="s">
        <v>316</v>
      </c>
      <c r="C128" s="5" t="s">
        <v>119</v>
      </c>
      <c r="D128" s="52" t="str">
        <f>IF(Districts!I128&gt;Districts!F128, "+", "-")</f>
        <v>-</v>
      </c>
      <c r="E128" s="52" t="str">
        <f>IF(Districts!L128&gt;Districts!I128, "+", "-")</f>
        <v>+</v>
      </c>
      <c r="F128" s="52" t="str">
        <f>IF(Districts!O128&gt;Districts!L128, "+", "-")</f>
        <v>+</v>
      </c>
      <c r="G128" s="52" t="str">
        <f>IF(Districts!R128&gt;Districts!O128, "+", "-")</f>
        <v>+</v>
      </c>
      <c r="H128" s="52" t="str">
        <f t="shared" si="1"/>
        <v>+</v>
      </c>
    </row>
    <row r="129" spans="1:8" x14ac:dyDescent="0.25">
      <c r="A129" s="5" t="s">
        <v>317</v>
      </c>
      <c r="B129" s="5" t="s">
        <v>318</v>
      </c>
      <c r="C129" s="5" t="s">
        <v>177</v>
      </c>
      <c r="D129" s="52" t="str">
        <f>IF(Districts!I129&gt;Districts!F129, "+", "-")</f>
        <v>+</v>
      </c>
      <c r="E129" s="52" t="str">
        <f>IF(Districts!L129&gt;Districts!I129, "+", "-")</f>
        <v>+</v>
      </c>
      <c r="F129" s="52" t="str">
        <f>IF(Districts!O129&gt;Districts!L129, "+", "-")</f>
        <v>+</v>
      </c>
      <c r="G129" s="52" t="str">
        <f>IF(Districts!R129&gt;Districts!O129, "+", "-")</f>
        <v>+</v>
      </c>
      <c r="H129" s="52" t="str">
        <f t="shared" si="1"/>
        <v>+</v>
      </c>
    </row>
    <row r="130" spans="1:8" x14ac:dyDescent="0.25">
      <c r="A130" s="5" t="s">
        <v>319</v>
      </c>
      <c r="B130" s="5" t="s">
        <v>320</v>
      </c>
      <c r="C130" s="5" t="s">
        <v>25</v>
      </c>
      <c r="D130" s="52" t="str">
        <f>IF(Districts!I130&gt;Districts!F130, "+", "-")</f>
        <v>+</v>
      </c>
      <c r="E130" s="52" t="str">
        <f>IF(Districts!L130&gt;Districts!I130, "+", "-")</f>
        <v>+</v>
      </c>
      <c r="F130" s="52" t="str">
        <f>IF(Districts!O130&gt;Districts!L130, "+", "-")</f>
        <v>+</v>
      </c>
      <c r="G130" s="52" t="str">
        <f>IF(Districts!R130&gt;Districts!O130, "+", "-")</f>
        <v>+</v>
      </c>
      <c r="H130" s="52" t="str">
        <f t="shared" si="1"/>
        <v>+</v>
      </c>
    </row>
    <row r="131" spans="1:8" x14ac:dyDescent="0.25">
      <c r="A131" s="5" t="s">
        <v>321</v>
      </c>
      <c r="B131" s="5" t="s">
        <v>322</v>
      </c>
      <c r="C131" s="5" t="s">
        <v>127</v>
      </c>
      <c r="D131" s="52" t="str">
        <f>IF(Districts!I131&gt;Districts!F131, "+", "-")</f>
        <v>-</v>
      </c>
      <c r="E131" s="52" t="str">
        <f>IF(Districts!L131&gt;Districts!I131, "+", "-")</f>
        <v>-</v>
      </c>
      <c r="F131" s="52" t="str">
        <f>IF(Districts!O131&gt;Districts!L131, "+", "-")</f>
        <v>+</v>
      </c>
      <c r="G131" s="52" t="str">
        <f>IF(Districts!R131&gt;Districts!O131, "+", "-")</f>
        <v>+</v>
      </c>
      <c r="H131" s="52" t="str">
        <f t="shared" ref="H131:H194" si="2">IF(COUNTIF(D131:G131,"+")&gt;2,"+", IF(COUNTIF(D131:F131,"+")=2,"N", "-"))</f>
        <v>-</v>
      </c>
    </row>
    <row r="132" spans="1:8" x14ac:dyDescent="0.25">
      <c r="A132" s="5" t="s">
        <v>323</v>
      </c>
      <c r="B132" s="5" t="s">
        <v>324</v>
      </c>
      <c r="C132" s="5" t="s">
        <v>217</v>
      </c>
      <c r="D132" s="52" t="str">
        <f>IF(Districts!I132&gt;Districts!F132, "+", "-")</f>
        <v>+</v>
      </c>
      <c r="E132" s="52" t="str">
        <f>IF(Districts!L132&gt;Districts!I132, "+", "-")</f>
        <v>+</v>
      </c>
      <c r="F132" s="52" t="str">
        <f>IF(Districts!O132&gt;Districts!L132, "+", "-")</f>
        <v>+</v>
      </c>
      <c r="G132" s="52" t="str">
        <f>IF(Districts!R132&gt;Districts!O132, "+", "-")</f>
        <v>+</v>
      </c>
      <c r="H132" s="52" t="str">
        <f t="shared" si="2"/>
        <v>+</v>
      </c>
    </row>
    <row r="133" spans="1:8" x14ac:dyDescent="0.25">
      <c r="A133" s="5" t="s">
        <v>325</v>
      </c>
      <c r="B133" s="5" t="s">
        <v>326</v>
      </c>
      <c r="C133" s="5" t="s">
        <v>327</v>
      </c>
      <c r="D133" s="52" t="str">
        <f>IF(Districts!I133&gt;Districts!F133, "+", "-")</f>
        <v>+</v>
      </c>
      <c r="E133" s="52" t="str">
        <f>IF(Districts!L133&gt;Districts!I133, "+", "-")</f>
        <v>+</v>
      </c>
      <c r="F133" s="52" t="str">
        <f>IF(Districts!O133&gt;Districts!L133, "+", "-")</f>
        <v>+</v>
      </c>
      <c r="G133" s="52" t="str">
        <f>IF(Districts!R133&gt;Districts!O133, "+", "-")</f>
        <v>+</v>
      </c>
      <c r="H133" s="52" t="str">
        <f t="shared" si="2"/>
        <v>+</v>
      </c>
    </row>
    <row r="134" spans="1:8" x14ac:dyDescent="0.25">
      <c r="A134" s="5" t="s">
        <v>328</v>
      </c>
      <c r="B134" s="5" t="s">
        <v>329</v>
      </c>
      <c r="C134" s="5" t="s">
        <v>25</v>
      </c>
      <c r="D134" s="52" t="str">
        <f>IF(Districts!I134&gt;Districts!F134, "+", "-")</f>
        <v>-</v>
      </c>
      <c r="E134" s="52" t="str">
        <f>IF(Districts!L134&gt;Districts!I134, "+", "-")</f>
        <v>+</v>
      </c>
      <c r="F134" s="52" t="str">
        <f>IF(Districts!O134&gt;Districts!L134, "+", "-")</f>
        <v>+</v>
      </c>
      <c r="G134" s="52" t="str">
        <f>IF(Districts!R134&gt;Districts!O134, "+", "-")</f>
        <v>+</v>
      </c>
      <c r="H134" s="52" t="str">
        <f t="shared" si="2"/>
        <v>+</v>
      </c>
    </row>
    <row r="135" spans="1:8" x14ac:dyDescent="0.25">
      <c r="A135" s="5" t="s">
        <v>330</v>
      </c>
      <c r="B135" s="5" t="s">
        <v>331</v>
      </c>
      <c r="C135" s="5" t="s">
        <v>46</v>
      </c>
      <c r="D135" s="52" t="str">
        <f>IF(Districts!I135&gt;Districts!F135, "+", "-")</f>
        <v>+</v>
      </c>
      <c r="E135" s="52" t="str">
        <f>IF(Districts!L135&gt;Districts!I135, "+", "-")</f>
        <v>-</v>
      </c>
      <c r="F135" s="52" t="str">
        <f>IF(Districts!O135&gt;Districts!L135, "+", "-")</f>
        <v>+</v>
      </c>
      <c r="G135" s="52" t="str">
        <f>IF(Districts!R135&gt;Districts!O135, "+", "-")</f>
        <v>+</v>
      </c>
      <c r="H135" s="52" t="str">
        <f t="shared" si="2"/>
        <v>+</v>
      </c>
    </row>
    <row r="136" spans="1:8" x14ac:dyDescent="0.25">
      <c r="A136" s="5" t="s">
        <v>332</v>
      </c>
      <c r="B136" s="5" t="s">
        <v>333</v>
      </c>
      <c r="C136" s="5" t="s">
        <v>334</v>
      </c>
      <c r="D136" s="52" t="str">
        <f>IF(Districts!I136&gt;Districts!F136, "+", "-")</f>
        <v>+</v>
      </c>
      <c r="E136" s="52" t="str">
        <f>IF(Districts!L136&gt;Districts!I136, "+", "-")</f>
        <v>-</v>
      </c>
      <c r="F136" s="52" t="str">
        <f>IF(Districts!O136&gt;Districts!L136, "+", "-")</f>
        <v>-</v>
      </c>
      <c r="G136" s="52" t="str">
        <f>IF(Districts!R136&gt;Districts!O136, "+", "-")</f>
        <v>+</v>
      </c>
      <c r="H136" s="52" t="str">
        <f t="shared" si="2"/>
        <v>-</v>
      </c>
    </row>
    <row r="137" spans="1:8" x14ac:dyDescent="0.25">
      <c r="A137" s="5" t="s">
        <v>335</v>
      </c>
      <c r="B137" s="5" t="s">
        <v>336</v>
      </c>
      <c r="C137" s="5" t="s">
        <v>337</v>
      </c>
      <c r="D137" s="52" t="str">
        <f>IF(Districts!I137&gt;Districts!F137, "+", "-")</f>
        <v>+</v>
      </c>
      <c r="E137" s="52" t="str">
        <f>IF(Districts!L137&gt;Districts!I137, "+", "-")</f>
        <v>+</v>
      </c>
      <c r="F137" s="52" t="str">
        <f>IF(Districts!O137&gt;Districts!L137, "+", "-")</f>
        <v>+</v>
      </c>
      <c r="G137" s="52" t="str">
        <f>IF(Districts!R137&gt;Districts!O137, "+", "-")</f>
        <v>-</v>
      </c>
      <c r="H137" s="52" t="str">
        <f t="shared" si="2"/>
        <v>+</v>
      </c>
    </row>
    <row r="138" spans="1:8" x14ac:dyDescent="0.25">
      <c r="A138" s="5" t="s">
        <v>338</v>
      </c>
      <c r="B138" s="5" t="s">
        <v>339</v>
      </c>
      <c r="C138" s="5" t="s">
        <v>8</v>
      </c>
      <c r="D138" s="52" t="str">
        <f>IF(Districts!I138&gt;Districts!F138, "+", "-")</f>
        <v>+</v>
      </c>
      <c r="E138" s="52" t="str">
        <f>IF(Districts!L138&gt;Districts!I138, "+", "-")</f>
        <v>+</v>
      </c>
      <c r="F138" s="52" t="str">
        <f>IF(Districts!O138&gt;Districts!L138, "+", "-")</f>
        <v>-</v>
      </c>
      <c r="G138" s="52" t="str">
        <f>IF(Districts!R138&gt;Districts!O138, "+", "-")</f>
        <v>-</v>
      </c>
      <c r="H138" s="52" t="str">
        <f t="shared" si="2"/>
        <v>N</v>
      </c>
    </row>
    <row r="139" spans="1:8" x14ac:dyDescent="0.25">
      <c r="A139" s="5" t="s">
        <v>340</v>
      </c>
      <c r="B139" s="5" t="s">
        <v>341</v>
      </c>
      <c r="C139" s="5" t="s">
        <v>25</v>
      </c>
      <c r="D139" s="52" t="str">
        <f>IF(Districts!I139&gt;Districts!F139, "+", "-")</f>
        <v>+</v>
      </c>
      <c r="E139" s="52" t="str">
        <f>IF(Districts!L139&gt;Districts!I139, "+", "-")</f>
        <v>+</v>
      </c>
      <c r="F139" s="52" t="str">
        <f>IF(Districts!O139&gt;Districts!L139, "+", "-")</f>
        <v>+</v>
      </c>
      <c r="G139" s="52" t="str">
        <f>IF(Districts!R139&gt;Districts!O139, "+", "-")</f>
        <v>+</v>
      </c>
      <c r="H139" s="52" t="str">
        <f t="shared" si="2"/>
        <v>+</v>
      </c>
    </row>
    <row r="140" spans="1:8" x14ac:dyDescent="0.25">
      <c r="A140" s="5" t="s">
        <v>342</v>
      </c>
      <c r="B140" s="5" t="s">
        <v>343</v>
      </c>
      <c r="C140" s="5" t="s">
        <v>68</v>
      </c>
      <c r="D140" s="52" t="str">
        <f>IF(Districts!I140&gt;Districts!F140, "+", "-")</f>
        <v>+</v>
      </c>
      <c r="E140" s="52" t="str">
        <f>IF(Districts!L140&gt;Districts!I140, "+", "-")</f>
        <v>+</v>
      </c>
      <c r="F140" s="52" t="str">
        <f>IF(Districts!O140&gt;Districts!L140, "+", "-")</f>
        <v>+</v>
      </c>
      <c r="G140" s="52" t="str">
        <f>IF(Districts!R140&gt;Districts!O140, "+", "-")</f>
        <v>-</v>
      </c>
      <c r="H140" s="52" t="str">
        <f t="shared" si="2"/>
        <v>+</v>
      </c>
    </row>
    <row r="141" spans="1:8" x14ac:dyDescent="0.25">
      <c r="A141" s="5" t="s">
        <v>344</v>
      </c>
      <c r="B141" s="5" t="s">
        <v>345</v>
      </c>
      <c r="C141" s="5" t="s">
        <v>82</v>
      </c>
      <c r="D141" s="52" t="str">
        <f>IF(Districts!I141&gt;Districts!F141, "+", "-")</f>
        <v>-</v>
      </c>
      <c r="E141" s="52" t="str">
        <f>IF(Districts!L141&gt;Districts!I141, "+", "-")</f>
        <v>-</v>
      </c>
      <c r="F141" s="52" t="str">
        <f>IF(Districts!O141&gt;Districts!L141, "+", "-")</f>
        <v>-</v>
      </c>
      <c r="G141" s="52" t="str">
        <f>IF(Districts!R141&gt;Districts!O141, "+", "-")</f>
        <v>+</v>
      </c>
      <c r="H141" s="52" t="str">
        <f t="shared" si="2"/>
        <v>-</v>
      </c>
    </row>
    <row r="142" spans="1:8" x14ac:dyDescent="0.25">
      <c r="A142" s="5" t="s">
        <v>346</v>
      </c>
      <c r="B142" s="5" t="s">
        <v>347</v>
      </c>
      <c r="C142" s="5" t="s">
        <v>233</v>
      </c>
      <c r="D142" s="52" t="str">
        <f>IF(Districts!I142&gt;Districts!F142, "+", "-")</f>
        <v>-</v>
      </c>
      <c r="E142" s="52" t="str">
        <f>IF(Districts!L142&gt;Districts!I142, "+", "-")</f>
        <v>-</v>
      </c>
      <c r="F142" s="52" t="str">
        <f>IF(Districts!O142&gt;Districts!L142, "+", "-")</f>
        <v>-</v>
      </c>
      <c r="G142" s="52" t="str">
        <f>IF(Districts!R142&gt;Districts!O142, "+", "-")</f>
        <v>+</v>
      </c>
      <c r="H142" s="52" t="str">
        <f t="shared" si="2"/>
        <v>-</v>
      </c>
    </row>
    <row r="143" spans="1:8" x14ac:dyDescent="0.25">
      <c r="A143" s="5" t="s">
        <v>348</v>
      </c>
      <c r="B143" s="5" t="s">
        <v>349</v>
      </c>
      <c r="C143" s="5" t="s">
        <v>8</v>
      </c>
      <c r="D143" s="52" t="str">
        <f>IF(Districts!I143&gt;Districts!F143, "+", "-")</f>
        <v>+</v>
      </c>
      <c r="E143" s="52" t="str">
        <f>IF(Districts!L143&gt;Districts!I143, "+", "-")</f>
        <v>+</v>
      </c>
      <c r="F143" s="52" t="str">
        <f>IF(Districts!O143&gt;Districts!L143, "+", "-")</f>
        <v>-</v>
      </c>
      <c r="G143" s="52" t="str">
        <f>IF(Districts!R143&gt;Districts!O143, "+", "-")</f>
        <v>-</v>
      </c>
      <c r="H143" s="52" t="str">
        <f t="shared" si="2"/>
        <v>N</v>
      </c>
    </row>
    <row r="144" spans="1:8" x14ac:dyDescent="0.25">
      <c r="A144" s="5" t="s">
        <v>350</v>
      </c>
      <c r="B144" s="5" t="s">
        <v>351</v>
      </c>
      <c r="C144" s="5" t="s">
        <v>140</v>
      </c>
      <c r="D144" s="52" t="str">
        <f>IF(Districts!I144&gt;Districts!F144, "+", "-")</f>
        <v>+</v>
      </c>
      <c r="E144" s="52" t="str">
        <f>IF(Districts!L144&gt;Districts!I144, "+", "-")</f>
        <v>+</v>
      </c>
      <c r="F144" s="52" t="str">
        <f>IF(Districts!O144&gt;Districts!L144, "+", "-")</f>
        <v>+</v>
      </c>
      <c r="G144" s="52" t="str">
        <f>IF(Districts!R144&gt;Districts!O144, "+", "-")</f>
        <v>+</v>
      </c>
      <c r="H144" s="52" t="str">
        <f t="shared" si="2"/>
        <v>+</v>
      </c>
    </row>
    <row r="145" spans="1:8" x14ac:dyDescent="0.25">
      <c r="A145" s="5" t="s">
        <v>352</v>
      </c>
      <c r="B145" s="5" t="s">
        <v>353</v>
      </c>
      <c r="C145" s="5" t="s">
        <v>233</v>
      </c>
      <c r="D145" s="52" t="str">
        <f>IF(Districts!I145&gt;Districts!F145, "+", "-")</f>
        <v>+</v>
      </c>
      <c r="E145" s="52" t="str">
        <f>IF(Districts!L145&gt;Districts!I145, "+", "-")</f>
        <v>+</v>
      </c>
      <c r="F145" s="52" t="str">
        <f>IF(Districts!O145&gt;Districts!L145, "+", "-")</f>
        <v>-</v>
      </c>
      <c r="G145" s="52" t="str">
        <f>IF(Districts!R145&gt;Districts!O145, "+", "-")</f>
        <v>+</v>
      </c>
      <c r="H145" s="52" t="str">
        <f t="shared" si="2"/>
        <v>+</v>
      </c>
    </row>
    <row r="146" spans="1:8" x14ac:dyDescent="0.25">
      <c r="A146" s="5" t="s">
        <v>354</v>
      </c>
      <c r="B146" s="5" t="s">
        <v>355</v>
      </c>
      <c r="C146" s="5" t="s">
        <v>337</v>
      </c>
      <c r="D146" s="52" t="str">
        <f>IF(Districts!I146&gt;Districts!F146, "+", "-")</f>
        <v>+</v>
      </c>
      <c r="E146" s="52" t="str">
        <f>IF(Districts!L146&gt;Districts!I146, "+", "-")</f>
        <v>-</v>
      </c>
      <c r="F146" s="52" t="str">
        <f>IF(Districts!O146&gt;Districts!L146, "+", "-")</f>
        <v>+</v>
      </c>
      <c r="G146" s="52" t="str">
        <f>IF(Districts!R146&gt;Districts!O146, "+", "-")</f>
        <v>-</v>
      </c>
      <c r="H146" s="52" t="str">
        <f t="shared" si="2"/>
        <v>N</v>
      </c>
    </row>
    <row r="147" spans="1:8" x14ac:dyDescent="0.25">
      <c r="A147" s="5" t="s">
        <v>356</v>
      </c>
      <c r="B147" s="5" t="s">
        <v>357</v>
      </c>
      <c r="C147" s="5" t="s">
        <v>296</v>
      </c>
      <c r="D147" s="52" t="str">
        <f>IF(Districts!I147&gt;Districts!F147, "+", "-")</f>
        <v>+</v>
      </c>
      <c r="E147" s="52" t="str">
        <f>IF(Districts!L147&gt;Districts!I147, "+", "-")</f>
        <v>+</v>
      </c>
      <c r="F147" s="52" t="str">
        <f>IF(Districts!O147&gt;Districts!L147, "+", "-")</f>
        <v>+</v>
      </c>
      <c r="G147" s="52" t="str">
        <f>IF(Districts!R147&gt;Districts!O147, "+", "-")</f>
        <v>-</v>
      </c>
      <c r="H147" s="52" t="str">
        <f t="shared" si="2"/>
        <v>+</v>
      </c>
    </row>
    <row r="148" spans="1:8" x14ac:dyDescent="0.25">
      <c r="A148" s="5" t="s">
        <v>358</v>
      </c>
      <c r="B148" s="5" t="s">
        <v>359</v>
      </c>
      <c r="C148" s="5" t="s">
        <v>46</v>
      </c>
      <c r="D148" s="52" t="str">
        <f>IF(Districts!I148&gt;Districts!F148, "+", "-")</f>
        <v>+</v>
      </c>
      <c r="E148" s="52" t="str">
        <f>IF(Districts!L148&gt;Districts!I148, "+", "-")</f>
        <v>+</v>
      </c>
      <c r="F148" s="52" t="str">
        <f>IF(Districts!O148&gt;Districts!L148, "+", "-")</f>
        <v>+</v>
      </c>
      <c r="G148" s="52" t="str">
        <f>IF(Districts!R148&gt;Districts!O148, "+", "-")</f>
        <v>+</v>
      </c>
      <c r="H148" s="52" t="str">
        <f t="shared" si="2"/>
        <v>+</v>
      </c>
    </row>
    <row r="149" spans="1:8" x14ac:dyDescent="0.25">
      <c r="A149" s="5" t="s">
        <v>360</v>
      </c>
      <c r="B149" s="5" t="s">
        <v>361</v>
      </c>
      <c r="C149" s="5" t="s">
        <v>362</v>
      </c>
      <c r="D149" s="52" t="str">
        <f>IF(Districts!I149&gt;Districts!F149, "+", "-")</f>
        <v>+</v>
      </c>
      <c r="E149" s="52" t="str">
        <f>IF(Districts!L149&gt;Districts!I149, "+", "-")</f>
        <v>+</v>
      </c>
      <c r="F149" s="52" t="str">
        <f>IF(Districts!O149&gt;Districts!L149, "+", "-")</f>
        <v>+</v>
      </c>
      <c r="G149" s="52" t="str">
        <f>IF(Districts!R149&gt;Districts!O149, "+", "-")</f>
        <v>-</v>
      </c>
      <c r="H149" s="52" t="str">
        <f t="shared" si="2"/>
        <v>+</v>
      </c>
    </row>
    <row r="150" spans="1:8" x14ac:dyDescent="0.25">
      <c r="A150" s="5" t="s">
        <v>363</v>
      </c>
      <c r="B150" s="5" t="s">
        <v>364</v>
      </c>
      <c r="C150" s="5" t="s">
        <v>76</v>
      </c>
      <c r="D150" s="52" t="str">
        <f>IF(Districts!I150&gt;Districts!F150, "+", "-")</f>
        <v>+</v>
      </c>
      <c r="E150" s="52" t="str">
        <f>IF(Districts!L150&gt;Districts!I150, "+", "-")</f>
        <v>+</v>
      </c>
      <c r="F150" s="52" t="str">
        <f>IF(Districts!O150&gt;Districts!L150, "+", "-")</f>
        <v>+</v>
      </c>
      <c r="G150" s="52" t="str">
        <f>IF(Districts!R150&gt;Districts!O150, "+", "-")</f>
        <v>+</v>
      </c>
      <c r="H150" s="52" t="str">
        <f t="shared" si="2"/>
        <v>+</v>
      </c>
    </row>
    <row r="151" spans="1:8" x14ac:dyDescent="0.25">
      <c r="A151" s="5" t="s">
        <v>365</v>
      </c>
      <c r="B151" s="5" t="s">
        <v>366</v>
      </c>
      <c r="C151" s="5" t="s">
        <v>367</v>
      </c>
      <c r="D151" s="52" t="str">
        <f>IF(Districts!I151&gt;Districts!F151, "+", "-")</f>
        <v>-</v>
      </c>
      <c r="E151" s="52" t="str">
        <f>IF(Districts!L151&gt;Districts!I151, "+", "-")</f>
        <v>+</v>
      </c>
      <c r="F151" s="52" t="str">
        <f>IF(Districts!O151&gt;Districts!L151, "+", "-")</f>
        <v>+</v>
      </c>
      <c r="G151" s="52" t="str">
        <f>IF(Districts!R151&gt;Districts!O151, "+", "-")</f>
        <v>+</v>
      </c>
      <c r="H151" s="52" t="str">
        <f t="shared" si="2"/>
        <v>+</v>
      </c>
    </row>
    <row r="152" spans="1:8" x14ac:dyDescent="0.25">
      <c r="A152" s="5" t="s">
        <v>368</v>
      </c>
      <c r="B152" s="5" t="s">
        <v>369</v>
      </c>
      <c r="C152" s="5" t="s">
        <v>56</v>
      </c>
      <c r="D152" s="52" t="str">
        <f>IF(Districts!I152&gt;Districts!F152, "+", "-")</f>
        <v>+</v>
      </c>
      <c r="E152" s="52" t="str">
        <f>IF(Districts!L152&gt;Districts!I152, "+", "-")</f>
        <v>+</v>
      </c>
      <c r="F152" s="52" t="str">
        <f>IF(Districts!O152&gt;Districts!L152, "+", "-")</f>
        <v>+</v>
      </c>
      <c r="G152" s="52" t="str">
        <f>IF(Districts!R152&gt;Districts!O152, "+", "-")</f>
        <v>-</v>
      </c>
      <c r="H152" s="52" t="str">
        <f t="shared" si="2"/>
        <v>+</v>
      </c>
    </row>
    <row r="153" spans="1:8" x14ac:dyDescent="0.25">
      <c r="A153" s="5" t="s">
        <v>370</v>
      </c>
      <c r="B153" s="5" t="s">
        <v>371</v>
      </c>
      <c r="C153" s="5" t="s">
        <v>314</v>
      </c>
      <c r="D153" s="52" t="str">
        <f>IF(Districts!I153&gt;Districts!F153, "+", "-")</f>
        <v>+</v>
      </c>
      <c r="E153" s="52" t="str">
        <f>IF(Districts!L153&gt;Districts!I153, "+", "-")</f>
        <v>+</v>
      </c>
      <c r="F153" s="52" t="str">
        <f>IF(Districts!O153&gt;Districts!L153, "+", "-")</f>
        <v>+</v>
      </c>
      <c r="G153" s="52" t="str">
        <f>IF(Districts!R153&gt;Districts!O153, "+", "-")</f>
        <v>+</v>
      </c>
      <c r="H153" s="52" t="str">
        <f t="shared" si="2"/>
        <v>+</v>
      </c>
    </row>
    <row r="154" spans="1:8" x14ac:dyDescent="0.25">
      <c r="A154" s="5" t="s">
        <v>372</v>
      </c>
      <c r="B154" s="5" t="s">
        <v>373</v>
      </c>
      <c r="C154" s="5" t="s">
        <v>158</v>
      </c>
      <c r="D154" s="52" t="str">
        <f>IF(Districts!I154&gt;Districts!F154, "+", "-")</f>
        <v>+</v>
      </c>
      <c r="E154" s="52" t="str">
        <f>IF(Districts!L154&gt;Districts!I154, "+", "-")</f>
        <v>+</v>
      </c>
      <c r="F154" s="52" t="str">
        <f>IF(Districts!O154&gt;Districts!L154, "+", "-")</f>
        <v>+</v>
      </c>
      <c r="G154" s="52" t="str">
        <f>IF(Districts!R154&gt;Districts!O154, "+", "-")</f>
        <v>+</v>
      </c>
      <c r="H154" s="52" t="str">
        <f t="shared" si="2"/>
        <v>+</v>
      </c>
    </row>
    <row r="155" spans="1:8" x14ac:dyDescent="0.25">
      <c r="A155" s="5" t="s">
        <v>374</v>
      </c>
      <c r="B155" s="5" t="s">
        <v>375</v>
      </c>
      <c r="C155" s="5" t="s">
        <v>25</v>
      </c>
      <c r="D155" s="52" t="str">
        <f>IF(Districts!I155&gt;Districts!F155, "+", "-")</f>
        <v>+</v>
      </c>
      <c r="E155" s="52" t="str">
        <f>IF(Districts!L155&gt;Districts!I155, "+", "-")</f>
        <v>+</v>
      </c>
      <c r="F155" s="52" t="str">
        <f>IF(Districts!O155&gt;Districts!L155, "+", "-")</f>
        <v>+</v>
      </c>
      <c r="G155" s="52" t="str">
        <f>IF(Districts!R155&gt;Districts!O155, "+", "-")</f>
        <v>+</v>
      </c>
      <c r="H155" s="52" t="str">
        <f t="shared" si="2"/>
        <v>+</v>
      </c>
    </row>
    <row r="156" spans="1:8" x14ac:dyDescent="0.25">
      <c r="A156" s="5" t="s">
        <v>376</v>
      </c>
      <c r="B156" s="5" t="s">
        <v>377</v>
      </c>
      <c r="C156" s="5" t="s">
        <v>378</v>
      </c>
      <c r="D156" s="52" t="str">
        <f>IF(Districts!I156&gt;Districts!F156, "+", "-")</f>
        <v>+</v>
      </c>
      <c r="E156" s="52" t="str">
        <f>IF(Districts!L156&gt;Districts!I156, "+", "-")</f>
        <v>+</v>
      </c>
      <c r="F156" s="52" t="str">
        <f>IF(Districts!O156&gt;Districts!L156, "+", "-")</f>
        <v>+</v>
      </c>
      <c r="G156" s="52" t="str">
        <f>IF(Districts!R156&gt;Districts!O156, "+", "-")</f>
        <v>+</v>
      </c>
      <c r="H156" s="52" t="str">
        <f t="shared" si="2"/>
        <v>+</v>
      </c>
    </row>
    <row r="157" spans="1:8" x14ac:dyDescent="0.25">
      <c r="A157" s="5" t="s">
        <v>379</v>
      </c>
      <c r="B157" s="5" t="s">
        <v>380</v>
      </c>
      <c r="C157" s="5" t="s">
        <v>183</v>
      </c>
      <c r="D157" s="52" t="str">
        <f>IF(Districts!I157&gt;Districts!F157, "+", "-")</f>
        <v>-</v>
      </c>
      <c r="E157" s="52" t="str">
        <f>IF(Districts!L157&gt;Districts!I157, "+", "-")</f>
        <v>+</v>
      </c>
      <c r="F157" s="52" t="str">
        <f>IF(Districts!O157&gt;Districts!L157, "+", "-")</f>
        <v>+</v>
      </c>
      <c r="G157" s="52" t="str">
        <f>IF(Districts!R157&gt;Districts!O157, "+", "-")</f>
        <v>-</v>
      </c>
      <c r="H157" s="52" t="str">
        <f t="shared" si="2"/>
        <v>N</v>
      </c>
    </row>
    <row r="158" spans="1:8" x14ac:dyDescent="0.25">
      <c r="A158" s="5" t="s">
        <v>381</v>
      </c>
      <c r="B158" s="5" t="s">
        <v>382</v>
      </c>
      <c r="C158" s="5" t="s">
        <v>119</v>
      </c>
      <c r="D158" s="52" t="str">
        <f>IF(Districts!I158&gt;Districts!F158, "+", "-")</f>
        <v>+</v>
      </c>
      <c r="E158" s="52" t="str">
        <f>IF(Districts!L158&gt;Districts!I158, "+", "-")</f>
        <v>+</v>
      </c>
      <c r="F158" s="52" t="str">
        <f>IF(Districts!O158&gt;Districts!L158, "+", "-")</f>
        <v>+</v>
      </c>
      <c r="G158" s="52" t="str">
        <f>IF(Districts!R158&gt;Districts!O158, "+", "-")</f>
        <v>+</v>
      </c>
      <c r="H158" s="52" t="str">
        <f t="shared" si="2"/>
        <v>+</v>
      </c>
    </row>
    <row r="159" spans="1:8" x14ac:dyDescent="0.25">
      <c r="A159" s="5" t="s">
        <v>383</v>
      </c>
      <c r="B159" s="5" t="s">
        <v>384</v>
      </c>
      <c r="C159" s="5" t="s">
        <v>46</v>
      </c>
      <c r="D159" s="52" t="str">
        <f>IF(Districts!I159&gt;Districts!F159, "+", "-")</f>
        <v>+</v>
      </c>
      <c r="E159" s="52" t="str">
        <f>IF(Districts!L159&gt;Districts!I159, "+", "-")</f>
        <v>+</v>
      </c>
      <c r="F159" s="52" t="str">
        <f>IF(Districts!O159&gt;Districts!L159, "+", "-")</f>
        <v>+</v>
      </c>
      <c r="G159" s="52" t="str">
        <f>IF(Districts!R159&gt;Districts!O159, "+", "-")</f>
        <v>+</v>
      </c>
      <c r="H159" s="52" t="str">
        <f t="shared" si="2"/>
        <v>+</v>
      </c>
    </row>
    <row r="160" spans="1:8" x14ac:dyDescent="0.25">
      <c r="A160" s="5" t="s">
        <v>385</v>
      </c>
      <c r="B160" s="5" t="s">
        <v>386</v>
      </c>
      <c r="C160" s="5" t="s">
        <v>76</v>
      </c>
      <c r="D160" s="52" t="str">
        <f>IF(Districts!I160&gt;Districts!F160, "+", "-")</f>
        <v>-</v>
      </c>
      <c r="E160" s="52" t="str">
        <f>IF(Districts!L160&gt;Districts!I160, "+", "-")</f>
        <v>-</v>
      </c>
      <c r="F160" s="52" t="str">
        <f>IF(Districts!O160&gt;Districts!L160, "+", "-")</f>
        <v>-</v>
      </c>
      <c r="G160" s="52" t="str">
        <f>IF(Districts!R160&gt;Districts!O160, "+", "-")</f>
        <v>+</v>
      </c>
      <c r="H160" s="52" t="str">
        <f t="shared" si="2"/>
        <v>-</v>
      </c>
    </row>
    <row r="161" spans="1:8" x14ac:dyDescent="0.25">
      <c r="A161" s="5" t="s">
        <v>387</v>
      </c>
      <c r="B161" s="5" t="s">
        <v>388</v>
      </c>
      <c r="C161" s="5" t="s">
        <v>25</v>
      </c>
      <c r="D161" s="52" t="str">
        <f>IF(Districts!I161&gt;Districts!F161, "+", "-")</f>
        <v>-</v>
      </c>
      <c r="E161" s="52" t="str">
        <f>IF(Districts!L161&gt;Districts!I161, "+", "-")</f>
        <v>+</v>
      </c>
      <c r="F161" s="52" t="str">
        <f>IF(Districts!O161&gt;Districts!L161, "+", "-")</f>
        <v>+</v>
      </c>
      <c r="G161" s="52" t="str">
        <f>IF(Districts!R161&gt;Districts!O161, "+", "-")</f>
        <v>+</v>
      </c>
      <c r="H161" s="52" t="str">
        <f t="shared" si="2"/>
        <v>+</v>
      </c>
    </row>
    <row r="162" spans="1:8" x14ac:dyDescent="0.25">
      <c r="A162" s="5" t="s">
        <v>389</v>
      </c>
      <c r="B162" s="5" t="s">
        <v>390</v>
      </c>
      <c r="C162" s="5" t="s">
        <v>46</v>
      </c>
      <c r="D162" s="52" t="str">
        <f>IF(Districts!I162&gt;Districts!F162, "+", "-")</f>
        <v>-</v>
      </c>
      <c r="E162" s="52" t="str">
        <f>IF(Districts!L162&gt;Districts!I162, "+", "-")</f>
        <v>-</v>
      </c>
      <c r="F162" s="52" t="str">
        <f>IF(Districts!O162&gt;Districts!L162, "+", "-")</f>
        <v>+</v>
      </c>
      <c r="G162" s="52" t="str">
        <f>IF(Districts!R162&gt;Districts!O162, "+", "-")</f>
        <v>-</v>
      </c>
      <c r="H162" s="52" t="str">
        <f t="shared" si="2"/>
        <v>-</v>
      </c>
    </row>
    <row r="163" spans="1:8" x14ac:dyDescent="0.25">
      <c r="A163" s="5" t="s">
        <v>391</v>
      </c>
      <c r="B163" s="5" t="s">
        <v>392</v>
      </c>
      <c r="C163" s="5" t="s">
        <v>291</v>
      </c>
      <c r="D163" s="52" t="str">
        <f>IF(Districts!I163&gt;Districts!F163, "+", "-")</f>
        <v>-</v>
      </c>
      <c r="E163" s="52" t="str">
        <f>IF(Districts!L163&gt;Districts!I163, "+", "-")</f>
        <v>-</v>
      </c>
      <c r="F163" s="52" t="str">
        <f>IF(Districts!O163&gt;Districts!L163, "+", "-")</f>
        <v>+</v>
      </c>
      <c r="G163" s="52" t="str">
        <f>IF(Districts!R163&gt;Districts!O163, "+", "-")</f>
        <v>+</v>
      </c>
      <c r="H163" s="52" t="str">
        <f t="shared" si="2"/>
        <v>-</v>
      </c>
    </row>
    <row r="164" spans="1:8" x14ac:dyDescent="0.25">
      <c r="A164" s="5" t="s">
        <v>393</v>
      </c>
      <c r="B164" s="5" t="s">
        <v>394</v>
      </c>
      <c r="C164" s="5" t="s">
        <v>38</v>
      </c>
      <c r="D164" s="52" t="str">
        <f>IF(Districts!I164&gt;Districts!F164, "+", "-")</f>
        <v>+</v>
      </c>
      <c r="E164" s="52" t="str">
        <f>IF(Districts!L164&gt;Districts!I164, "+", "-")</f>
        <v>+</v>
      </c>
      <c r="F164" s="52" t="str">
        <f>IF(Districts!O164&gt;Districts!L164, "+", "-")</f>
        <v>+</v>
      </c>
      <c r="G164" s="52" t="str">
        <f>IF(Districts!R164&gt;Districts!O164, "+", "-")</f>
        <v>-</v>
      </c>
      <c r="H164" s="52" t="str">
        <f t="shared" si="2"/>
        <v>+</v>
      </c>
    </row>
    <row r="165" spans="1:8" x14ac:dyDescent="0.25">
      <c r="A165" s="5" t="s">
        <v>395</v>
      </c>
      <c r="B165" s="5" t="s">
        <v>396</v>
      </c>
      <c r="C165" s="5" t="s">
        <v>291</v>
      </c>
      <c r="D165" s="52" t="str">
        <f>IF(Districts!I165&gt;Districts!F165, "+", "-")</f>
        <v>+</v>
      </c>
      <c r="E165" s="52" t="str">
        <f>IF(Districts!L165&gt;Districts!I165, "+", "-")</f>
        <v>+</v>
      </c>
      <c r="F165" s="52" t="str">
        <f>IF(Districts!O165&gt;Districts!L165, "+", "-")</f>
        <v>-</v>
      </c>
      <c r="G165" s="52" t="str">
        <f>IF(Districts!R165&gt;Districts!O165, "+", "-")</f>
        <v>+</v>
      </c>
      <c r="H165" s="52" t="str">
        <f t="shared" si="2"/>
        <v>+</v>
      </c>
    </row>
    <row r="166" spans="1:8" x14ac:dyDescent="0.25">
      <c r="A166" s="5" t="s">
        <v>397</v>
      </c>
      <c r="B166" s="5" t="s">
        <v>398</v>
      </c>
      <c r="C166" s="5" t="s">
        <v>399</v>
      </c>
      <c r="D166" s="52" t="str">
        <f>IF(Districts!I166&gt;Districts!F166, "+", "-")</f>
        <v>+</v>
      </c>
      <c r="E166" s="52" t="str">
        <f>IF(Districts!L166&gt;Districts!I166, "+", "-")</f>
        <v>+</v>
      </c>
      <c r="F166" s="52" t="str">
        <f>IF(Districts!O166&gt;Districts!L166, "+", "-")</f>
        <v>+</v>
      </c>
      <c r="G166" s="52" t="str">
        <f>IF(Districts!R166&gt;Districts!O166, "+", "-")</f>
        <v>+</v>
      </c>
      <c r="H166" s="52" t="str">
        <f t="shared" si="2"/>
        <v>+</v>
      </c>
    </row>
    <row r="167" spans="1:8" x14ac:dyDescent="0.25">
      <c r="A167" s="5" t="s">
        <v>400</v>
      </c>
      <c r="B167" s="5" t="s">
        <v>401</v>
      </c>
      <c r="C167" s="5" t="s">
        <v>288</v>
      </c>
      <c r="D167" s="52" t="str">
        <f>IF(Districts!I167&gt;Districts!F167, "+", "-")</f>
        <v>+</v>
      </c>
      <c r="E167" s="52" t="str">
        <f>IF(Districts!L167&gt;Districts!I167, "+", "-")</f>
        <v>+</v>
      </c>
      <c r="F167" s="52" t="str">
        <f>IF(Districts!O167&gt;Districts!L167, "+", "-")</f>
        <v>-</v>
      </c>
      <c r="G167" s="52" t="str">
        <f>IF(Districts!R167&gt;Districts!O167, "+", "-")</f>
        <v>-</v>
      </c>
      <c r="H167" s="52" t="str">
        <f t="shared" si="2"/>
        <v>N</v>
      </c>
    </row>
    <row r="168" spans="1:8" x14ac:dyDescent="0.25">
      <c r="A168" s="5" t="s">
        <v>402</v>
      </c>
      <c r="B168" s="5" t="s">
        <v>403</v>
      </c>
      <c r="C168" s="5" t="s">
        <v>46</v>
      </c>
      <c r="D168" s="52" t="str">
        <f>IF(Districts!I168&gt;Districts!F168, "+", "-")</f>
        <v>+</v>
      </c>
      <c r="E168" s="52" t="str">
        <f>IF(Districts!L168&gt;Districts!I168, "+", "-")</f>
        <v>+</v>
      </c>
      <c r="F168" s="52" t="str">
        <f>IF(Districts!O168&gt;Districts!L168, "+", "-")</f>
        <v>+</v>
      </c>
      <c r="G168" s="52" t="str">
        <f>IF(Districts!R168&gt;Districts!O168, "+", "-")</f>
        <v>+</v>
      </c>
      <c r="H168" s="52" t="str">
        <f t="shared" si="2"/>
        <v>+</v>
      </c>
    </row>
    <row r="169" spans="1:8" x14ac:dyDescent="0.25">
      <c r="A169" s="5" t="s">
        <v>404</v>
      </c>
      <c r="B169" s="5" t="s">
        <v>405</v>
      </c>
      <c r="C169" s="5" t="s">
        <v>82</v>
      </c>
      <c r="D169" s="52" t="str">
        <f>IF(Districts!I169&gt;Districts!F169, "+", "-")</f>
        <v>+</v>
      </c>
      <c r="E169" s="52" t="str">
        <f>IF(Districts!L169&gt;Districts!I169, "+", "-")</f>
        <v>-</v>
      </c>
      <c r="F169" s="52" t="str">
        <f>IF(Districts!O169&gt;Districts!L169, "+", "-")</f>
        <v>-</v>
      </c>
      <c r="G169" s="52" t="str">
        <f>IF(Districts!R169&gt;Districts!O169, "+", "-")</f>
        <v>-</v>
      </c>
      <c r="H169" s="52" t="str">
        <f t="shared" si="2"/>
        <v>-</v>
      </c>
    </row>
    <row r="170" spans="1:8" x14ac:dyDescent="0.25">
      <c r="A170" s="5" t="s">
        <v>406</v>
      </c>
      <c r="B170" s="5" t="s">
        <v>407</v>
      </c>
      <c r="C170" s="5" t="s">
        <v>132</v>
      </c>
      <c r="D170" s="52" t="str">
        <f>IF(Districts!I170&gt;Districts!F170, "+", "-")</f>
        <v>+</v>
      </c>
      <c r="E170" s="52" t="str">
        <f>IF(Districts!L170&gt;Districts!I170, "+", "-")</f>
        <v>+</v>
      </c>
      <c r="F170" s="52" t="str">
        <f>IF(Districts!O170&gt;Districts!L170, "+", "-")</f>
        <v>+</v>
      </c>
      <c r="G170" s="52" t="str">
        <f>IF(Districts!R170&gt;Districts!O170, "+", "-")</f>
        <v>+</v>
      </c>
      <c r="H170" s="52" t="str">
        <f t="shared" si="2"/>
        <v>+</v>
      </c>
    </row>
    <row r="171" spans="1:8" x14ac:dyDescent="0.25">
      <c r="A171" s="5" t="s">
        <v>408</v>
      </c>
      <c r="B171" s="5" t="s">
        <v>409</v>
      </c>
      <c r="C171" s="5" t="s">
        <v>68</v>
      </c>
      <c r="D171" s="52" t="str">
        <f>IF(Districts!I171&gt;Districts!F171, "+", "-")</f>
        <v>+</v>
      </c>
      <c r="E171" s="52" t="str">
        <f>IF(Districts!L171&gt;Districts!I171, "+", "-")</f>
        <v>-</v>
      </c>
      <c r="F171" s="52" t="str">
        <f>IF(Districts!O171&gt;Districts!L171, "+", "-")</f>
        <v>+</v>
      </c>
      <c r="G171" s="52" t="str">
        <f>IF(Districts!R171&gt;Districts!O171, "+", "-")</f>
        <v>-</v>
      </c>
      <c r="H171" s="52" t="str">
        <f t="shared" si="2"/>
        <v>N</v>
      </c>
    </row>
    <row r="172" spans="1:8" x14ac:dyDescent="0.25">
      <c r="A172" s="5" t="s">
        <v>410</v>
      </c>
      <c r="B172" s="5" t="s">
        <v>411</v>
      </c>
      <c r="C172" s="5" t="s">
        <v>412</v>
      </c>
      <c r="D172" s="52" t="str">
        <f>IF(Districts!I172&gt;Districts!F172, "+", "-")</f>
        <v>-</v>
      </c>
      <c r="E172" s="52" t="str">
        <f>IF(Districts!L172&gt;Districts!I172, "+", "-")</f>
        <v>-</v>
      </c>
      <c r="F172" s="52" t="str">
        <f>IF(Districts!O172&gt;Districts!L172, "+", "-")</f>
        <v>+</v>
      </c>
      <c r="G172" s="52" t="str">
        <f>IF(Districts!R172&gt;Districts!O172, "+", "-")</f>
        <v>+</v>
      </c>
      <c r="H172" s="52" t="str">
        <f t="shared" si="2"/>
        <v>-</v>
      </c>
    </row>
    <row r="173" spans="1:8" x14ac:dyDescent="0.25">
      <c r="A173" s="5" t="s">
        <v>413</v>
      </c>
      <c r="B173" s="5" t="s">
        <v>414</v>
      </c>
      <c r="C173" s="5" t="s">
        <v>189</v>
      </c>
      <c r="D173" s="52" t="str">
        <f>IF(Districts!I173&gt;Districts!F173, "+", "-")</f>
        <v>+</v>
      </c>
      <c r="E173" s="52" t="str">
        <f>IF(Districts!L173&gt;Districts!I173, "+", "-")</f>
        <v>+</v>
      </c>
      <c r="F173" s="52" t="str">
        <f>IF(Districts!O173&gt;Districts!L173, "+", "-")</f>
        <v>+</v>
      </c>
      <c r="G173" s="52" t="str">
        <f>IF(Districts!R173&gt;Districts!O173, "+", "-")</f>
        <v>+</v>
      </c>
      <c r="H173" s="52" t="str">
        <f t="shared" si="2"/>
        <v>+</v>
      </c>
    </row>
    <row r="174" spans="1:8" x14ac:dyDescent="0.25">
      <c r="A174" s="5" t="s">
        <v>415</v>
      </c>
      <c r="B174" s="5" t="s">
        <v>416</v>
      </c>
      <c r="C174" s="5" t="s">
        <v>127</v>
      </c>
      <c r="D174" s="52" t="str">
        <f>IF(Districts!I174&gt;Districts!F174, "+", "-")</f>
        <v>+</v>
      </c>
      <c r="E174" s="52" t="str">
        <f>IF(Districts!L174&gt;Districts!I174, "+", "-")</f>
        <v>+</v>
      </c>
      <c r="F174" s="52" t="str">
        <f>IF(Districts!O174&gt;Districts!L174, "+", "-")</f>
        <v>+</v>
      </c>
      <c r="G174" s="52" t="str">
        <f>IF(Districts!R174&gt;Districts!O174, "+", "-")</f>
        <v>+</v>
      </c>
      <c r="H174" s="52" t="str">
        <f t="shared" si="2"/>
        <v>+</v>
      </c>
    </row>
    <row r="175" spans="1:8" x14ac:dyDescent="0.25">
      <c r="A175" s="5" t="s">
        <v>417</v>
      </c>
      <c r="B175" s="5" t="s">
        <v>418</v>
      </c>
      <c r="C175" s="5" t="s">
        <v>32</v>
      </c>
      <c r="D175" s="52" t="str">
        <f>IF(Districts!I175&gt;Districts!F175, "+", "-")</f>
        <v>+</v>
      </c>
      <c r="E175" s="52" t="str">
        <f>IF(Districts!L175&gt;Districts!I175, "+", "-")</f>
        <v>+</v>
      </c>
      <c r="F175" s="52" t="str">
        <f>IF(Districts!O175&gt;Districts!L175, "+", "-")</f>
        <v>+</v>
      </c>
      <c r="G175" s="52" t="str">
        <f>IF(Districts!R175&gt;Districts!O175, "+", "-")</f>
        <v>+</v>
      </c>
      <c r="H175" s="52" t="str">
        <f t="shared" si="2"/>
        <v>+</v>
      </c>
    </row>
    <row r="176" spans="1:8" x14ac:dyDescent="0.25">
      <c r="A176" s="5" t="s">
        <v>419</v>
      </c>
      <c r="B176" s="5" t="s">
        <v>420</v>
      </c>
      <c r="C176" s="5" t="s">
        <v>114</v>
      </c>
      <c r="D176" s="52" t="str">
        <f>IF(Districts!I176&gt;Districts!F176, "+", "-")</f>
        <v>+</v>
      </c>
      <c r="E176" s="52" t="str">
        <f>IF(Districts!L176&gt;Districts!I176, "+", "-")</f>
        <v>+</v>
      </c>
      <c r="F176" s="52" t="str">
        <f>IF(Districts!O176&gt;Districts!L176, "+", "-")</f>
        <v>+</v>
      </c>
      <c r="G176" s="52" t="str">
        <f>IF(Districts!R176&gt;Districts!O176, "+", "-")</f>
        <v>+</v>
      </c>
      <c r="H176" s="52" t="str">
        <f t="shared" si="2"/>
        <v>+</v>
      </c>
    </row>
    <row r="177" spans="1:8" x14ac:dyDescent="0.25">
      <c r="A177" s="5" t="s">
        <v>421</v>
      </c>
      <c r="B177" s="5" t="s">
        <v>422</v>
      </c>
      <c r="C177" s="5" t="s">
        <v>296</v>
      </c>
      <c r="D177" s="52" t="str">
        <f>IF(Districts!I177&gt;Districts!F177, "+", "-")</f>
        <v>+</v>
      </c>
      <c r="E177" s="52" t="str">
        <f>IF(Districts!L177&gt;Districts!I177, "+", "-")</f>
        <v>+</v>
      </c>
      <c r="F177" s="52" t="str">
        <f>IF(Districts!O177&gt;Districts!L177, "+", "-")</f>
        <v>+</v>
      </c>
      <c r="G177" s="52" t="str">
        <f>IF(Districts!R177&gt;Districts!O177, "+", "-")</f>
        <v>+</v>
      </c>
      <c r="H177" s="52" t="str">
        <f t="shared" si="2"/>
        <v>+</v>
      </c>
    </row>
    <row r="178" spans="1:8" x14ac:dyDescent="0.25">
      <c r="A178" s="5" t="s">
        <v>423</v>
      </c>
      <c r="B178" s="5" t="s">
        <v>424</v>
      </c>
      <c r="C178" s="5" t="s">
        <v>32</v>
      </c>
      <c r="D178" s="52" t="str">
        <f>IF(Districts!I178&gt;Districts!F178, "+", "-")</f>
        <v>+</v>
      </c>
      <c r="E178" s="52" t="str">
        <f>IF(Districts!L178&gt;Districts!I178, "+", "-")</f>
        <v>-</v>
      </c>
      <c r="F178" s="52" t="str">
        <f>IF(Districts!O178&gt;Districts!L178, "+", "-")</f>
        <v>+</v>
      </c>
      <c r="G178" s="52" t="str">
        <f>IF(Districts!R178&gt;Districts!O178, "+", "-")</f>
        <v>+</v>
      </c>
      <c r="H178" s="52" t="str">
        <f t="shared" si="2"/>
        <v>+</v>
      </c>
    </row>
    <row r="179" spans="1:8" x14ac:dyDescent="0.25">
      <c r="A179" s="5" t="s">
        <v>425</v>
      </c>
      <c r="B179" s="5" t="s">
        <v>426</v>
      </c>
      <c r="C179" s="5" t="s">
        <v>427</v>
      </c>
      <c r="D179" s="52" t="str">
        <f>IF(Districts!I179&gt;Districts!F179, "+", "-")</f>
        <v>+</v>
      </c>
      <c r="E179" s="52" t="str">
        <f>IF(Districts!L179&gt;Districts!I179, "+", "-")</f>
        <v>+</v>
      </c>
      <c r="F179" s="52" t="str">
        <f>IF(Districts!O179&gt;Districts!L179, "+", "-")</f>
        <v>+</v>
      </c>
      <c r="G179" s="52" t="str">
        <f>IF(Districts!R179&gt;Districts!O179, "+", "-")</f>
        <v>-</v>
      </c>
      <c r="H179" s="52" t="str">
        <f t="shared" si="2"/>
        <v>+</v>
      </c>
    </row>
    <row r="180" spans="1:8" x14ac:dyDescent="0.25">
      <c r="A180" s="5" t="s">
        <v>428</v>
      </c>
      <c r="B180" s="5" t="s">
        <v>429</v>
      </c>
      <c r="C180" s="5" t="s">
        <v>430</v>
      </c>
      <c r="D180" s="52" t="str">
        <f>IF(Districts!I180&gt;Districts!F180, "+", "-")</f>
        <v>+</v>
      </c>
      <c r="E180" s="52" t="str">
        <f>IF(Districts!L180&gt;Districts!I180, "+", "-")</f>
        <v>+</v>
      </c>
      <c r="F180" s="52" t="str">
        <f>IF(Districts!O180&gt;Districts!L180, "+", "-")</f>
        <v>+</v>
      </c>
      <c r="G180" s="52" t="str">
        <f>IF(Districts!R180&gt;Districts!O180, "+", "-")</f>
        <v>+</v>
      </c>
      <c r="H180" s="52" t="str">
        <f t="shared" si="2"/>
        <v>+</v>
      </c>
    </row>
    <row r="181" spans="1:8" x14ac:dyDescent="0.25">
      <c r="A181" s="5" t="s">
        <v>431</v>
      </c>
      <c r="B181" s="5" t="s">
        <v>432</v>
      </c>
      <c r="C181" s="5" t="s">
        <v>433</v>
      </c>
      <c r="D181" s="52" t="str">
        <f>IF(Districts!I181&gt;Districts!F181, "+", "-")</f>
        <v>-</v>
      </c>
      <c r="E181" s="52" t="str">
        <f>IF(Districts!L181&gt;Districts!I181, "+", "-")</f>
        <v>+</v>
      </c>
      <c r="F181" s="52" t="str">
        <f>IF(Districts!O181&gt;Districts!L181, "+", "-")</f>
        <v>-</v>
      </c>
      <c r="G181" s="52" t="str">
        <f>IF(Districts!R181&gt;Districts!O181, "+", "-")</f>
        <v>-</v>
      </c>
      <c r="H181" s="52" t="str">
        <f t="shared" si="2"/>
        <v>-</v>
      </c>
    </row>
    <row r="182" spans="1:8" x14ac:dyDescent="0.25">
      <c r="A182" s="5" t="s">
        <v>434</v>
      </c>
      <c r="B182" s="5" t="s">
        <v>435</v>
      </c>
      <c r="C182" s="5" t="s">
        <v>436</v>
      </c>
      <c r="D182" s="52" t="str">
        <f>IF(Districts!I182&gt;Districts!F182, "+", "-")</f>
        <v>-</v>
      </c>
      <c r="E182" s="52" t="str">
        <f>IF(Districts!L182&gt;Districts!I182, "+", "-")</f>
        <v>+</v>
      </c>
      <c r="F182" s="52" t="str">
        <f>IF(Districts!O182&gt;Districts!L182, "+", "-")</f>
        <v>+</v>
      </c>
      <c r="G182" s="52" t="str">
        <f>IF(Districts!R182&gt;Districts!O182, "+", "-")</f>
        <v>+</v>
      </c>
      <c r="H182" s="52" t="str">
        <f t="shared" si="2"/>
        <v>+</v>
      </c>
    </row>
    <row r="183" spans="1:8" x14ac:dyDescent="0.25">
      <c r="A183" s="5" t="s">
        <v>437</v>
      </c>
      <c r="B183" s="5" t="s">
        <v>438</v>
      </c>
      <c r="C183" s="5" t="s">
        <v>25</v>
      </c>
      <c r="D183" s="52" t="str">
        <f>IF(Districts!I183&gt;Districts!F183, "+", "-")</f>
        <v>+</v>
      </c>
      <c r="E183" s="52" t="str">
        <f>IF(Districts!L183&gt;Districts!I183, "+", "-")</f>
        <v>+</v>
      </c>
      <c r="F183" s="52" t="str">
        <f>IF(Districts!O183&gt;Districts!L183, "+", "-")</f>
        <v>+</v>
      </c>
      <c r="G183" s="52" t="str">
        <f>IF(Districts!R183&gt;Districts!O183, "+", "-")</f>
        <v>-</v>
      </c>
      <c r="H183" s="52" t="str">
        <f t="shared" si="2"/>
        <v>+</v>
      </c>
    </row>
    <row r="184" spans="1:8" x14ac:dyDescent="0.25">
      <c r="A184" s="5" t="s">
        <v>439</v>
      </c>
      <c r="B184" s="5" t="s">
        <v>440</v>
      </c>
      <c r="C184" s="5" t="s">
        <v>180</v>
      </c>
      <c r="D184" s="52" t="str">
        <f>IF(Districts!I184&gt;Districts!F184, "+", "-")</f>
        <v>+</v>
      </c>
      <c r="E184" s="52" t="str">
        <f>IF(Districts!L184&gt;Districts!I184, "+", "-")</f>
        <v>+</v>
      </c>
      <c r="F184" s="52" t="str">
        <f>IF(Districts!O184&gt;Districts!L184, "+", "-")</f>
        <v>+</v>
      </c>
      <c r="G184" s="52" t="str">
        <f>IF(Districts!R184&gt;Districts!O184, "+", "-")</f>
        <v>+</v>
      </c>
      <c r="H184" s="52" t="str">
        <f t="shared" si="2"/>
        <v>+</v>
      </c>
    </row>
    <row r="185" spans="1:8" x14ac:dyDescent="0.25">
      <c r="A185" s="5" t="s">
        <v>441</v>
      </c>
      <c r="B185" s="5" t="s">
        <v>442</v>
      </c>
      <c r="C185" s="5" t="s">
        <v>146</v>
      </c>
      <c r="D185" s="52" t="str">
        <f>IF(Districts!I185&gt;Districts!F185, "+", "-")</f>
        <v>+</v>
      </c>
      <c r="E185" s="52" t="str">
        <f>IF(Districts!L185&gt;Districts!I185, "+", "-")</f>
        <v>+</v>
      </c>
      <c r="F185" s="52" t="str">
        <f>IF(Districts!O185&gt;Districts!L185, "+", "-")</f>
        <v>+</v>
      </c>
      <c r="G185" s="52" t="str">
        <f>IF(Districts!R185&gt;Districts!O185, "+", "-")</f>
        <v>+</v>
      </c>
      <c r="H185" s="52" t="str">
        <f t="shared" si="2"/>
        <v>+</v>
      </c>
    </row>
    <row r="186" spans="1:8" x14ac:dyDescent="0.25">
      <c r="A186" s="5" t="s">
        <v>443</v>
      </c>
      <c r="B186" s="5" t="s">
        <v>444</v>
      </c>
      <c r="C186" s="5" t="s">
        <v>73</v>
      </c>
      <c r="D186" s="52" t="str">
        <f>IF(Districts!I186&gt;Districts!F186, "+", "-")</f>
        <v>+</v>
      </c>
      <c r="E186" s="52" t="str">
        <f>IF(Districts!L186&gt;Districts!I186, "+", "-")</f>
        <v>+</v>
      </c>
      <c r="F186" s="52" t="str">
        <f>IF(Districts!O186&gt;Districts!L186, "+", "-")</f>
        <v>+</v>
      </c>
      <c r="G186" s="52" t="str">
        <f>IF(Districts!R186&gt;Districts!O186, "+", "-")</f>
        <v>+</v>
      </c>
      <c r="H186" s="52" t="str">
        <f t="shared" si="2"/>
        <v>+</v>
      </c>
    </row>
    <row r="187" spans="1:8" x14ac:dyDescent="0.25">
      <c r="A187" s="5" t="s">
        <v>445</v>
      </c>
      <c r="B187" s="5" t="s">
        <v>446</v>
      </c>
      <c r="C187" s="5" t="s">
        <v>119</v>
      </c>
      <c r="D187" s="52" t="str">
        <f>IF(Districts!I187&gt;Districts!F187, "+", "-")</f>
        <v>+</v>
      </c>
      <c r="E187" s="52" t="str">
        <f>IF(Districts!L187&gt;Districts!I187, "+", "-")</f>
        <v>-</v>
      </c>
      <c r="F187" s="52" t="str">
        <f>IF(Districts!O187&gt;Districts!L187, "+", "-")</f>
        <v>+</v>
      </c>
      <c r="G187" s="52" t="str">
        <f>IF(Districts!R187&gt;Districts!O187, "+", "-")</f>
        <v>-</v>
      </c>
      <c r="H187" s="52" t="str">
        <f t="shared" si="2"/>
        <v>N</v>
      </c>
    </row>
    <row r="188" spans="1:8" x14ac:dyDescent="0.25">
      <c r="A188" s="5" t="s">
        <v>447</v>
      </c>
      <c r="B188" s="5" t="s">
        <v>448</v>
      </c>
      <c r="C188" s="5" t="s">
        <v>296</v>
      </c>
      <c r="D188" s="52" t="str">
        <f>IF(Districts!I188&gt;Districts!F188, "+", "-")</f>
        <v>+</v>
      </c>
      <c r="E188" s="52" t="str">
        <f>IF(Districts!L188&gt;Districts!I188, "+", "-")</f>
        <v>-</v>
      </c>
      <c r="F188" s="52" t="str">
        <f>IF(Districts!O188&gt;Districts!L188, "+", "-")</f>
        <v>+</v>
      </c>
      <c r="G188" s="52" t="str">
        <f>IF(Districts!R188&gt;Districts!O188, "+", "-")</f>
        <v>+</v>
      </c>
      <c r="H188" s="52" t="str">
        <f t="shared" si="2"/>
        <v>+</v>
      </c>
    </row>
    <row r="189" spans="1:8" x14ac:dyDescent="0.25">
      <c r="A189" s="5" t="s">
        <v>449</v>
      </c>
      <c r="B189" s="5" t="s">
        <v>450</v>
      </c>
      <c r="C189" s="5" t="s">
        <v>62</v>
      </c>
      <c r="D189" s="52" t="str">
        <f>IF(Districts!I189&gt;Districts!F189, "+", "-")</f>
        <v>-</v>
      </c>
      <c r="E189" s="52" t="str">
        <f>IF(Districts!L189&gt;Districts!I189, "+", "-")</f>
        <v>-</v>
      </c>
      <c r="F189" s="52" t="str">
        <f>IF(Districts!O189&gt;Districts!L189, "+", "-")</f>
        <v>+</v>
      </c>
      <c r="G189" s="52" t="str">
        <f>IF(Districts!R189&gt;Districts!O189, "+", "-")</f>
        <v>+</v>
      </c>
      <c r="H189" s="52" t="str">
        <f t="shared" si="2"/>
        <v>-</v>
      </c>
    </row>
    <row r="190" spans="1:8" x14ac:dyDescent="0.25">
      <c r="A190" s="5" t="s">
        <v>451</v>
      </c>
      <c r="B190" s="5" t="s">
        <v>452</v>
      </c>
      <c r="C190" s="5" t="s">
        <v>259</v>
      </c>
      <c r="D190" s="52" t="str">
        <f>IF(Districts!I190&gt;Districts!F190, "+", "-")</f>
        <v>+</v>
      </c>
      <c r="E190" s="52" t="str">
        <f>IF(Districts!L190&gt;Districts!I190, "+", "-")</f>
        <v>+</v>
      </c>
      <c r="F190" s="52" t="str">
        <f>IF(Districts!O190&gt;Districts!L190, "+", "-")</f>
        <v>+</v>
      </c>
      <c r="G190" s="52" t="str">
        <f>IF(Districts!R190&gt;Districts!O190, "+", "-")</f>
        <v>+</v>
      </c>
      <c r="H190" s="52" t="str">
        <f t="shared" si="2"/>
        <v>+</v>
      </c>
    </row>
    <row r="191" spans="1:8" x14ac:dyDescent="0.25">
      <c r="A191" s="5" t="s">
        <v>453</v>
      </c>
      <c r="B191" s="5" t="s">
        <v>454</v>
      </c>
      <c r="C191" s="5" t="s">
        <v>291</v>
      </c>
      <c r="D191" s="52" t="str">
        <f>IF(Districts!I191&gt;Districts!F191, "+", "-")</f>
        <v>+</v>
      </c>
      <c r="E191" s="52" t="str">
        <f>IF(Districts!L191&gt;Districts!I191, "+", "-")</f>
        <v>+</v>
      </c>
      <c r="F191" s="52" t="str">
        <f>IF(Districts!O191&gt;Districts!L191, "+", "-")</f>
        <v>+</v>
      </c>
      <c r="G191" s="52" t="str">
        <f>IF(Districts!R191&gt;Districts!O191, "+", "-")</f>
        <v>-</v>
      </c>
      <c r="H191" s="52" t="str">
        <f t="shared" si="2"/>
        <v>+</v>
      </c>
    </row>
    <row r="192" spans="1:8" x14ac:dyDescent="0.25">
      <c r="A192" s="5" t="s">
        <v>455</v>
      </c>
      <c r="B192" s="5" t="s">
        <v>456</v>
      </c>
      <c r="C192" s="5" t="s">
        <v>457</v>
      </c>
      <c r="D192" s="52" t="str">
        <f>IF(Districts!I192&gt;Districts!F192, "+", "-")</f>
        <v>+</v>
      </c>
      <c r="E192" s="52" t="str">
        <f>IF(Districts!L192&gt;Districts!I192, "+", "-")</f>
        <v>+</v>
      </c>
      <c r="F192" s="52" t="str">
        <f>IF(Districts!O192&gt;Districts!L192, "+", "-")</f>
        <v>+</v>
      </c>
      <c r="G192" s="52" t="str">
        <f>IF(Districts!R192&gt;Districts!O192, "+", "-")</f>
        <v>+</v>
      </c>
      <c r="H192" s="52" t="str">
        <f t="shared" si="2"/>
        <v>+</v>
      </c>
    </row>
    <row r="193" spans="1:8" x14ac:dyDescent="0.25">
      <c r="A193" s="5" t="s">
        <v>458</v>
      </c>
      <c r="B193" s="5" t="s">
        <v>459</v>
      </c>
      <c r="C193" s="5" t="s">
        <v>146</v>
      </c>
      <c r="D193" s="52" t="str">
        <f>IF(Districts!I193&gt;Districts!F193, "+", "-")</f>
        <v>-</v>
      </c>
      <c r="E193" s="52" t="str">
        <f>IF(Districts!L193&gt;Districts!I193, "+", "-")</f>
        <v>-</v>
      </c>
      <c r="F193" s="52" t="str">
        <f>IF(Districts!O193&gt;Districts!L193, "+", "-")</f>
        <v>-</v>
      </c>
      <c r="G193" s="52" t="str">
        <f>IF(Districts!R193&gt;Districts!O193, "+", "-")</f>
        <v>+</v>
      </c>
      <c r="H193" s="52" t="str">
        <f t="shared" si="2"/>
        <v>-</v>
      </c>
    </row>
    <row r="194" spans="1:8" x14ac:dyDescent="0.25">
      <c r="A194" s="5" t="s">
        <v>460</v>
      </c>
      <c r="B194" s="5" t="s">
        <v>461</v>
      </c>
      <c r="C194" s="5" t="s">
        <v>171</v>
      </c>
      <c r="D194" s="52" t="str">
        <f>IF(Districts!I194&gt;Districts!F194, "+", "-")</f>
        <v>+</v>
      </c>
      <c r="E194" s="52" t="str">
        <f>IF(Districts!L194&gt;Districts!I194, "+", "-")</f>
        <v>+</v>
      </c>
      <c r="F194" s="52" t="str">
        <f>IF(Districts!O194&gt;Districts!L194, "+", "-")</f>
        <v>+</v>
      </c>
      <c r="G194" s="52" t="str">
        <f>IF(Districts!R194&gt;Districts!O194, "+", "-")</f>
        <v>-</v>
      </c>
      <c r="H194" s="52" t="str">
        <f t="shared" si="2"/>
        <v>+</v>
      </c>
    </row>
    <row r="195" spans="1:8" x14ac:dyDescent="0.25">
      <c r="A195" s="5" t="s">
        <v>462</v>
      </c>
      <c r="B195" s="5" t="s">
        <v>463</v>
      </c>
      <c r="C195" s="5" t="s">
        <v>174</v>
      </c>
      <c r="D195" s="52" t="str">
        <f>IF(Districts!I195&gt;Districts!F195, "+", "-")</f>
        <v>+</v>
      </c>
      <c r="E195" s="52" t="str">
        <f>IF(Districts!L195&gt;Districts!I195, "+", "-")</f>
        <v>-</v>
      </c>
      <c r="F195" s="52" t="str">
        <f>IF(Districts!O195&gt;Districts!L195, "+", "-")</f>
        <v>-</v>
      </c>
      <c r="G195" s="52" t="str">
        <f>IF(Districts!R195&gt;Districts!O195, "+", "-")</f>
        <v>+</v>
      </c>
      <c r="H195" s="52" t="str">
        <f t="shared" ref="H195:H258" si="3">IF(COUNTIF(D195:G195,"+")&gt;2,"+", IF(COUNTIF(D195:F195,"+")=2,"N", "-"))</f>
        <v>-</v>
      </c>
    </row>
    <row r="196" spans="1:8" x14ac:dyDescent="0.25">
      <c r="A196" s="5" t="s">
        <v>464</v>
      </c>
      <c r="B196" s="5" t="s">
        <v>465</v>
      </c>
      <c r="C196" s="5" t="s">
        <v>108</v>
      </c>
      <c r="D196" s="52" t="str">
        <f>IF(Districts!I196&gt;Districts!F196, "+", "-")</f>
        <v>-</v>
      </c>
      <c r="E196" s="52" t="str">
        <f>IF(Districts!L196&gt;Districts!I196, "+", "-")</f>
        <v>+</v>
      </c>
      <c r="F196" s="52" t="str">
        <f>IF(Districts!O196&gt;Districts!L196, "+", "-")</f>
        <v>-</v>
      </c>
      <c r="G196" s="52" t="str">
        <f>IF(Districts!R196&gt;Districts!O196, "+", "-")</f>
        <v>+</v>
      </c>
      <c r="H196" s="52" t="str">
        <f t="shared" si="3"/>
        <v>-</v>
      </c>
    </row>
    <row r="197" spans="1:8" x14ac:dyDescent="0.25">
      <c r="A197" s="5" t="s">
        <v>466</v>
      </c>
      <c r="B197" s="5" t="s">
        <v>467</v>
      </c>
      <c r="C197" s="5" t="s">
        <v>158</v>
      </c>
      <c r="D197" s="52" t="str">
        <f>IF(Districts!I197&gt;Districts!F197, "+", "-")</f>
        <v>-</v>
      </c>
      <c r="E197" s="52" t="str">
        <f>IF(Districts!L197&gt;Districts!I197, "+", "-")</f>
        <v>-</v>
      </c>
      <c r="F197" s="52" t="str">
        <f>IF(Districts!O197&gt;Districts!L197, "+", "-")</f>
        <v>-</v>
      </c>
      <c r="G197" s="52" t="str">
        <f>IF(Districts!R197&gt;Districts!O197, "+", "-")</f>
        <v>+</v>
      </c>
      <c r="H197" s="52" t="str">
        <f t="shared" si="3"/>
        <v>-</v>
      </c>
    </row>
    <row r="198" spans="1:8" x14ac:dyDescent="0.25">
      <c r="A198" s="5" t="s">
        <v>468</v>
      </c>
      <c r="B198" s="5" t="s">
        <v>469</v>
      </c>
      <c r="C198" s="5" t="s">
        <v>82</v>
      </c>
      <c r="D198" s="52" t="str">
        <f>IF(Districts!I198&gt;Districts!F198, "+", "-")</f>
        <v>+</v>
      </c>
      <c r="E198" s="52" t="str">
        <f>IF(Districts!L198&gt;Districts!I198, "+", "-")</f>
        <v>-</v>
      </c>
      <c r="F198" s="52" t="str">
        <f>IF(Districts!O198&gt;Districts!L198, "+", "-")</f>
        <v>-</v>
      </c>
      <c r="G198" s="52" t="str">
        <f>IF(Districts!R198&gt;Districts!O198, "+", "-")</f>
        <v>+</v>
      </c>
      <c r="H198" s="52" t="str">
        <f t="shared" si="3"/>
        <v>-</v>
      </c>
    </row>
    <row r="199" spans="1:8" x14ac:dyDescent="0.25">
      <c r="A199" s="5" t="s">
        <v>470</v>
      </c>
      <c r="B199" s="5" t="s">
        <v>471</v>
      </c>
      <c r="C199" s="5" t="s">
        <v>119</v>
      </c>
      <c r="D199" s="52" t="str">
        <f>IF(Districts!I199&gt;Districts!F199, "+", "-")</f>
        <v>+</v>
      </c>
      <c r="E199" s="52" t="str">
        <f>IF(Districts!L199&gt;Districts!I199, "+", "-")</f>
        <v>+</v>
      </c>
      <c r="F199" s="52" t="str">
        <f>IF(Districts!O199&gt;Districts!L199, "+", "-")</f>
        <v>+</v>
      </c>
      <c r="G199" s="52" t="str">
        <f>IF(Districts!R199&gt;Districts!O199, "+", "-")</f>
        <v>+</v>
      </c>
      <c r="H199" s="52" t="str">
        <f t="shared" si="3"/>
        <v>+</v>
      </c>
    </row>
    <row r="200" spans="1:8" x14ac:dyDescent="0.25">
      <c r="A200" s="5" t="s">
        <v>472</v>
      </c>
      <c r="B200" s="5" t="s">
        <v>473</v>
      </c>
      <c r="C200" s="5" t="s">
        <v>119</v>
      </c>
      <c r="D200" s="52" t="str">
        <f>IF(Districts!I200&gt;Districts!F200, "+", "-")</f>
        <v>-</v>
      </c>
      <c r="E200" s="52" t="str">
        <f>IF(Districts!L200&gt;Districts!I200, "+", "-")</f>
        <v>-</v>
      </c>
      <c r="F200" s="52" t="str">
        <f>IF(Districts!O200&gt;Districts!L200, "+", "-")</f>
        <v>+</v>
      </c>
      <c r="G200" s="52" t="str">
        <f>IF(Districts!R200&gt;Districts!O200, "+", "-")</f>
        <v>+</v>
      </c>
      <c r="H200" s="52" t="str">
        <f t="shared" si="3"/>
        <v>-</v>
      </c>
    </row>
    <row r="201" spans="1:8" x14ac:dyDescent="0.25">
      <c r="A201" s="5" t="s">
        <v>474</v>
      </c>
      <c r="B201" s="5" t="s">
        <v>475</v>
      </c>
      <c r="C201" s="5" t="s">
        <v>14</v>
      </c>
      <c r="D201" s="52" t="str">
        <f>IF(Districts!I201&gt;Districts!F201, "+", "-")</f>
        <v>+</v>
      </c>
      <c r="E201" s="52" t="str">
        <f>IF(Districts!L201&gt;Districts!I201, "+", "-")</f>
        <v>+</v>
      </c>
      <c r="F201" s="52" t="str">
        <f>IF(Districts!O201&gt;Districts!L201, "+", "-")</f>
        <v>+</v>
      </c>
      <c r="G201" s="52" t="str">
        <f>IF(Districts!R201&gt;Districts!O201, "+", "-")</f>
        <v>+</v>
      </c>
      <c r="H201" s="52" t="str">
        <f t="shared" si="3"/>
        <v>+</v>
      </c>
    </row>
    <row r="202" spans="1:8" x14ac:dyDescent="0.25">
      <c r="A202" s="5" t="s">
        <v>476</v>
      </c>
      <c r="B202" s="5" t="s">
        <v>477</v>
      </c>
      <c r="C202" s="5" t="s">
        <v>478</v>
      </c>
      <c r="D202" s="52" t="str">
        <f>IF(Districts!I202&gt;Districts!F202, "+", "-")</f>
        <v>+</v>
      </c>
      <c r="E202" s="52" t="str">
        <f>IF(Districts!L202&gt;Districts!I202, "+", "-")</f>
        <v>+</v>
      </c>
      <c r="F202" s="52" t="str">
        <f>IF(Districts!O202&gt;Districts!L202, "+", "-")</f>
        <v>+</v>
      </c>
      <c r="G202" s="52" t="str">
        <f>IF(Districts!R202&gt;Districts!O202, "+", "-")</f>
        <v>+</v>
      </c>
      <c r="H202" s="52" t="str">
        <f t="shared" si="3"/>
        <v>+</v>
      </c>
    </row>
    <row r="203" spans="1:8" x14ac:dyDescent="0.25">
      <c r="A203" s="5" t="s">
        <v>479</v>
      </c>
      <c r="B203" s="5" t="s">
        <v>480</v>
      </c>
      <c r="C203" s="5" t="s">
        <v>362</v>
      </c>
      <c r="D203" s="52" t="str">
        <f>IF(Districts!I203&gt;Districts!F203, "+", "-")</f>
        <v>+</v>
      </c>
      <c r="E203" s="52" t="str">
        <f>IF(Districts!L203&gt;Districts!I203, "+", "-")</f>
        <v>+</v>
      </c>
      <c r="F203" s="52" t="str">
        <f>IF(Districts!O203&gt;Districts!L203, "+", "-")</f>
        <v>+</v>
      </c>
      <c r="G203" s="52" t="str">
        <f>IF(Districts!R203&gt;Districts!O203, "+", "-")</f>
        <v>+</v>
      </c>
      <c r="H203" s="52" t="str">
        <f t="shared" si="3"/>
        <v>+</v>
      </c>
    </row>
    <row r="204" spans="1:8" x14ac:dyDescent="0.25">
      <c r="A204" s="5" t="s">
        <v>481</v>
      </c>
      <c r="B204" s="5" t="s">
        <v>482</v>
      </c>
      <c r="C204" s="5" t="s">
        <v>291</v>
      </c>
      <c r="D204" s="52" t="str">
        <f>IF(Districts!I204&gt;Districts!F204, "+", "-")</f>
        <v>-</v>
      </c>
      <c r="E204" s="52" t="str">
        <f>IF(Districts!L204&gt;Districts!I204, "+", "-")</f>
        <v>-</v>
      </c>
      <c r="F204" s="52" t="str">
        <f>IF(Districts!O204&gt;Districts!L204, "+", "-")</f>
        <v>+</v>
      </c>
      <c r="G204" s="52" t="str">
        <f>IF(Districts!R204&gt;Districts!O204, "+", "-")</f>
        <v>+</v>
      </c>
      <c r="H204" s="52" t="str">
        <f t="shared" si="3"/>
        <v>-</v>
      </c>
    </row>
    <row r="205" spans="1:8" x14ac:dyDescent="0.25">
      <c r="A205" s="5" t="s">
        <v>483</v>
      </c>
      <c r="B205" s="5" t="s">
        <v>484</v>
      </c>
      <c r="C205" s="5" t="s">
        <v>485</v>
      </c>
      <c r="D205" s="52" t="str">
        <f>IF(Districts!I205&gt;Districts!F205, "+", "-")</f>
        <v>+</v>
      </c>
      <c r="E205" s="52" t="str">
        <f>IF(Districts!L205&gt;Districts!I205, "+", "-")</f>
        <v>+</v>
      </c>
      <c r="F205" s="52" t="str">
        <f>IF(Districts!O205&gt;Districts!L205, "+", "-")</f>
        <v>+</v>
      </c>
      <c r="G205" s="52" t="str">
        <f>IF(Districts!R205&gt;Districts!O205, "+", "-")</f>
        <v>+</v>
      </c>
      <c r="H205" s="52" t="str">
        <f t="shared" si="3"/>
        <v>+</v>
      </c>
    </row>
    <row r="206" spans="1:8" x14ac:dyDescent="0.25">
      <c r="A206" s="5" t="s">
        <v>486</v>
      </c>
      <c r="B206" s="5" t="s">
        <v>487</v>
      </c>
      <c r="C206" s="5" t="s">
        <v>296</v>
      </c>
      <c r="D206" s="52" t="str">
        <f>IF(Districts!I206&gt;Districts!F206, "+", "-")</f>
        <v>+</v>
      </c>
      <c r="E206" s="52" t="str">
        <f>IF(Districts!L206&gt;Districts!I206, "+", "-")</f>
        <v>+</v>
      </c>
      <c r="F206" s="52" t="str">
        <f>IF(Districts!O206&gt;Districts!L206, "+", "-")</f>
        <v>+</v>
      </c>
      <c r="G206" s="52" t="str">
        <f>IF(Districts!R206&gt;Districts!O206, "+", "-")</f>
        <v>+</v>
      </c>
      <c r="H206" s="52" t="str">
        <f t="shared" si="3"/>
        <v>+</v>
      </c>
    </row>
    <row r="207" spans="1:8" x14ac:dyDescent="0.25">
      <c r="A207" s="5" t="s">
        <v>488</v>
      </c>
      <c r="B207" s="5" t="s">
        <v>489</v>
      </c>
      <c r="C207" s="5" t="s">
        <v>59</v>
      </c>
      <c r="D207" s="52" t="str">
        <f>IF(Districts!I207&gt;Districts!F207, "+", "-")</f>
        <v>+</v>
      </c>
      <c r="E207" s="52" t="str">
        <f>IF(Districts!L207&gt;Districts!I207, "+", "-")</f>
        <v>+</v>
      </c>
      <c r="F207" s="52" t="str">
        <f>IF(Districts!O207&gt;Districts!L207, "+", "-")</f>
        <v>+</v>
      </c>
      <c r="G207" s="52" t="str">
        <f>IF(Districts!R207&gt;Districts!O207, "+", "-")</f>
        <v>+</v>
      </c>
      <c r="H207" s="52" t="str">
        <f t="shared" si="3"/>
        <v>+</v>
      </c>
    </row>
    <row r="208" spans="1:8" x14ac:dyDescent="0.25">
      <c r="A208" s="5" t="s">
        <v>490</v>
      </c>
      <c r="B208" s="5" t="s">
        <v>491</v>
      </c>
      <c r="C208" s="5" t="s">
        <v>492</v>
      </c>
      <c r="D208" s="52" t="str">
        <f>IF(Districts!I208&gt;Districts!F208, "+", "-")</f>
        <v>-</v>
      </c>
      <c r="E208" s="52" t="str">
        <f>IF(Districts!L208&gt;Districts!I208, "+", "-")</f>
        <v>-</v>
      </c>
      <c r="F208" s="52" t="str">
        <f>IF(Districts!O208&gt;Districts!L208, "+", "-")</f>
        <v>+</v>
      </c>
      <c r="G208" s="52" t="str">
        <f>IF(Districts!R208&gt;Districts!O208, "+", "-")</f>
        <v>+</v>
      </c>
      <c r="H208" s="52" t="str">
        <f t="shared" si="3"/>
        <v>-</v>
      </c>
    </row>
    <row r="209" spans="1:8" x14ac:dyDescent="0.25">
      <c r="A209" s="5" t="s">
        <v>493</v>
      </c>
      <c r="B209" s="5" t="s">
        <v>494</v>
      </c>
      <c r="C209" s="5" t="s">
        <v>88</v>
      </c>
      <c r="D209" s="52" t="str">
        <f>IF(Districts!I209&gt;Districts!F209, "+", "-")</f>
        <v>-</v>
      </c>
      <c r="E209" s="52" t="str">
        <f>IF(Districts!L209&gt;Districts!I209, "+", "-")</f>
        <v>+</v>
      </c>
      <c r="F209" s="52" t="str">
        <f>IF(Districts!O209&gt;Districts!L209, "+", "-")</f>
        <v>+</v>
      </c>
      <c r="G209" s="52" t="str">
        <f>IF(Districts!R209&gt;Districts!O209, "+", "-")</f>
        <v>+</v>
      </c>
      <c r="H209" s="52" t="str">
        <f t="shared" si="3"/>
        <v>+</v>
      </c>
    </row>
    <row r="210" spans="1:8" x14ac:dyDescent="0.25">
      <c r="A210" s="5" t="s">
        <v>495</v>
      </c>
      <c r="B210" s="5" t="s">
        <v>496</v>
      </c>
      <c r="C210" s="5" t="s">
        <v>485</v>
      </c>
      <c r="D210" s="52" t="str">
        <f>IF(Districts!I210&gt;Districts!F210, "+", "-")</f>
        <v>-</v>
      </c>
      <c r="E210" s="52" t="str">
        <f>IF(Districts!L210&gt;Districts!I210, "+", "-")</f>
        <v>+</v>
      </c>
      <c r="F210" s="52" t="str">
        <f>IF(Districts!O210&gt;Districts!L210, "+", "-")</f>
        <v>+</v>
      </c>
      <c r="G210" s="52" t="str">
        <f>IF(Districts!R210&gt;Districts!O210, "+", "-")</f>
        <v>-</v>
      </c>
      <c r="H210" s="52" t="str">
        <f t="shared" si="3"/>
        <v>N</v>
      </c>
    </row>
    <row r="211" spans="1:8" x14ac:dyDescent="0.25">
      <c r="A211" s="5" t="s">
        <v>497</v>
      </c>
      <c r="B211" s="5" t="s">
        <v>498</v>
      </c>
      <c r="C211" s="5" t="s">
        <v>158</v>
      </c>
      <c r="D211" s="52" t="str">
        <f>IF(Districts!I211&gt;Districts!F211, "+", "-")</f>
        <v>-</v>
      </c>
      <c r="E211" s="52" t="str">
        <f>IF(Districts!L211&gt;Districts!I211, "+", "-")</f>
        <v>-</v>
      </c>
      <c r="F211" s="52" t="str">
        <f>IF(Districts!O211&gt;Districts!L211, "+", "-")</f>
        <v>+</v>
      </c>
      <c r="G211" s="52" t="str">
        <f>IF(Districts!R211&gt;Districts!O211, "+", "-")</f>
        <v>+</v>
      </c>
      <c r="H211" s="52" t="str">
        <f t="shared" si="3"/>
        <v>-</v>
      </c>
    </row>
    <row r="212" spans="1:8" x14ac:dyDescent="0.25">
      <c r="A212" s="5" t="s">
        <v>499</v>
      </c>
      <c r="B212" s="5" t="s">
        <v>500</v>
      </c>
      <c r="C212" s="5" t="s">
        <v>501</v>
      </c>
      <c r="D212" s="52" t="str">
        <f>IF(Districts!I212&gt;Districts!F212, "+", "-")</f>
        <v>+</v>
      </c>
      <c r="E212" s="52" t="str">
        <f>IF(Districts!L212&gt;Districts!I212, "+", "-")</f>
        <v>+</v>
      </c>
      <c r="F212" s="52" t="str">
        <f>IF(Districts!O212&gt;Districts!L212, "+", "-")</f>
        <v>+</v>
      </c>
      <c r="G212" s="52" t="str">
        <f>IF(Districts!R212&gt;Districts!O212, "+", "-")</f>
        <v>-</v>
      </c>
      <c r="H212" s="52" t="str">
        <f t="shared" si="3"/>
        <v>+</v>
      </c>
    </row>
    <row r="213" spans="1:8" x14ac:dyDescent="0.25">
      <c r="A213" s="5" t="s">
        <v>502</v>
      </c>
      <c r="B213" s="5" t="s">
        <v>503</v>
      </c>
      <c r="C213" s="5" t="s">
        <v>49</v>
      </c>
      <c r="D213" s="52" t="str">
        <f>IF(Districts!I213&gt;Districts!F213, "+", "-")</f>
        <v>+</v>
      </c>
      <c r="E213" s="52" t="str">
        <f>IF(Districts!L213&gt;Districts!I213, "+", "-")</f>
        <v>+</v>
      </c>
      <c r="F213" s="52" t="str">
        <f>IF(Districts!O213&gt;Districts!L213, "+", "-")</f>
        <v>+</v>
      </c>
      <c r="G213" s="52" t="str">
        <f>IF(Districts!R213&gt;Districts!O213, "+", "-")</f>
        <v>+</v>
      </c>
      <c r="H213" s="52" t="str">
        <f t="shared" si="3"/>
        <v>+</v>
      </c>
    </row>
    <row r="214" spans="1:8" x14ac:dyDescent="0.25">
      <c r="A214" s="5" t="s">
        <v>504</v>
      </c>
      <c r="B214" s="5" t="s">
        <v>505</v>
      </c>
      <c r="C214" s="5" t="s">
        <v>288</v>
      </c>
      <c r="D214" s="52" t="str">
        <f>IF(Districts!I214&gt;Districts!F214, "+", "-")</f>
        <v>+</v>
      </c>
      <c r="E214" s="52" t="str">
        <f>IF(Districts!L214&gt;Districts!I214, "+", "-")</f>
        <v>-</v>
      </c>
      <c r="F214" s="52" t="str">
        <f>IF(Districts!O214&gt;Districts!L214, "+", "-")</f>
        <v>+</v>
      </c>
      <c r="G214" s="52" t="str">
        <f>IF(Districts!R214&gt;Districts!O214, "+", "-")</f>
        <v>+</v>
      </c>
      <c r="H214" s="52" t="str">
        <f t="shared" si="3"/>
        <v>+</v>
      </c>
    </row>
    <row r="215" spans="1:8" x14ac:dyDescent="0.25">
      <c r="A215" s="5" t="s">
        <v>506</v>
      </c>
      <c r="B215" s="5" t="s">
        <v>507</v>
      </c>
      <c r="C215" s="5" t="s">
        <v>49</v>
      </c>
      <c r="D215" s="52" t="str">
        <f>IF(Districts!I215&gt;Districts!F215, "+", "-")</f>
        <v>+</v>
      </c>
      <c r="E215" s="52" t="str">
        <f>IF(Districts!L215&gt;Districts!I215, "+", "-")</f>
        <v>+</v>
      </c>
      <c r="F215" s="52" t="str">
        <f>IF(Districts!O215&gt;Districts!L215, "+", "-")</f>
        <v>+</v>
      </c>
      <c r="G215" s="52" t="str">
        <f>IF(Districts!R215&gt;Districts!O215, "+", "-")</f>
        <v>+</v>
      </c>
      <c r="H215" s="52" t="str">
        <f t="shared" si="3"/>
        <v>+</v>
      </c>
    </row>
    <row r="216" spans="1:8" x14ac:dyDescent="0.25">
      <c r="A216" s="5" t="s">
        <v>508</v>
      </c>
      <c r="B216" s="5" t="s">
        <v>509</v>
      </c>
      <c r="C216" s="5" t="s">
        <v>296</v>
      </c>
      <c r="D216" s="52" t="str">
        <f>IF(Districts!I216&gt;Districts!F216, "+", "-")</f>
        <v>+</v>
      </c>
      <c r="E216" s="52" t="str">
        <f>IF(Districts!L216&gt;Districts!I216, "+", "-")</f>
        <v>+</v>
      </c>
      <c r="F216" s="52" t="str">
        <f>IF(Districts!O216&gt;Districts!L216, "+", "-")</f>
        <v>+</v>
      </c>
      <c r="G216" s="52" t="str">
        <f>IF(Districts!R216&gt;Districts!O216, "+", "-")</f>
        <v>+</v>
      </c>
      <c r="H216" s="52" t="str">
        <f t="shared" si="3"/>
        <v>+</v>
      </c>
    </row>
    <row r="217" spans="1:8" x14ac:dyDescent="0.25">
      <c r="A217" s="5" t="s">
        <v>510</v>
      </c>
      <c r="B217" s="5" t="s">
        <v>511</v>
      </c>
      <c r="C217" s="5" t="s">
        <v>433</v>
      </c>
      <c r="D217" s="52" t="str">
        <f>IF(Districts!I217&gt;Districts!F217, "+", "-")</f>
        <v>-</v>
      </c>
      <c r="E217" s="52" t="str">
        <f>IF(Districts!L217&gt;Districts!I217, "+", "-")</f>
        <v>+</v>
      </c>
      <c r="F217" s="52" t="str">
        <f>IF(Districts!O217&gt;Districts!L217, "+", "-")</f>
        <v>+</v>
      </c>
      <c r="G217" s="52" t="str">
        <f>IF(Districts!R217&gt;Districts!O217, "+", "-")</f>
        <v>+</v>
      </c>
      <c r="H217" s="52" t="str">
        <f t="shared" si="3"/>
        <v>+</v>
      </c>
    </row>
    <row r="218" spans="1:8" x14ac:dyDescent="0.25">
      <c r="A218" s="5" t="s">
        <v>512</v>
      </c>
      <c r="B218" s="5" t="s">
        <v>513</v>
      </c>
      <c r="C218" s="5" t="s">
        <v>165</v>
      </c>
      <c r="D218" s="52" t="str">
        <f>IF(Districts!I218&gt;Districts!F218, "+", "-")</f>
        <v>+</v>
      </c>
      <c r="E218" s="52" t="str">
        <f>IF(Districts!L218&gt;Districts!I218, "+", "-")</f>
        <v>+</v>
      </c>
      <c r="F218" s="52" t="str">
        <f>IF(Districts!O218&gt;Districts!L218, "+", "-")</f>
        <v>-</v>
      </c>
      <c r="G218" s="52" t="str">
        <f>IF(Districts!R218&gt;Districts!O218, "+", "-")</f>
        <v>+</v>
      </c>
      <c r="H218" s="52" t="str">
        <f t="shared" si="3"/>
        <v>+</v>
      </c>
    </row>
    <row r="219" spans="1:8" x14ac:dyDescent="0.25">
      <c r="A219" s="5" t="s">
        <v>514</v>
      </c>
      <c r="B219" s="5" t="s">
        <v>515</v>
      </c>
      <c r="C219" s="5" t="s">
        <v>516</v>
      </c>
      <c r="D219" s="52" t="str">
        <f>IF(Districts!I219&gt;Districts!F219, "+", "-")</f>
        <v>+</v>
      </c>
      <c r="E219" s="52" t="str">
        <f>IF(Districts!L219&gt;Districts!I219, "+", "-")</f>
        <v>+</v>
      </c>
      <c r="F219" s="52" t="str">
        <f>IF(Districts!O219&gt;Districts!L219, "+", "-")</f>
        <v>+</v>
      </c>
      <c r="G219" s="52" t="str">
        <f>IF(Districts!R219&gt;Districts!O219, "+", "-")</f>
        <v>+</v>
      </c>
      <c r="H219" s="52" t="str">
        <f t="shared" si="3"/>
        <v>+</v>
      </c>
    </row>
    <row r="220" spans="1:8" x14ac:dyDescent="0.25">
      <c r="A220" s="5" t="s">
        <v>517</v>
      </c>
      <c r="B220" s="5" t="s">
        <v>518</v>
      </c>
      <c r="C220" s="5" t="s">
        <v>127</v>
      </c>
      <c r="D220" s="52" t="str">
        <f>IF(Districts!I220&gt;Districts!F220, "+", "-")</f>
        <v>-</v>
      </c>
      <c r="E220" s="52" t="str">
        <f>IF(Districts!L220&gt;Districts!I220, "+", "-")</f>
        <v>-</v>
      </c>
      <c r="F220" s="52" t="str">
        <f>IF(Districts!O220&gt;Districts!L220, "+", "-")</f>
        <v>+</v>
      </c>
      <c r="G220" s="52" t="str">
        <f>IF(Districts!R220&gt;Districts!O220, "+", "-")</f>
        <v>+</v>
      </c>
      <c r="H220" s="52" t="str">
        <f t="shared" si="3"/>
        <v>-</v>
      </c>
    </row>
    <row r="221" spans="1:8" x14ac:dyDescent="0.25">
      <c r="A221" s="5" t="s">
        <v>519</v>
      </c>
      <c r="B221" s="5" t="s">
        <v>520</v>
      </c>
      <c r="C221" s="5" t="s">
        <v>186</v>
      </c>
      <c r="D221" s="52" t="str">
        <f>IF(Districts!I221&gt;Districts!F221, "+", "-")</f>
        <v>+</v>
      </c>
      <c r="E221" s="52" t="str">
        <f>IF(Districts!L221&gt;Districts!I221, "+", "-")</f>
        <v>+</v>
      </c>
      <c r="F221" s="52" t="str">
        <f>IF(Districts!O221&gt;Districts!L221, "+", "-")</f>
        <v>+</v>
      </c>
      <c r="G221" s="52" t="str">
        <f>IF(Districts!R221&gt;Districts!O221, "+", "-")</f>
        <v>-</v>
      </c>
      <c r="H221" s="52" t="str">
        <f t="shared" si="3"/>
        <v>+</v>
      </c>
    </row>
    <row r="222" spans="1:8" x14ac:dyDescent="0.25">
      <c r="A222" s="5" t="s">
        <v>521</v>
      </c>
      <c r="B222" s="5" t="s">
        <v>522</v>
      </c>
      <c r="C222" s="5" t="s">
        <v>132</v>
      </c>
      <c r="D222" s="52" t="str">
        <f>IF(Districts!I222&gt;Districts!F222, "+", "-")</f>
        <v>+</v>
      </c>
      <c r="E222" s="52" t="str">
        <f>IF(Districts!L222&gt;Districts!I222, "+", "-")</f>
        <v>+</v>
      </c>
      <c r="F222" s="52" t="str">
        <f>IF(Districts!O222&gt;Districts!L222, "+", "-")</f>
        <v>+</v>
      </c>
      <c r="G222" s="52" t="str">
        <f>IF(Districts!R222&gt;Districts!O222, "+", "-")</f>
        <v>+</v>
      </c>
      <c r="H222" s="52" t="str">
        <f t="shared" si="3"/>
        <v>+</v>
      </c>
    </row>
    <row r="223" spans="1:8" x14ac:dyDescent="0.25">
      <c r="A223" s="5" t="s">
        <v>523</v>
      </c>
      <c r="B223" s="5" t="s">
        <v>524</v>
      </c>
      <c r="C223" s="5" t="s">
        <v>114</v>
      </c>
      <c r="D223" s="52" t="str">
        <f>IF(Districts!I223&gt;Districts!F223, "+", "-")</f>
        <v>+</v>
      </c>
      <c r="E223" s="52" t="str">
        <f>IF(Districts!L223&gt;Districts!I223, "+", "-")</f>
        <v>+</v>
      </c>
      <c r="F223" s="52" t="str">
        <f>IF(Districts!O223&gt;Districts!L223, "+", "-")</f>
        <v>+</v>
      </c>
      <c r="G223" s="52" t="str">
        <f>IF(Districts!R223&gt;Districts!O223, "+", "-")</f>
        <v>-</v>
      </c>
      <c r="H223" s="52" t="str">
        <f t="shared" si="3"/>
        <v>+</v>
      </c>
    </row>
    <row r="224" spans="1:8" x14ac:dyDescent="0.25">
      <c r="A224" s="5" t="s">
        <v>525</v>
      </c>
      <c r="B224" s="5" t="s">
        <v>526</v>
      </c>
      <c r="C224" s="5" t="s">
        <v>114</v>
      </c>
      <c r="D224" s="52" t="str">
        <f>IF(Districts!I224&gt;Districts!F224, "+", "-")</f>
        <v>+</v>
      </c>
      <c r="E224" s="52" t="str">
        <f>IF(Districts!L224&gt;Districts!I224, "+", "-")</f>
        <v>+</v>
      </c>
      <c r="F224" s="52" t="str">
        <f>IF(Districts!O224&gt;Districts!L224, "+", "-")</f>
        <v>+</v>
      </c>
      <c r="G224" s="52" t="str">
        <f>IF(Districts!R224&gt;Districts!O224, "+", "-")</f>
        <v>+</v>
      </c>
      <c r="H224" s="52" t="str">
        <f t="shared" si="3"/>
        <v>+</v>
      </c>
    </row>
    <row r="225" spans="1:8" x14ac:dyDescent="0.25">
      <c r="A225" s="5" t="s">
        <v>527</v>
      </c>
      <c r="B225" s="5" t="s">
        <v>528</v>
      </c>
      <c r="C225" s="5" t="s">
        <v>114</v>
      </c>
      <c r="D225" s="52" t="str">
        <f>IF(Districts!I225&gt;Districts!F225, "+", "-")</f>
        <v>+</v>
      </c>
      <c r="E225" s="52" t="str">
        <f>IF(Districts!L225&gt;Districts!I225, "+", "-")</f>
        <v>+</v>
      </c>
      <c r="F225" s="52" t="str">
        <f>IF(Districts!O225&gt;Districts!L225, "+", "-")</f>
        <v>+</v>
      </c>
      <c r="G225" s="52" t="str">
        <f>IF(Districts!R225&gt;Districts!O225, "+", "-")</f>
        <v>+</v>
      </c>
      <c r="H225" s="52" t="str">
        <f t="shared" si="3"/>
        <v>+</v>
      </c>
    </row>
    <row r="226" spans="1:8" x14ac:dyDescent="0.25">
      <c r="A226" s="5" t="s">
        <v>529</v>
      </c>
      <c r="B226" s="5" t="s">
        <v>530</v>
      </c>
      <c r="C226" s="5" t="s">
        <v>114</v>
      </c>
      <c r="D226" s="52" t="str">
        <f>IF(Districts!I226&gt;Districts!F226, "+", "-")</f>
        <v>+</v>
      </c>
      <c r="E226" s="52" t="str">
        <f>IF(Districts!L226&gt;Districts!I226, "+", "-")</f>
        <v>+</v>
      </c>
      <c r="F226" s="52" t="str">
        <f>IF(Districts!O226&gt;Districts!L226, "+", "-")</f>
        <v>+</v>
      </c>
      <c r="G226" s="52" t="str">
        <f>IF(Districts!R226&gt;Districts!O226, "+", "-")</f>
        <v>-</v>
      </c>
      <c r="H226" s="52" t="str">
        <f t="shared" si="3"/>
        <v>+</v>
      </c>
    </row>
    <row r="227" spans="1:8" x14ac:dyDescent="0.25">
      <c r="A227" s="5" t="s">
        <v>531</v>
      </c>
      <c r="B227" s="5" t="s">
        <v>532</v>
      </c>
      <c r="C227" s="5" t="s">
        <v>114</v>
      </c>
      <c r="D227" s="52" t="str">
        <f>IF(Districts!I227&gt;Districts!F227, "+", "-")</f>
        <v>-</v>
      </c>
      <c r="E227" s="52" t="str">
        <f>IF(Districts!L227&gt;Districts!I227, "+", "-")</f>
        <v>-</v>
      </c>
      <c r="F227" s="52" t="str">
        <f>IF(Districts!O227&gt;Districts!L227, "+", "-")</f>
        <v>+</v>
      </c>
      <c r="G227" s="52" t="str">
        <f>IF(Districts!R227&gt;Districts!O227, "+", "-")</f>
        <v>-</v>
      </c>
      <c r="H227" s="52" t="str">
        <f t="shared" si="3"/>
        <v>-</v>
      </c>
    </row>
    <row r="228" spans="1:8" x14ac:dyDescent="0.25">
      <c r="A228" s="5" t="s">
        <v>533</v>
      </c>
      <c r="B228" s="5" t="s">
        <v>534</v>
      </c>
      <c r="C228" s="5" t="s">
        <v>114</v>
      </c>
      <c r="D228" s="52" t="str">
        <f>IF(Districts!I228&gt;Districts!F228, "+", "-")</f>
        <v>+</v>
      </c>
      <c r="E228" s="52" t="str">
        <f>IF(Districts!L228&gt;Districts!I228, "+", "-")</f>
        <v>-</v>
      </c>
      <c r="F228" s="52" t="str">
        <f>IF(Districts!O228&gt;Districts!L228, "+", "-")</f>
        <v>+</v>
      </c>
      <c r="G228" s="52" t="str">
        <f>IF(Districts!R228&gt;Districts!O228, "+", "-")</f>
        <v>+</v>
      </c>
      <c r="H228" s="52" t="str">
        <f t="shared" si="3"/>
        <v>+</v>
      </c>
    </row>
    <row r="229" spans="1:8" x14ac:dyDescent="0.25">
      <c r="A229" s="5" t="s">
        <v>535</v>
      </c>
      <c r="B229" s="5" t="s">
        <v>536</v>
      </c>
      <c r="C229" s="5" t="s">
        <v>14</v>
      </c>
      <c r="D229" s="52" t="str">
        <f>IF(Districts!I229&gt;Districts!F229, "+", "-")</f>
        <v>+</v>
      </c>
      <c r="E229" s="52" t="str">
        <f>IF(Districts!L229&gt;Districts!I229, "+", "-")</f>
        <v>+</v>
      </c>
      <c r="F229" s="52" t="str">
        <f>IF(Districts!O229&gt;Districts!L229, "+", "-")</f>
        <v>+</v>
      </c>
      <c r="G229" s="52" t="str">
        <f>IF(Districts!R229&gt;Districts!O229, "+", "-")</f>
        <v>+</v>
      </c>
      <c r="H229" s="52" t="str">
        <f t="shared" si="3"/>
        <v>+</v>
      </c>
    </row>
    <row r="230" spans="1:8" x14ac:dyDescent="0.25">
      <c r="A230" s="5" t="s">
        <v>537</v>
      </c>
      <c r="B230" s="5" t="s">
        <v>538</v>
      </c>
      <c r="C230" s="5" t="s">
        <v>14</v>
      </c>
      <c r="D230" s="52" t="str">
        <f>IF(Districts!I230&gt;Districts!F230, "+", "-")</f>
        <v>-</v>
      </c>
      <c r="E230" s="52" t="str">
        <f>IF(Districts!L230&gt;Districts!I230, "+", "-")</f>
        <v>-</v>
      </c>
      <c r="F230" s="52" t="str">
        <f>IF(Districts!O230&gt;Districts!L230, "+", "-")</f>
        <v>+</v>
      </c>
      <c r="G230" s="52" t="str">
        <f>IF(Districts!R230&gt;Districts!O230, "+", "-")</f>
        <v>+</v>
      </c>
      <c r="H230" s="52" t="str">
        <f t="shared" si="3"/>
        <v>-</v>
      </c>
    </row>
    <row r="231" spans="1:8" x14ac:dyDescent="0.25">
      <c r="A231" s="5" t="s">
        <v>539</v>
      </c>
      <c r="B231" s="5" t="s">
        <v>540</v>
      </c>
      <c r="C231" s="5" t="s">
        <v>17</v>
      </c>
      <c r="D231" s="52" t="str">
        <f>IF(Districts!I231&gt;Districts!F231, "+", "-")</f>
        <v>+</v>
      </c>
      <c r="E231" s="52" t="str">
        <f>IF(Districts!L231&gt;Districts!I231, "+", "-")</f>
        <v>+</v>
      </c>
      <c r="F231" s="52" t="str">
        <f>IF(Districts!O231&gt;Districts!L231, "+", "-")</f>
        <v>+</v>
      </c>
      <c r="G231" s="52" t="str">
        <f>IF(Districts!R231&gt;Districts!O231, "+", "-")</f>
        <v>+</v>
      </c>
      <c r="H231" s="52" t="str">
        <f t="shared" si="3"/>
        <v>+</v>
      </c>
    </row>
    <row r="232" spans="1:8" x14ac:dyDescent="0.25">
      <c r="A232" s="5" t="s">
        <v>541</v>
      </c>
      <c r="B232" s="5" t="s">
        <v>542</v>
      </c>
      <c r="C232" s="5" t="s">
        <v>17</v>
      </c>
      <c r="D232" s="52" t="str">
        <f>IF(Districts!I232&gt;Districts!F232, "+", "-")</f>
        <v>+</v>
      </c>
      <c r="E232" s="52" t="str">
        <f>IF(Districts!L232&gt;Districts!I232, "+", "-")</f>
        <v>-</v>
      </c>
      <c r="F232" s="52" t="str">
        <f>IF(Districts!O232&gt;Districts!L232, "+", "-")</f>
        <v>+</v>
      </c>
      <c r="G232" s="52" t="str">
        <f>IF(Districts!R232&gt;Districts!O232, "+", "-")</f>
        <v>-</v>
      </c>
      <c r="H232" s="52" t="str">
        <f t="shared" si="3"/>
        <v>N</v>
      </c>
    </row>
    <row r="233" spans="1:8" x14ac:dyDescent="0.25">
      <c r="A233" s="5" t="s">
        <v>543</v>
      </c>
      <c r="B233" s="5" t="s">
        <v>544</v>
      </c>
      <c r="C233" s="5" t="s">
        <v>17</v>
      </c>
      <c r="D233" s="52" t="str">
        <f>IF(Districts!I233&gt;Districts!F233, "+", "-")</f>
        <v>+</v>
      </c>
      <c r="E233" s="52" t="str">
        <f>IF(Districts!L233&gt;Districts!I233, "+", "-")</f>
        <v>+</v>
      </c>
      <c r="F233" s="52" t="str">
        <f>IF(Districts!O233&gt;Districts!L233, "+", "-")</f>
        <v>+</v>
      </c>
      <c r="G233" s="52" t="str">
        <f>IF(Districts!R233&gt;Districts!O233, "+", "-")</f>
        <v>+</v>
      </c>
      <c r="H233" s="52" t="str">
        <f t="shared" si="3"/>
        <v>+</v>
      </c>
    </row>
    <row r="234" spans="1:8" x14ac:dyDescent="0.25">
      <c r="A234" s="5" t="s">
        <v>545</v>
      </c>
      <c r="B234" s="5" t="s">
        <v>546</v>
      </c>
      <c r="C234" s="5" t="s">
        <v>17</v>
      </c>
      <c r="D234" s="52" t="str">
        <f>IF(Districts!I234&gt;Districts!F234, "+", "-")</f>
        <v>+</v>
      </c>
      <c r="E234" s="52" t="str">
        <f>IF(Districts!L234&gt;Districts!I234, "+", "-")</f>
        <v>+</v>
      </c>
      <c r="F234" s="52" t="str">
        <f>IF(Districts!O234&gt;Districts!L234, "+", "-")</f>
        <v>+</v>
      </c>
      <c r="G234" s="52" t="str">
        <f>IF(Districts!R234&gt;Districts!O234, "+", "-")</f>
        <v>-</v>
      </c>
      <c r="H234" s="52" t="str">
        <f t="shared" si="3"/>
        <v>+</v>
      </c>
    </row>
    <row r="235" spans="1:8" x14ac:dyDescent="0.25">
      <c r="A235" s="5" t="s">
        <v>547</v>
      </c>
      <c r="B235" s="5" t="s">
        <v>548</v>
      </c>
      <c r="C235" s="5" t="s">
        <v>20</v>
      </c>
      <c r="D235" s="52" t="str">
        <f>IF(Districts!I235&gt;Districts!F235, "+", "-")</f>
        <v>+</v>
      </c>
      <c r="E235" s="52" t="str">
        <f>IF(Districts!L235&gt;Districts!I235, "+", "-")</f>
        <v>-</v>
      </c>
      <c r="F235" s="52" t="str">
        <f>IF(Districts!O235&gt;Districts!L235, "+", "-")</f>
        <v>-</v>
      </c>
      <c r="G235" s="52" t="str">
        <f>IF(Districts!R235&gt;Districts!O235, "+", "-")</f>
        <v>+</v>
      </c>
      <c r="H235" s="52" t="str">
        <f t="shared" si="3"/>
        <v>-</v>
      </c>
    </row>
    <row r="236" spans="1:8" x14ac:dyDescent="0.25">
      <c r="A236" s="5" t="s">
        <v>549</v>
      </c>
      <c r="B236" s="5" t="s">
        <v>550</v>
      </c>
      <c r="C236" s="5" t="s">
        <v>20</v>
      </c>
      <c r="D236" s="52" t="str">
        <f>IF(Districts!I236&gt;Districts!F236, "+", "-")</f>
        <v>+</v>
      </c>
      <c r="E236" s="52" t="str">
        <f>IF(Districts!L236&gt;Districts!I236, "+", "-")</f>
        <v>+</v>
      </c>
      <c r="F236" s="52" t="str">
        <f>IF(Districts!O236&gt;Districts!L236, "+", "-")</f>
        <v>+</v>
      </c>
      <c r="G236" s="52" t="str">
        <f>IF(Districts!R236&gt;Districts!O236, "+", "-")</f>
        <v>+</v>
      </c>
      <c r="H236" s="52" t="str">
        <f t="shared" si="3"/>
        <v>+</v>
      </c>
    </row>
    <row r="237" spans="1:8" x14ac:dyDescent="0.25">
      <c r="A237" s="5" t="s">
        <v>551</v>
      </c>
      <c r="B237" s="5" t="s">
        <v>552</v>
      </c>
      <c r="C237" s="5" t="s">
        <v>20</v>
      </c>
      <c r="D237" s="52" t="str">
        <f>IF(Districts!I237&gt;Districts!F237, "+", "-")</f>
        <v>+</v>
      </c>
      <c r="E237" s="52" t="str">
        <f>IF(Districts!L237&gt;Districts!I237, "+", "-")</f>
        <v>+</v>
      </c>
      <c r="F237" s="52" t="str">
        <f>IF(Districts!O237&gt;Districts!L237, "+", "-")</f>
        <v>+</v>
      </c>
      <c r="G237" s="52" t="str">
        <f>IF(Districts!R237&gt;Districts!O237, "+", "-")</f>
        <v>+</v>
      </c>
      <c r="H237" s="52" t="str">
        <f t="shared" si="3"/>
        <v>+</v>
      </c>
    </row>
    <row r="238" spans="1:8" x14ac:dyDescent="0.25">
      <c r="A238" s="5" t="s">
        <v>553</v>
      </c>
      <c r="B238" s="5" t="s">
        <v>554</v>
      </c>
      <c r="C238" s="5" t="s">
        <v>314</v>
      </c>
      <c r="D238" s="52" t="str">
        <f>IF(Districts!I238&gt;Districts!F238, "+", "-")</f>
        <v>+</v>
      </c>
      <c r="E238" s="52" t="str">
        <f>IF(Districts!L238&gt;Districts!I238, "+", "-")</f>
        <v>+</v>
      </c>
      <c r="F238" s="52" t="str">
        <f>IF(Districts!O238&gt;Districts!L238, "+", "-")</f>
        <v>+</v>
      </c>
      <c r="G238" s="52" t="str">
        <f>IF(Districts!R238&gt;Districts!O238, "+", "-")</f>
        <v>+</v>
      </c>
      <c r="H238" s="52" t="str">
        <f t="shared" si="3"/>
        <v>+</v>
      </c>
    </row>
    <row r="239" spans="1:8" x14ac:dyDescent="0.25">
      <c r="A239" s="5" t="s">
        <v>555</v>
      </c>
      <c r="B239" s="5" t="s">
        <v>556</v>
      </c>
      <c r="C239" s="5" t="s">
        <v>314</v>
      </c>
      <c r="D239" s="52" t="str">
        <f>IF(Districts!I239&gt;Districts!F239, "+", "-")</f>
        <v>-</v>
      </c>
      <c r="E239" s="52" t="str">
        <f>IF(Districts!L239&gt;Districts!I239, "+", "-")</f>
        <v>-</v>
      </c>
      <c r="F239" s="52" t="str">
        <f>IF(Districts!O239&gt;Districts!L239, "+", "-")</f>
        <v>+</v>
      </c>
      <c r="G239" s="52" t="str">
        <f>IF(Districts!R239&gt;Districts!O239, "+", "-")</f>
        <v>-</v>
      </c>
      <c r="H239" s="52" t="str">
        <f t="shared" si="3"/>
        <v>-</v>
      </c>
    </row>
    <row r="240" spans="1:8" x14ac:dyDescent="0.25">
      <c r="A240" s="5" t="s">
        <v>557</v>
      </c>
      <c r="B240" s="5" t="s">
        <v>558</v>
      </c>
      <c r="C240" s="5" t="s">
        <v>314</v>
      </c>
      <c r="D240" s="52" t="str">
        <f>IF(Districts!I240&gt;Districts!F240, "+", "-")</f>
        <v>-</v>
      </c>
      <c r="E240" s="52" t="str">
        <f>IF(Districts!L240&gt;Districts!I240, "+", "-")</f>
        <v>-</v>
      </c>
      <c r="F240" s="52" t="str">
        <f>IF(Districts!O240&gt;Districts!L240, "+", "-")</f>
        <v>+</v>
      </c>
      <c r="G240" s="52" t="str">
        <f>IF(Districts!R240&gt;Districts!O240, "+", "-")</f>
        <v>+</v>
      </c>
      <c r="H240" s="52" t="str">
        <f t="shared" si="3"/>
        <v>-</v>
      </c>
    </row>
    <row r="241" spans="1:8" x14ac:dyDescent="0.25">
      <c r="A241" s="5" t="s">
        <v>559</v>
      </c>
      <c r="B241" s="5" t="s">
        <v>560</v>
      </c>
      <c r="C241" s="5" t="s">
        <v>314</v>
      </c>
      <c r="D241" s="52" t="str">
        <f>IF(Districts!I241&gt;Districts!F241, "+", "-")</f>
        <v>+</v>
      </c>
      <c r="E241" s="52" t="str">
        <f>IF(Districts!L241&gt;Districts!I241, "+", "-")</f>
        <v>+</v>
      </c>
      <c r="F241" s="52" t="str">
        <f>IF(Districts!O241&gt;Districts!L241, "+", "-")</f>
        <v>+</v>
      </c>
      <c r="G241" s="52" t="str">
        <f>IF(Districts!R241&gt;Districts!O241, "+", "-")</f>
        <v>+</v>
      </c>
      <c r="H241" s="52" t="str">
        <f t="shared" si="3"/>
        <v>+</v>
      </c>
    </row>
    <row r="242" spans="1:8" x14ac:dyDescent="0.25">
      <c r="A242" s="5" t="s">
        <v>561</v>
      </c>
      <c r="B242" s="5" t="s">
        <v>562</v>
      </c>
      <c r="C242" s="5" t="s">
        <v>32</v>
      </c>
      <c r="D242" s="52" t="str">
        <f>IF(Districts!I242&gt;Districts!F242, "+", "-")</f>
        <v>+</v>
      </c>
      <c r="E242" s="52" t="str">
        <f>IF(Districts!L242&gt;Districts!I242, "+", "-")</f>
        <v>+</v>
      </c>
      <c r="F242" s="52" t="str">
        <f>IF(Districts!O242&gt;Districts!L242, "+", "-")</f>
        <v>+</v>
      </c>
      <c r="G242" s="52" t="str">
        <f>IF(Districts!R242&gt;Districts!O242, "+", "-")</f>
        <v>+</v>
      </c>
      <c r="H242" s="52" t="str">
        <f t="shared" si="3"/>
        <v>+</v>
      </c>
    </row>
    <row r="243" spans="1:8" x14ac:dyDescent="0.25">
      <c r="A243" s="5" t="s">
        <v>563</v>
      </c>
      <c r="B243" s="5" t="s">
        <v>564</v>
      </c>
      <c r="C243" s="5" t="s">
        <v>32</v>
      </c>
      <c r="D243" s="52" t="str">
        <f>IF(Districts!I243&gt;Districts!F243, "+", "-")</f>
        <v>+</v>
      </c>
      <c r="E243" s="52" t="str">
        <f>IF(Districts!L243&gt;Districts!I243, "+", "-")</f>
        <v>+</v>
      </c>
      <c r="F243" s="52" t="str">
        <f>IF(Districts!O243&gt;Districts!L243, "+", "-")</f>
        <v>+</v>
      </c>
      <c r="G243" s="52" t="str">
        <f>IF(Districts!R243&gt;Districts!O243, "+", "-")</f>
        <v>+</v>
      </c>
      <c r="H243" s="52" t="str">
        <f t="shared" si="3"/>
        <v>+</v>
      </c>
    </row>
    <row r="244" spans="1:8" x14ac:dyDescent="0.25">
      <c r="A244" s="5" t="s">
        <v>565</v>
      </c>
      <c r="B244" s="5" t="s">
        <v>566</v>
      </c>
      <c r="C244" s="5" t="s">
        <v>32</v>
      </c>
      <c r="D244" s="52" t="str">
        <f>IF(Districts!I244&gt;Districts!F244, "+", "-")</f>
        <v>+</v>
      </c>
      <c r="E244" s="52" t="str">
        <f>IF(Districts!L244&gt;Districts!I244, "+", "-")</f>
        <v>+</v>
      </c>
      <c r="F244" s="52" t="str">
        <f>IF(Districts!O244&gt;Districts!L244, "+", "-")</f>
        <v>+</v>
      </c>
      <c r="G244" s="52" t="str">
        <f>IF(Districts!R244&gt;Districts!O244, "+", "-")</f>
        <v>+</v>
      </c>
      <c r="H244" s="52" t="str">
        <f t="shared" si="3"/>
        <v>+</v>
      </c>
    </row>
    <row r="245" spans="1:8" x14ac:dyDescent="0.25">
      <c r="A245" s="5" t="s">
        <v>567</v>
      </c>
      <c r="B245" s="5" t="s">
        <v>568</v>
      </c>
      <c r="C245" s="5" t="s">
        <v>457</v>
      </c>
      <c r="D245" s="52" t="str">
        <f>IF(Districts!I245&gt;Districts!F245, "+", "-")</f>
        <v>+</v>
      </c>
      <c r="E245" s="52" t="str">
        <f>IF(Districts!L245&gt;Districts!I245, "+", "-")</f>
        <v>-</v>
      </c>
      <c r="F245" s="52" t="str">
        <f>IF(Districts!O245&gt;Districts!L245, "+", "-")</f>
        <v>+</v>
      </c>
      <c r="G245" s="52" t="str">
        <f>IF(Districts!R245&gt;Districts!O245, "+", "-")</f>
        <v>-</v>
      </c>
      <c r="H245" s="52" t="str">
        <f t="shared" si="3"/>
        <v>N</v>
      </c>
    </row>
    <row r="246" spans="1:8" x14ac:dyDescent="0.25">
      <c r="A246" s="5" t="s">
        <v>569</v>
      </c>
      <c r="B246" s="5" t="s">
        <v>570</v>
      </c>
      <c r="C246" s="5" t="s">
        <v>457</v>
      </c>
      <c r="D246" s="52" t="str">
        <f>IF(Districts!I246&gt;Districts!F246, "+", "-")</f>
        <v>+</v>
      </c>
      <c r="E246" s="52" t="str">
        <f>IF(Districts!L246&gt;Districts!I246, "+", "-")</f>
        <v>-</v>
      </c>
      <c r="F246" s="52" t="str">
        <f>IF(Districts!O246&gt;Districts!L246, "+", "-")</f>
        <v>+</v>
      </c>
      <c r="G246" s="52" t="str">
        <f>IF(Districts!R246&gt;Districts!O246, "+", "-")</f>
        <v>+</v>
      </c>
      <c r="H246" s="52" t="str">
        <f t="shared" si="3"/>
        <v>+</v>
      </c>
    </row>
    <row r="247" spans="1:8" x14ac:dyDescent="0.25">
      <c r="A247" s="5" t="s">
        <v>571</v>
      </c>
      <c r="B247" s="5" t="s">
        <v>572</v>
      </c>
      <c r="C247" s="5" t="s">
        <v>457</v>
      </c>
      <c r="D247" s="52" t="str">
        <f>IF(Districts!I247&gt;Districts!F247, "+", "-")</f>
        <v>+</v>
      </c>
      <c r="E247" s="52" t="str">
        <f>IF(Districts!L247&gt;Districts!I247, "+", "-")</f>
        <v>+</v>
      </c>
      <c r="F247" s="52" t="str">
        <f>IF(Districts!O247&gt;Districts!L247, "+", "-")</f>
        <v>+</v>
      </c>
      <c r="G247" s="52" t="str">
        <f>IF(Districts!R247&gt;Districts!O247, "+", "-")</f>
        <v>+</v>
      </c>
      <c r="H247" s="52" t="str">
        <f t="shared" si="3"/>
        <v>+</v>
      </c>
    </row>
    <row r="248" spans="1:8" x14ac:dyDescent="0.25">
      <c r="A248" s="5" t="s">
        <v>573</v>
      </c>
      <c r="B248" s="5" t="s">
        <v>574</v>
      </c>
      <c r="C248" s="5" t="s">
        <v>457</v>
      </c>
      <c r="D248" s="52" t="str">
        <f>IF(Districts!I248&gt;Districts!F248, "+", "-")</f>
        <v>+</v>
      </c>
      <c r="E248" s="52" t="str">
        <f>IF(Districts!L248&gt;Districts!I248, "+", "-")</f>
        <v>+</v>
      </c>
      <c r="F248" s="52" t="str">
        <f>IF(Districts!O248&gt;Districts!L248, "+", "-")</f>
        <v>+</v>
      </c>
      <c r="G248" s="52" t="str">
        <f>IF(Districts!R248&gt;Districts!O248, "+", "-")</f>
        <v>+</v>
      </c>
      <c r="H248" s="52" t="str">
        <f t="shared" si="3"/>
        <v>+</v>
      </c>
    </row>
    <row r="249" spans="1:8" x14ac:dyDescent="0.25">
      <c r="A249" s="5" t="s">
        <v>575</v>
      </c>
      <c r="B249" s="5" t="s">
        <v>576</v>
      </c>
      <c r="C249" s="5" t="s">
        <v>168</v>
      </c>
      <c r="D249" s="52" t="str">
        <f>IF(Districts!I249&gt;Districts!F249, "+", "-")</f>
        <v>+</v>
      </c>
      <c r="E249" s="52" t="str">
        <f>IF(Districts!L249&gt;Districts!I249, "+", "-")</f>
        <v>+</v>
      </c>
      <c r="F249" s="52" t="str">
        <f>IF(Districts!O249&gt;Districts!L249, "+", "-")</f>
        <v>+</v>
      </c>
      <c r="G249" s="52" t="str">
        <f>IF(Districts!R249&gt;Districts!O249, "+", "-")</f>
        <v>-</v>
      </c>
      <c r="H249" s="52" t="str">
        <f t="shared" si="3"/>
        <v>+</v>
      </c>
    </row>
    <row r="250" spans="1:8" x14ac:dyDescent="0.25">
      <c r="A250" s="5" t="s">
        <v>577</v>
      </c>
      <c r="B250" s="5" t="s">
        <v>578</v>
      </c>
      <c r="C250" s="5" t="s">
        <v>168</v>
      </c>
      <c r="D250" s="52" t="str">
        <f>IF(Districts!I250&gt;Districts!F250, "+", "-")</f>
        <v>+</v>
      </c>
      <c r="E250" s="52" t="str">
        <f>IF(Districts!L250&gt;Districts!I250, "+", "-")</f>
        <v>+</v>
      </c>
      <c r="F250" s="52" t="str">
        <f>IF(Districts!O250&gt;Districts!L250, "+", "-")</f>
        <v>-</v>
      </c>
      <c r="G250" s="52" t="str">
        <f>IF(Districts!R250&gt;Districts!O250, "+", "-")</f>
        <v>+</v>
      </c>
      <c r="H250" s="52" t="str">
        <f t="shared" si="3"/>
        <v>+</v>
      </c>
    </row>
    <row r="251" spans="1:8" x14ac:dyDescent="0.25">
      <c r="A251" s="5" t="s">
        <v>579</v>
      </c>
      <c r="B251" s="5" t="s">
        <v>580</v>
      </c>
      <c r="C251" s="5" t="s">
        <v>168</v>
      </c>
      <c r="D251" s="52" t="str">
        <f>IF(Districts!I251&gt;Districts!F251, "+", "-")</f>
        <v>+</v>
      </c>
      <c r="E251" s="52" t="str">
        <f>IF(Districts!L251&gt;Districts!I251, "+", "-")</f>
        <v>+</v>
      </c>
      <c r="F251" s="52" t="str">
        <f>IF(Districts!O251&gt;Districts!L251, "+", "-")</f>
        <v>+</v>
      </c>
      <c r="G251" s="52" t="str">
        <f>IF(Districts!R251&gt;Districts!O251, "+", "-")</f>
        <v>+</v>
      </c>
      <c r="H251" s="52" t="str">
        <f t="shared" si="3"/>
        <v>+</v>
      </c>
    </row>
    <row r="252" spans="1:8" x14ac:dyDescent="0.25">
      <c r="A252" s="5" t="s">
        <v>581</v>
      </c>
      <c r="B252" s="5" t="s">
        <v>582</v>
      </c>
      <c r="C252" s="5" t="s">
        <v>168</v>
      </c>
      <c r="D252" s="52" t="str">
        <f>IF(Districts!I252&gt;Districts!F252, "+", "-")</f>
        <v>-</v>
      </c>
      <c r="E252" s="52" t="str">
        <f>IF(Districts!L252&gt;Districts!I252, "+", "-")</f>
        <v>+</v>
      </c>
      <c r="F252" s="52" t="str">
        <f>IF(Districts!O252&gt;Districts!L252, "+", "-")</f>
        <v>+</v>
      </c>
      <c r="G252" s="52" t="str">
        <f>IF(Districts!R252&gt;Districts!O252, "+", "-")</f>
        <v>+</v>
      </c>
      <c r="H252" s="52" t="str">
        <f t="shared" si="3"/>
        <v>+</v>
      </c>
    </row>
    <row r="253" spans="1:8" x14ac:dyDescent="0.25">
      <c r="A253" s="5" t="s">
        <v>583</v>
      </c>
      <c r="B253" s="5" t="s">
        <v>584</v>
      </c>
      <c r="C253" s="5" t="s">
        <v>168</v>
      </c>
      <c r="D253" s="52" t="str">
        <f>IF(Districts!I253&gt;Districts!F253, "+", "-")</f>
        <v>+</v>
      </c>
      <c r="E253" s="52" t="str">
        <f>IF(Districts!L253&gt;Districts!I253, "+", "-")</f>
        <v>-</v>
      </c>
      <c r="F253" s="52" t="str">
        <f>IF(Districts!O253&gt;Districts!L253, "+", "-")</f>
        <v>+</v>
      </c>
      <c r="G253" s="52" t="str">
        <f>IF(Districts!R253&gt;Districts!O253, "+", "-")</f>
        <v>-</v>
      </c>
      <c r="H253" s="52" t="str">
        <f t="shared" si="3"/>
        <v>N</v>
      </c>
    </row>
    <row r="254" spans="1:8" x14ac:dyDescent="0.25">
      <c r="A254" s="5" t="s">
        <v>585</v>
      </c>
      <c r="B254" s="5" t="s">
        <v>586</v>
      </c>
      <c r="C254" s="5" t="s">
        <v>168</v>
      </c>
      <c r="D254" s="52" t="str">
        <f>IF(Districts!I254&gt;Districts!F254, "+", "-")</f>
        <v>+</v>
      </c>
      <c r="E254" s="52" t="str">
        <f>IF(Districts!L254&gt;Districts!I254, "+", "-")</f>
        <v>+</v>
      </c>
      <c r="F254" s="52" t="str">
        <f>IF(Districts!O254&gt;Districts!L254, "+", "-")</f>
        <v>+</v>
      </c>
      <c r="G254" s="52" t="str">
        <f>IF(Districts!R254&gt;Districts!O254, "+", "-")</f>
        <v>+</v>
      </c>
      <c r="H254" s="52" t="str">
        <f t="shared" si="3"/>
        <v>+</v>
      </c>
    </row>
    <row r="255" spans="1:8" x14ac:dyDescent="0.25">
      <c r="A255" s="5" t="s">
        <v>587</v>
      </c>
      <c r="B255" s="5" t="s">
        <v>588</v>
      </c>
      <c r="C255" s="5" t="s">
        <v>168</v>
      </c>
      <c r="D255" s="52" t="str">
        <f>IF(Districts!I255&gt;Districts!F255, "+", "-")</f>
        <v>+</v>
      </c>
      <c r="E255" s="52" t="str">
        <f>IF(Districts!L255&gt;Districts!I255, "+", "-")</f>
        <v>+</v>
      </c>
      <c r="F255" s="52" t="str">
        <f>IF(Districts!O255&gt;Districts!L255, "+", "-")</f>
        <v>+</v>
      </c>
      <c r="G255" s="52" t="str">
        <f>IF(Districts!R255&gt;Districts!O255, "+", "-")</f>
        <v>+</v>
      </c>
      <c r="H255" s="52" t="str">
        <f t="shared" si="3"/>
        <v>+</v>
      </c>
    </row>
    <row r="256" spans="1:8" x14ac:dyDescent="0.25">
      <c r="A256" s="5" t="s">
        <v>589</v>
      </c>
      <c r="B256" s="5" t="s">
        <v>590</v>
      </c>
      <c r="C256" s="5" t="s">
        <v>436</v>
      </c>
      <c r="D256" s="52" t="str">
        <f>IF(Districts!I256&gt;Districts!F256, "+", "-")</f>
        <v>+</v>
      </c>
      <c r="E256" s="52" t="str">
        <f>IF(Districts!L256&gt;Districts!I256, "+", "-")</f>
        <v>-</v>
      </c>
      <c r="F256" s="52" t="str">
        <f>IF(Districts!O256&gt;Districts!L256, "+", "-")</f>
        <v>+</v>
      </c>
      <c r="G256" s="52" t="str">
        <f>IF(Districts!R256&gt;Districts!O256, "+", "-")</f>
        <v>-</v>
      </c>
      <c r="H256" s="52" t="str">
        <f t="shared" si="3"/>
        <v>N</v>
      </c>
    </row>
    <row r="257" spans="1:8" x14ac:dyDescent="0.25">
      <c r="A257" s="5" t="s">
        <v>591</v>
      </c>
      <c r="B257" s="5" t="s">
        <v>592</v>
      </c>
      <c r="C257" s="5" t="s">
        <v>362</v>
      </c>
      <c r="D257" s="52" t="str">
        <f>IF(Districts!I257&gt;Districts!F257, "+", "-")</f>
        <v>+</v>
      </c>
      <c r="E257" s="52" t="str">
        <f>IF(Districts!L257&gt;Districts!I257, "+", "-")</f>
        <v>-</v>
      </c>
      <c r="F257" s="52" t="str">
        <f>IF(Districts!O257&gt;Districts!L257, "+", "-")</f>
        <v>+</v>
      </c>
      <c r="G257" s="52" t="str">
        <f>IF(Districts!R257&gt;Districts!O257, "+", "-")</f>
        <v>-</v>
      </c>
      <c r="H257" s="52" t="str">
        <f t="shared" si="3"/>
        <v>N</v>
      </c>
    </row>
    <row r="258" spans="1:8" x14ac:dyDescent="0.25">
      <c r="A258" s="5" t="s">
        <v>593</v>
      </c>
      <c r="B258" s="5" t="s">
        <v>594</v>
      </c>
      <c r="C258" s="5" t="s">
        <v>362</v>
      </c>
      <c r="D258" s="52" t="str">
        <f>IF(Districts!I258&gt;Districts!F258, "+", "-")</f>
        <v>+</v>
      </c>
      <c r="E258" s="52" t="str">
        <f>IF(Districts!L258&gt;Districts!I258, "+", "-")</f>
        <v>+</v>
      </c>
      <c r="F258" s="52" t="str">
        <f>IF(Districts!O258&gt;Districts!L258, "+", "-")</f>
        <v>+</v>
      </c>
      <c r="G258" s="52" t="str">
        <f>IF(Districts!R258&gt;Districts!O258, "+", "-")</f>
        <v>+</v>
      </c>
      <c r="H258" s="52" t="str">
        <f t="shared" si="3"/>
        <v>+</v>
      </c>
    </row>
    <row r="259" spans="1:8" x14ac:dyDescent="0.25">
      <c r="A259" s="5" t="s">
        <v>595</v>
      </c>
      <c r="B259" s="5" t="s">
        <v>596</v>
      </c>
      <c r="C259" s="5" t="s">
        <v>362</v>
      </c>
      <c r="D259" s="52" t="str">
        <f>IF(Districts!I259&gt;Districts!F259, "+", "-")</f>
        <v>+</v>
      </c>
      <c r="E259" s="52" t="str">
        <f>IF(Districts!L259&gt;Districts!I259, "+", "-")</f>
        <v>+</v>
      </c>
      <c r="F259" s="52" t="str">
        <f>IF(Districts!O259&gt;Districts!L259, "+", "-")</f>
        <v>+</v>
      </c>
      <c r="G259" s="52" t="str">
        <f>IF(Districts!R259&gt;Districts!O259, "+", "-")</f>
        <v>+</v>
      </c>
      <c r="H259" s="52" t="str">
        <f t="shared" ref="H259:H322" si="4">IF(COUNTIF(D259:G259,"+")&gt;2,"+", IF(COUNTIF(D259:F259,"+")=2,"N", "-"))</f>
        <v>+</v>
      </c>
    </row>
    <row r="260" spans="1:8" x14ac:dyDescent="0.25">
      <c r="A260" s="5" t="s">
        <v>597</v>
      </c>
      <c r="B260" s="5" t="s">
        <v>598</v>
      </c>
      <c r="C260" s="5" t="s">
        <v>334</v>
      </c>
      <c r="D260" s="52" t="str">
        <f>IF(Districts!I260&gt;Districts!F260, "+", "-")</f>
        <v>-</v>
      </c>
      <c r="E260" s="52" t="str">
        <f>IF(Districts!L260&gt;Districts!I260, "+", "-")</f>
        <v>+</v>
      </c>
      <c r="F260" s="52" t="str">
        <f>IF(Districts!O260&gt;Districts!L260, "+", "-")</f>
        <v>+</v>
      </c>
      <c r="G260" s="52" t="str">
        <f>IF(Districts!R260&gt;Districts!O260, "+", "-")</f>
        <v>+</v>
      </c>
      <c r="H260" s="52" t="str">
        <f t="shared" si="4"/>
        <v>+</v>
      </c>
    </row>
    <row r="261" spans="1:8" x14ac:dyDescent="0.25">
      <c r="A261" s="5" t="s">
        <v>599</v>
      </c>
      <c r="B261" s="5" t="s">
        <v>600</v>
      </c>
      <c r="C261" s="5" t="s">
        <v>334</v>
      </c>
      <c r="D261" s="52" t="str">
        <f>IF(Districts!I261&gt;Districts!F261, "+", "-")</f>
        <v>+</v>
      </c>
      <c r="E261" s="52" t="str">
        <f>IF(Districts!L261&gt;Districts!I261, "+", "-")</f>
        <v>+</v>
      </c>
      <c r="F261" s="52" t="str">
        <f>IF(Districts!O261&gt;Districts!L261, "+", "-")</f>
        <v>+</v>
      </c>
      <c r="G261" s="52" t="str">
        <f>IF(Districts!R261&gt;Districts!O261, "+", "-")</f>
        <v>+</v>
      </c>
      <c r="H261" s="52" t="str">
        <f t="shared" si="4"/>
        <v>+</v>
      </c>
    </row>
    <row r="262" spans="1:8" x14ac:dyDescent="0.25">
      <c r="A262" s="5" t="s">
        <v>601</v>
      </c>
      <c r="B262" s="5" t="s">
        <v>602</v>
      </c>
      <c r="C262" s="5" t="s">
        <v>334</v>
      </c>
      <c r="D262" s="52" t="str">
        <f>IF(Districts!I262&gt;Districts!F262, "+", "-")</f>
        <v>+</v>
      </c>
      <c r="E262" s="52" t="str">
        <f>IF(Districts!L262&gt;Districts!I262, "+", "-")</f>
        <v>+</v>
      </c>
      <c r="F262" s="52" t="str">
        <f>IF(Districts!O262&gt;Districts!L262, "+", "-")</f>
        <v>+</v>
      </c>
      <c r="G262" s="52" t="str">
        <f>IF(Districts!R262&gt;Districts!O262, "+", "-")</f>
        <v>+</v>
      </c>
      <c r="H262" s="52" t="str">
        <f t="shared" si="4"/>
        <v>+</v>
      </c>
    </row>
    <row r="263" spans="1:8" x14ac:dyDescent="0.25">
      <c r="A263" s="5" t="s">
        <v>603</v>
      </c>
      <c r="B263" s="5" t="s">
        <v>604</v>
      </c>
      <c r="C263" s="5" t="s">
        <v>334</v>
      </c>
      <c r="D263" s="52" t="str">
        <f>IF(Districts!I263&gt;Districts!F263, "+", "-")</f>
        <v>+</v>
      </c>
      <c r="E263" s="52" t="str">
        <f>IF(Districts!L263&gt;Districts!I263, "+", "-")</f>
        <v>+</v>
      </c>
      <c r="F263" s="52" t="str">
        <f>IF(Districts!O263&gt;Districts!L263, "+", "-")</f>
        <v>+</v>
      </c>
      <c r="G263" s="52" t="str">
        <f>IF(Districts!R263&gt;Districts!O263, "+", "-")</f>
        <v>+</v>
      </c>
      <c r="H263" s="52" t="str">
        <f t="shared" si="4"/>
        <v>+</v>
      </c>
    </row>
    <row r="264" spans="1:8" x14ac:dyDescent="0.25">
      <c r="A264" s="5" t="s">
        <v>605</v>
      </c>
      <c r="B264" s="5" t="s">
        <v>606</v>
      </c>
      <c r="C264" s="5" t="s">
        <v>334</v>
      </c>
      <c r="D264" s="52" t="str">
        <f>IF(Districts!I264&gt;Districts!F264, "+", "-")</f>
        <v>+</v>
      </c>
      <c r="E264" s="52" t="str">
        <f>IF(Districts!L264&gt;Districts!I264, "+", "-")</f>
        <v>+</v>
      </c>
      <c r="F264" s="52" t="str">
        <f>IF(Districts!O264&gt;Districts!L264, "+", "-")</f>
        <v>+</v>
      </c>
      <c r="G264" s="52" t="str">
        <f>IF(Districts!R264&gt;Districts!O264, "+", "-")</f>
        <v>-</v>
      </c>
      <c r="H264" s="52" t="str">
        <f t="shared" si="4"/>
        <v>+</v>
      </c>
    </row>
    <row r="265" spans="1:8" x14ac:dyDescent="0.25">
      <c r="A265" s="5" t="s">
        <v>607</v>
      </c>
      <c r="B265" s="5" t="s">
        <v>608</v>
      </c>
      <c r="C265" s="5" t="s">
        <v>334</v>
      </c>
      <c r="D265" s="52" t="str">
        <f>IF(Districts!I265&gt;Districts!F265, "+", "-")</f>
        <v>+</v>
      </c>
      <c r="E265" s="52" t="str">
        <f>IF(Districts!L265&gt;Districts!I265, "+", "-")</f>
        <v>+</v>
      </c>
      <c r="F265" s="52" t="str">
        <f>IF(Districts!O265&gt;Districts!L265, "+", "-")</f>
        <v>+</v>
      </c>
      <c r="G265" s="52" t="str">
        <f>IF(Districts!R265&gt;Districts!O265, "+", "-")</f>
        <v>+</v>
      </c>
      <c r="H265" s="52" t="str">
        <f t="shared" si="4"/>
        <v>+</v>
      </c>
    </row>
    <row r="266" spans="1:8" x14ac:dyDescent="0.25">
      <c r="A266" s="5" t="s">
        <v>609</v>
      </c>
      <c r="B266" s="5" t="s">
        <v>610</v>
      </c>
      <c r="C266" s="5" t="s">
        <v>485</v>
      </c>
      <c r="D266" s="52" t="str">
        <f>IF(Districts!I266&gt;Districts!F266, "+", "-")</f>
        <v>+</v>
      </c>
      <c r="E266" s="52" t="str">
        <f>IF(Districts!L266&gt;Districts!I266, "+", "-")</f>
        <v>+</v>
      </c>
      <c r="F266" s="52" t="str">
        <f>IF(Districts!O266&gt;Districts!L266, "+", "-")</f>
        <v>-</v>
      </c>
      <c r="G266" s="52" t="str">
        <f>IF(Districts!R266&gt;Districts!O266, "+", "-")</f>
        <v>+</v>
      </c>
      <c r="H266" s="52" t="str">
        <f t="shared" si="4"/>
        <v>+</v>
      </c>
    </row>
    <row r="267" spans="1:8" x14ac:dyDescent="0.25">
      <c r="A267" s="5" t="s">
        <v>611</v>
      </c>
      <c r="B267" s="5" t="s">
        <v>612</v>
      </c>
      <c r="C267" s="5" t="s">
        <v>485</v>
      </c>
      <c r="D267" s="52" t="str">
        <f>IF(Districts!I267&gt;Districts!F267, "+", "-")</f>
        <v>-</v>
      </c>
      <c r="E267" s="52" t="str">
        <f>IF(Districts!L267&gt;Districts!I267, "+", "-")</f>
        <v>-</v>
      </c>
      <c r="F267" s="52" t="str">
        <f>IF(Districts!O267&gt;Districts!L267, "+", "-")</f>
        <v>+</v>
      </c>
      <c r="G267" s="52" t="str">
        <f>IF(Districts!R267&gt;Districts!O267, "+", "-")</f>
        <v>+</v>
      </c>
      <c r="H267" s="52" t="str">
        <f t="shared" si="4"/>
        <v>-</v>
      </c>
    </row>
    <row r="268" spans="1:8" x14ac:dyDescent="0.25">
      <c r="A268" s="5" t="s">
        <v>613</v>
      </c>
      <c r="B268" s="5" t="s">
        <v>614</v>
      </c>
      <c r="C268" s="5" t="s">
        <v>485</v>
      </c>
      <c r="D268" s="52" t="str">
        <f>IF(Districts!I268&gt;Districts!F268, "+", "-")</f>
        <v>+</v>
      </c>
      <c r="E268" s="52" t="str">
        <f>IF(Districts!L268&gt;Districts!I268, "+", "-")</f>
        <v>+</v>
      </c>
      <c r="F268" s="52" t="str">
        <f>IF(Districts!O268&gt;Districts!L268, "+", "-")</f>
        <v>+</v>
      </c>
      <c r="G268" s="52" t="str">
        <f>IF(Districts!R268&gt;Districts!O268, "+", "-")</f>
        <v>+</v>
      </c>
      <c r="H268" s="52" t="str">
        <f t="shared" si="4"/>
        <v>+</v>
      </c>
    </row>
    <row r="269" spans="1:8" x14ac:dyDescent="0.25">
      <c r="A269" s="5" t="s">
        <v>615</v>
      </c>
      <c r="B269" s="5" t="s">
        <v>616</v>
      </c>
      <c r="C269" s="5" t="s">
        <v>485</v>
      </c>
      <c r="D269" s="52" t="str">
        <f>IF(Districts!I269&gt;Districts!F269, "+", "-")</f>
        <v>+</v>
      </c>
      <c r="E269" s="52" t="str">
        <f>IF(Districts!L269&gt;Districts!I269, "+", "-")</f>
        <v>+</v>
      </c>
      <c r="F269" s="52" t="str">
        <f>IF(Districts!O269&gt;Districts!L269, "+", "-")</f>
        <v>+</v>
      </c>
      <c r="G269" s="52" t="str">
        <f>IF(Districts!R269&gt;Districts!O269, "+", "-")</f>
        <v>+</v>
      </c>
      <c r="H269" s="52" t="str">
        <f t="shared" si="4"/>
        <v>+</v>
      </c>
    </row>
    <row r="270" spans="1:8" x14ac:dyDescent="0.25">
      <c r="A270" s="5" t="s">
        <v>617</v>
      </c>
      <c r="B270" s="5" t="s">
        <v>618</v>
      </c>
      <c r="C270" s="5" t="s">
        <v>485</v>
      </c>
      <c r="D270" s="52" t="str">
        <f>IF(Districts!I270&gt;Districts!F270, "+", "-")</f>
        <v>+</v>
      </c>
      <c r="E270" s="52" t="str">
        <f>IF(Districts!L270&gt;Districts!I270, "+", "-")</f>
        <v>+</v>
      </c>
      <c r="F270" s="52" t="str">
        <f>IF(Districts!O270&gt;Districts!L270, "+", "-")</f>
        <v>-</v>
      </c>
      <c r="G270" s="52" t="str">
        <f>IF(Districts!R270&gt;Districts!O270, "+", "-")</f>
        <v>-</v>
      </c>
      <c r="H270" s="52" t="str">
        <f t="shared" si="4"/>
        <v>N</v>
      </c>
    </row>
    <row r="271" spans="1:8" x14ac:dyDescent="0.25">
      <c r="A271" s="5" t="s">
        <v>619</v>
      </c>
      <c r="B271" s="5" t="s">
        <v>620</v>
      </c>
      <c r="C271" s="5" t="s">
        <v>485</v>
      </c>
      <c r="D271" s="52" t="str">
        <f>IF(Districts!I271&gt;Districts!F271, "+", "-")</f>
        <v>+</v>
      </c>
      <c r="E271" s="52" t="str">
        <f>IF(Districts!L271&gt;Districts!I271, "+", "-")</f>
        <v>+</v>
      </c>
      <c r="F271" s="52" t="str">
        <f>IF(Districts!O271&gt;Districts!L271, "+", "-")</f>
        <v>+</v>
      </c>
      <c r="G271" s="52" t="str">
        <f>IF(Districts!R271&gt;Districts!O271, "+", "-")</f>
        <v>-</v>
      </c>
      <c r="H271" s="52" t="str">
        <f t="shared" si="4"/>
        <v>+</v>
      </c>
    </row>
    <row r="272" spans="1:8" x14ac:dyDescent="0.25">
      <c r="A272" s="5" t="s">
        <v>621</v>
      </c>
      <c r="B272" s="5" t="s">
        <v>622</v>
      </c>
      <c r="C272" s="5" t="s">
        <v>485</v>
      </c>
      <c r="D272" s="52" t="str">
        <f>IF(Districts!I272&gt;Districts!F272, "+", "-")</f>
        <v>-</v>
      </c>
      <c r="E272" s="52" t="str">
        <f>IF(Districts!L272&gt;Districts!I272, "+", "-")</f>
        <v>-</v>
      </c>
      <c r="F272" s="52" t="str">
        <f>IF(Districts!O272&gt;Districts!L272, "+", "-")</f>
        <v>+</v>
      </c>
      <c r="G272" s="52" t="str">
        <f>IF(Districts!R272&gt;Districts!O272, "+", "-")</f>
        <v>-</v>
      </c>
      <c r="H272" s="52" t="str">
        <f t="shared" si="4"/>
        <v>-</v>
      </c>
    </row>
    <row r="273" spans="1:8" x14ac:dyDescent="0.25">
      <c r="A273" s="5" t="s">
        <v>623</v>
      </c>
      <c r="B273" s="5" t="s">
        <v>624</v>
      </c>
      <c r="C273" s="5" t="s">
        <v>399</v>
      </c>
      <c r="D273" s="52" t="str">
        <f>IF(Districts!I273&gt;Districts!F273, "+", "-")</f>
        <v>+</v>
      </c>
      <c r="E273" s="52" t="str">
        <f>IF(Districts!L273&gt;Districts!I273, "+", "-")</f>
        <v>-</v>
      </c>
      <c r="F273" s="52" t="str">
        <f>IF(Districts!O273&gt;Districts!L273, "+", "-")</f>
        <v>-</v>
      </c>
      <c r="G273" s="52" t="str">
        <f>IF(Districts!R273&gt;Districts!O273, "+", "-")</f>
        <v>-</v>
      </c>
      <c r="H273" s="52" t="str">
        <f t="shared" si="4"/>
        <v>-</v>
      </c>
    </row>
    <row r="274" spans="1:8" x14ac:dyDescent="0.25">
      <c r="A274" s="5" t="s">
        <v>625</v>
      </c>
      <c r="B274" s="5" t="s">
        <v>626</v>
      </c>
      <c r="C274" s="5" t="s">
        <v>399</v>
      </c>
      <c r="D274" s="52" t="str">
        <f>IF(Districts!I274&gt;Districts!F274, "+", "-")</f>
        <v>-</v>
      </c>
      <c r="E274" s="52" t="str">
        <f>IF(Districts!L274&gt;Districts!I274, "+", "-")</f>
        <v>-</v>
      </c>
      <c r="F274" s="52" t="str">
        <f>IF(Districts!O274&gt;Districts!L274, "+", "-")</f>
        <v>+</v>
      </c>
      <c r="G274" s="52" t="str">
        <f>IF(Districts!R274&gt;Districts!O274, "+", "-")</f>
        <v>-</v>
      </c>
      <c r="H274" s="52" t="str">
        <f t="shared" si="4"/>
        <v>-</v>
      </c>
    </row>
    <row r="275" spans="1:8" x14ac:dyDescent="0.25">
      <c r="A275" s="5" t="s">
        <v>627</v>
      </c>
      <c r="B275" s="5" t="s">
        <v>628</v>
      </c>
      <c r="C275" s="5" t="s">
        <v>399</v>
      </c>
      <c r="D275" s="52" t="str">
        <f>IF(Districts!I275&gt;Districts!F275, "+", "-")</f>
        <v>+</v>
      </c>
      <c r="E275" s="52" t="str">
        <f>IF(Districts!L275&gt;Districts!I275, "+", "-")</f>
        <v>+</v>
      </c>
      <c r="F275" s="52" t="str">
        <f>IF(Districts!O275&gt;Districts!L275, "+", "-")</f>
        <v>+</v>
      </c>
      <c r="G275" s="52" t="str">
        <f>IF(Districts!R275&gt;Districts!O275, "+", "-")</f>
        <v>-</v>
      </c>
      <c r="H275" s="52" t="str">
        <f t="shared" si="4"/>
        <v>+</v>
      </c>
    </row>
    <row r="276" spans="1:8" x14ac:dyDescent="0.25">
      <c r="A276" s="5" t="s">
        <v>629</v>
      </c>
      <c r="B276" s="5" t="s">
        <v>630</v>
      </c>
      <c r="C276" s="5" t="s">
        <v>119</v>
      </c>
      <c r="D276" s="52" t="str">
        <f>IF(Districts!I276&gt;Districts!F276, "+", "-")</f>
        <v>-</v>
      </c>
      <c r="E276" s="52" t="str">
        <f>IF(Districts!L276&gt;Districts!I276, "+", "-")</f>
        <v>+</v>
      </c>
      <c r="F276" s="52" t="str">
        <f>IF(Districts!O276&gt;Districts!L276, "+", "-")</f>
        <v>+</v>
      </c>
      <c r="G276" s="52" t="str">
        <f>IF(Districts!R276&gt;Districts!O276, "+", "-")</f>
        <v>-</v>
      </c>
      <c r="H276" s="52" t="str">
        <f t="shared" si="4"/>
        <v>N</v>
      </c>
    </row>
    <row r="277" spans="1:8" x14ac:dyDescent="0.25">
      <c r="A277" s="5" t="s">
        <v>631</v>
      </c>
      <c r="B277" s="5" t="s">
        <v>632</v>
      </c>
      <c r="C277" s="5" t="s">
        <v>119</v>
      </c>
      <c r="D277" s="52" t="str">
        <f>IF(Districts!I277&gt;Districts!F277, "+", "-")</f>
        <v>+</v>
      </c>
      <c r="E277" s="52" t="str">
        <f>IF(Districts!L277&gt;Districts!I277, "+", "-")</f>
        <v>-</v>
      </c>
      <c r="F277" s="52" t="str">
        <f>IF(Districts!O277&gt;Districts!L277, "+", "-")</f>
        <v>+</v>
      </c>
      <c r="G277" s="52" t="str">
        <f>IF(Districts!R277&gt;Districts!O277, "+", "-")</f>
        <v>-</v>
      </c>
      <c r="H277" s="52" t="str">
        <f t="shared" si="4"/>
        <v>N</v>
      </c>
    </row>
    <row r="278" spans="1:8" x14ac:dyDescent="0.25">
      <c r="A278" s="5" t="s">
        <v>633</v>
      </c>
      <c r="B278" s="5" t="s">
        <v>634</v>
      </c>
      <c r="C278" s="5" t="s">
        <v>119</v>
      </c>
      <c r="D278" s="52" t="str">
        <f>IF(Districts!I278&gt;Districts!F278, "+", "-")</f>
        <v>-</v>
      </c>
      <c r="E278" s="52" t="str">
        <f>IF(Districts!L278&gt;Districts!I278, "+", "-")</f>
        <v>+</v>
      </c>
      <c r="F278" s="52" t="str">
        <f>IF(Districts!O278&gt;Districts!L278, "+", "-")</f>
        <v>-</v>
      </c>
      <c r="G278" s="52" t="str">
        <f>IF(Districts!R278&gt;Districts!O278, "+", "-")</f>
        <v>+</v>
      </c>
      <c r="H278" s="52" t="str">
        <f t="shared" si="4"/>
        <v>-</v>
      </c>
    </row>
    <row r="279" spans="1:8" x14ac:dyDescent="0.25">
      <c r="A279" s="5" t="s">
        <v>635</v>
      </c>
      <c r="B279" s="5" t="s">
        <v>636</v>
      </c>
      <c r="C279" s="5" t="s">
        <v>119</v>
      </c>
      <c r="D279" s="52" t="str">
        <f>IF(Districts!I279&gt;Districts!F279, "+", "-")</f>
        <v>+</v>
      </c>
      <c r="E279" s="52" t="str">
        <f>IF(Districts!L279&gt;Districts!I279, "+", "-")</f>
        <v>-</v>
      </c>
      <c r="F279" s="52" t="str">
        <f>IF(Districts!O279&gt;Districts!L279, "+", "-")</f>
        <v>+</v>
      </c>
      <c r="G279" s="52" t="str">
        <f>IF(Districts!R279&gt;Districts!O279, "+", "-")</f>
        <v>-</v>
      </c>
      <c r="H279" s="52" t="str">
        <f t="shared" si="4"/>
        <v>N</v>
      </c>
    </row>
    <row r="280" spans="1:8" x14ac:dyDescent="0.25">
      <c r="A280" s="5" t="s">
        <v>637</v>
      </c>
      <c r="B280" s="5" t="s">
        <v>638</v>
      </c>
      <c r="C280" s="5" t="s">
        <v>99</v>
      </c>
      <c r="D280" s="52" t="str">
        <f>IF(Districts!I280&gt;Districts!F280, "+", "-")</f>
        <v>+</v>
      </c>
      <c r="E280" s="52" t="str">
        <f>IF(Districts!L280&gt;Districts!I280, "+", "-")</f>
        <v>+</v>
      </c>
      <c r="F280" s="52" t="str">
        <f>IF(Districts!O280&gt;Districts!L280, "+", "-")</f>
        <v>-</v>
      </c>
      <c r="G280" s="52" t="str">
        <f>IF(Districts!R280&gt;Districts!O280, "+", "-")</f>
        <v>+</v>
      </c>
      <c r="H280" s="52" t="str">
        <f t="shared" si="4"/>
        <v>+</v>
      </c>
    </row>
    <row r="281" spans="1:8" x14ac:dyDescent="0.25">
      <c r="A281" s="5" t="s">
        <v>639</v>
      </c>
      <c r="B281" s="5" t="s">
        <v>640</v>
      </c>
      <c r="C281" s="5" t="s">
        <v>99</v>
      </c>
      <c r="D281" s="52" t="str">
        <f>IF(Districts!I281&gt;Districts!F281, "+", "-")</f>
        <v>+</v>
      </c>
      <c r="E281" s="52" t="str">
        <f>IF(Districts!L281&gt;Districts!I281, "+", "-")</f>
        <v>+</v>
      </c>
      <c r="F281" s="52" t="str">
        <f>IF(Districts!O281&gt;Districts!L281, "+", "-")</f>
        <v>+</v>
      </c>
      <c r="G281" s="52" t="str">
        <f>IF(Districts!R281&gt;Districts!O281, "+", "-")</f>
        <v>+</v>
      </c>
      <c r="H281" s="52" t="str">
        <f t="shared" si="4"/>
        <v>+</v>
      </c>
    </row>
    <row r="282" spans="1:8" x14ac:dyDescent="0.25">
      <c r="A282" s="5" t="s">
        <v>641</v>
      </c>
      <c r="B282" s="5" t="s">
        <v>642</v>
      </c>
      <c r="C282" s="5" t="s">
        <v>62</v>
      </c>
      <c r="D282" s="52" t="str">
        <f>IF(Districts!I282&gt;Districts!F282, "+", "-")</f>
        <v>+</v>
      </c>
      <c r="E282" s="52" t="str">
        <f>IF(Districts!L282&gt;Districts!I282, "+", "-")</f>
        <v>+</v>
      </c>
      <c r="F282" s="52" t="str">
        <f>IF(Districts!O282&gt;Districts!L282, "+", "-")</f>
        <v>+</v>
      </c>
      <c r="G282" s="52" t="str">
        <f>IF(Districts!R282&gt;Districts!O282, "+", "-")</f>
        <v>-</v>
      </c>
      <c r="H282" s="52" t="str">
        <f t="shared" si="4"/>
        <v>+</v>
      </c>
    </row>
    <row r="283" spans="1:8" x14ac:dyDescent="0.25">
      <c r="A283" s="5" t="s">
        <v>643</v>
      </c>
      <c r="B283" s="5" t="s">
        <v>644</v>
      </c>
      <c r="C283" s="5" t="s">
        <v>62</v>
      </c>
      <c r="D283" s="52" t="str">
        <f>IF(Districts!I283&gt;Districts!F283, "+", "-")</f>
        <v>+</v>
      </c>
      <c r="E283" s="52" t="str">
        <f>IF(Districts!L283&gt;Districts!I283, "+", "-")</f>
        <v>+</v>
      </c>
      <c r="F283" s="52" t="str">
        <f>IF(Districts!O283&gt;Districts!L283, "+", "-")</f>
        <v>+</v>
      </c>
      <c r="G283" s="52" t="str">
        <f>IF(Districts!R283&gt;Districts!O283, "+", "-")</f>
        <v>+</v>
      </c>
      <c r="H283" s="52" t="str">
        <f t="shared" si="4"/>
        <v>+</v>
      </c>
    </row>
    <row r="284" spans="1:8" x14ac:dyDescent="0.25">
      <c r="A284" s="5" t="s">
        <v>645</v>
      </c>
      <c r="B284" s="5" t="s">
        <v>646</v>
      </c>
      <c r="C284" s="5" t="s">
        <v>62</v>
      </c>
      <c r="D284" s="52" t="str">
        <f>IF(Districts!I284&gt;Districts!F284, "+", "-")</f>
        <v>+</v>
      </c>
      <c r="E284" s="52" t="str">
        <f>IF(Districts!L284&gt;Districts!I284, "+", "-")</f>
        <v>+</v>
      </c>
      <c r="F284" s="52" t="str">
        <f>IF(Districts!O284&gt;Districts!L284, "+", "-")</f>
        <v>+</v>
      </c>
      <c r="G284" s="52" t="str">
        <f>IF(Districts!R284&gt;Districts!O284, "+", "-")</f>
        <v>+</v>
      </c>
      <c r="H284" s="52" t="str">
        <f t="shared" si="4"/>
        <v>+</v>
      </c>
    </row>
    <row r="285" spans="1:8" x14ac:dyDescent="0.25">
      <c r="A285" s="5" t="s">
        <v>647</v>
      </c>
      <c r="B285" s="5" t="s">
        <v>648</v>
      </c>
      <c r="C285" s="5" t="s">
        <v>25</v>
      </c>
      <c r="D285" s="52" t="str">
        <f>IF(Districts!I285&gt;Districts!F285, "+", "-")</f>
        <v>+</v>
      </c>
      <c r="E285" s="52" t="str">
        <f>IF(Districts!L285&gt;Districts!I285, "+", "-")</f>
        <v>+</v>
      </c>
      <c r="F285" s="52" t="str">
        <f>IF(Districts!O285&gt;Districts!L285, "+", "-")</f>
        <v>+</v>
      </c>
      <c r="G285" s="52" t="str">
        <f>IF(Districts!R285&gt;Districts!O285, "+", "-")</f>
        <v>+</v>
      </c>
      <c r="H285" s="52" t="str">
        <f t="shared" si="4"/>
        <v>+</v>
      </c>
    </row>
    <row r="286" spans="1:8" x14ac:dyDescent="0.25">
      <c r="A286" s="5" t="s">
        <v>649</v>
      </c>
      <c r="B286" s="5" t="s">
        <v>650</v>
      </c>
      <c r="C286" s="5" t="s">
        <v>25</v>
      </c>
      <c r="D286" s="52" t="str">
        <f>IF(Districts!I286&gt;Districts!F286, "+", "-")</f>
        <v>+</v>
      </c>
      <c r="E286" s="52" t="str">
        <f>IF(Districts!L286&gt;Districts!I286, "+", "-")</f>
        <v>+</v>
      </c>
      <c r="F286" s="52" t="str">
        <f>IF(Districts!O286&gt;Districts!L286, "+", "-")</f>
        <v>+</v>
      </c>
      <c r="G286" s="52" t="str">
        <f>IF(Districts!R286&gt;Districts!O286, "+", "-")</f>
        <v>+</v>
      </c>
      <c r="H286" s="52" t="str">
        <f t="shared" si="4"/>
        <v>+</v>
      </c>
    </row>
    <row r="287" spans="1:8" x14ac:dyDescent="0.25">
      <c r="A287" s="5" t="s">
        <v>651</v>
      </c>
      <c r="B287" s="5" t="s">
        <v>652</v>
      </c>
      <c r="C287" s="5" t="s">
        <v>25</v>
      </c>
      <c r="D287" s="52" t="str">
        <f>IF(Districts!I287&gt;Districts!F287, "+", "-")</f>
        <v>+</v>
      </c>
      <c r="E287" s="52" t="str">
        <f>IF(Districts!L287&gt;Districts!I287, "+", "-")</f>
        <v>+</v>
      </c>
      <c r="F287" s="52" t="str">
        <f>IF(Districts!O287&gt;Districts!L287, "+", "-")</f>
        <v>+</v>
      </c>
      <c r="G287" s="52" t="str">
        <f>IF(Districts!R287&gt;Districts!O287, "+", "-")</f>
        <v>-</v>
      </c>
      <c r="H287" s="52" t="str">
        <f t="shared" si="4"/>
        <v>+</v>
      </c>
    </row>
    <row r="288" spans="1:8" x14ac:dyDescent="0.25">
      <c r="A288" s="5" t="s">
        <v>653</v>
      </c>
      <c r="B288" s="5" t="s">
        <v>654</v>
      </c>
      <c r="C288" s="5" t="s">
        <v>25</v>
      </c>
      <c r="D288" s="52" t="str">
        <f>IF(Districts!I288&gt;Districts!F288, "+", "-")</f>
        <v>-</v>
      </c>
      <c r="E288" s="52" t="str">
        <f>IF(Districts!L288&gt;Districts!I288, "+", "-")</f>
        <v>-</v>
      </c>
      <c r="F288" s="52" t="str">
        <f>IF(Districts!O288&gt;Districts!L288, "+", "-")</f>
        <v>+</v>
      </c>
      <c r="G288" s="52" t="str">
        <f>IF(Districts!R288&gt;Districts!O288, "+", "-")</f>
        <v>-</v>
      </c>
      <c r="H288" s="52" t="str">
        <f t="shared" si="4"/>
        <v>-</v>
      </c>
    </row>
    <row r="289" spans="1:8" x14ac:dyDescent="0.25">
      <c r="A289" s="5" t="s">
        <v>655</v>
      </c>
      <c r="B289" s="5" t="s">
        <v>656</v>
      </c>
      <c r="C289" s="5" t="s">
        <v>25</v>
      </c>
      <c r="D289" s="52" t="str">
        <f>IF(Districts!I289&gt;Districts!F289, "+", "-")</f>
        <v>-</v>
      </c>
      <c r="E289" s="52" t="str">
        <f>IF(Districts!L289&gt;Districts!I289, "+", "-")</f>
        <v>+</v>
      </c>
      <c r="F289" s="52" t="str">
        <f>IF(Districts!O289&gt;Districts!L289, "+", "-")</f>
        <v>+</v>
      </c>
      <c r="G289" s="52" t="str">
        <f>IF(Districts!R289&gt;Districts!O289, "+", "-")</f>
        <v>-</v>
      </c>
      <c r="H289" s="52" t="str">
        <f t="shared" si="4"/>
        <v>N</v>
      </c>
    </row>
    <row r="290" spans="1:8" x14ac:dyDescent="0.25">
      <c r="A290" s="5" t="s">
        <v>657</v>
      </c>
      <c r="B290" s="5" t="s">
        <v>658</v>
      </c>
      <c r="C290" s="5" t="s">
        <v>25</v>
      </c>
      <c r="D290" s="52" t="str">
        <f>IF(Districts!I290&gt;Districts!F290, "+", "-")</f>
        <v>+</v>
      </c>
      <c r="E290" s="52" t="str">
        <f>IF(Districts!L290&gt;Districts!I290, "+", "-")</f>
        <v>+</v>
      </c>
      <c r="F290" s="52" t="str">
        <f>IF(Districts!O290&gt;Districts!L290, "+", "-")</f>
        <v>+</v>
      </c>
      <c r="G290" s="52" t="str">
        <f>IF(Districts!R290&gt;Districts!O290, "+", "-")</f>
        <v>-</v>
      </c>
      <c r="H290" s="52" t="str">
        <f t="shared" si="4"/>
        <v>+</v>
      </c>
    </row>
    <row r="291" spans="1:8" x14ac:dyDescent="0.25">
      <c r="A291" s="5" t="s">
        <v>659</v>
      </c>
      <c r="B291" s="5" t="s">
        <v>660</v>
      </c>
      <c r="C291" s="5" t="s">
        <v>165</v>
      </c>
      <c r="D291" s="52" t="str">
        <f>IF(Districts!I291&gt;Districts!F291, "+", "-")</f>
        <v>+</v>
      </c>
      <c r="E291" s="52" t="str">
        <f>IF(Districts!L291&gt;Districts!I291, "+", "-")</f>
        <v>+</v>
      </c>
      <c r="F291" s="52" t="str">
        <f>IF(Districts!O291&gt;Districts!L291, "+", "-")</f>
        <v>+</v>
      </c>
      <c r="G291" s="52" t="str">
        <f>IF(Districts!R291&gt;Districts!O291, "+", "-")</f>
        <v>-</v>
      </c>
      <c r="H291" s="52" t="str">
        <f t="shared" si="4"/>
        <v>+</v>
      </c>
    </row>
    <row r="292" spans="1:8" x14ac:dyDescent="0.25">
      <c r="A292" s="5" t="s">
        <v>661</v>
      </c>
      <c r="B292" s="5" t="s">
        <v>662</v>
      </c>
      <c r="C292" s="5" t="s">
        <v>165</v>
      </c>
      <c r="D292" s="52" t="str">
        <f>IF(Districts!I292&gt;Districts!F292, "+", "-")</f>
        <v>+</v>
      </c>
      <c r="E292" s="52" t="str">
        <f>IF(Districts!L292&gt;Districts!I292, "+", "-")</f>
        <v>-</v>
      </c>
      <c r="F292" s="52" t="str">
        <f>IF(Districts!O292&gt;Districts!L292, "+", "-")</f>
        <v>+</v>
      </c>
      <c r="G292" s="52" t="str">
        <f>IF(Districts!R292&gt;Districts!O292, "+", "-")</f>
        <v>+</v>
      </c>
      <c r="H292" s="52" t="str">
        <f t="shared" si="4"/>
        <v>+</v>
      </c>
    </row>
    <row r="293" spans="1:8" x14ac:dyDescent="0.25">
      <c r="A293" s="5" t="s">
        <v>663</v>
      </c>
      <c r="B293" s="5" t="s">
        <v>664</v>
      </c>
      <c r="C293" s="5" t="s">
        <v>165</v>
      </c>
      <c r="D293" s="52" t="str">
        <f>IF(Districts!I293&gt;Districts!F293, "+", "-")</f>
        <v>+</v>
      </c>
      <c r="E293" s="52" t="str">
        <f>IF(Districts!L293&gt;Districts!I293, "+", "-")</f>
        <v>+</v>
      </c>
      <c r="F293" s="52" t="str">
        <f>IF(Districts!O293&gt;Districts!L293, "+", "-")</f>
        <v>+</v>
      </c>
      <c r="G293" s="52" t="str">
        <f>IF(Districts!R293&gt;Districts!O293, "+", "-")</f>
        <v>+</v>
      </c>
      <c r="H293" s="52" t="str">
        <f t="shared" si="4"/>
        <v>+</v>
      </c>
    </row>
    <row r="294" spans="1:8" x14ac:dyDescent="0.25">
      <c r="A294" s="5" t="s">
        <v>665</v>
      </c>
      <c r="B294" s="5" t="s">
        <v>666</v>
      </c>
      <c r="C294" s="5" t="s">
        <v>165</v>
      </c>
      <c r="D294" s="52" t="str">
        <f>IF(Districts!I294&gt;Districts!F294, "+", "-")</f>
        <v>+</v>
      </c>
      <c r="E294" s="52" t="str">
        <f>IF(Districts!L294&gt;Districts!I294, "+", "-")</f>
        <v>+</v>
      </c>
      <c r="F294" s="52" t="str">
        <f>IF(Districts!O294&gt;Districts!L294, "+", "-")</f>
        <v>+</v>
      </c>
      <c r="G294" s="52" t="str">
        <f>IF(Districts!R294&gt;Districts!O294, "+", "-")</f>
        <v>+</v>
      </c>
      <c r="H294" s="52" t="str">
        <f t="shared" si="4"/>
        <v>+</v>
      </c>
    </row>
    <row r="295" spans="1:8" x14ac:dyDescent="0.25">
      <c r="A295" s="5" t="s">
        <v>667</v>
      </c>
      <c r="B295" s="5" t="s">
        <v>668</v>
      </c>
      <c r="C295" s="5" t="s">
        <v>165</v>
      </c>
      <c r="D295" s="52" t="str">
        <f>IF(Districts!I295&gt;Districts!F295, "+", "-")</f>
        <v>+</v>
      </c>
      <c r="E295" s="52" t="str">
        <f>IF(Districts!L295&gt;Districts!I295, "+", "-")</f>
        <v>+</v>
      </c>
      <c r="F295" s="52" t="str">
        <f>IF(Districts!O295&gt;Districts!L295, "+", "-")</f>
        <v>+</v>
      </c>
      <c r="G295" s="52" t="str">
        <f>IF(Districts!R295&gt;Districts!O295, "+", "-")</f>
        <v>+</v>
      </c>
      <c r="H295" s="52" t="str">
        <f t="shared" si="4"/>
        <v>+</v>
      </c>
    </row>
    <row r="296" spans="1:8" x14ac:dyDescent="0.25">
      <c r="A296" s="5" t="s">
        <v>669</v>
      </c>
      <c r="B296" s="5" t="s">
        <v>670</v>
      </c>
      <c r="C296" s="5" t="s">
        <v>108</v>
      </c>
      <c r="D296" s="52" t="str">
        <f>IF(Districts!I296&gt;Districts!F296, "+", "-")</f>
        <v>+</v>
      </c>
      <c r="E296" s="52" t="str">
        <f>IF(Districts!L296&gt;Districts!I296, "+", "-")</f>
        <v>+</v>
      </c>
      <c r="F296" s="52" t="str">
        <f>IF(Districts!O296&gt;Districts!L296, "+", "-")</f>
        <v>+</v>
      </c>
      <c r="G296" s="52" t="str">
        <f>IF(Districts!R296&gt;Districts!O296, "+", "-")</f>
        <v>+</v>
      </c>
      <c r="H296" s="52" t="str">
        <f t="shared" si="4"/>
        <v>+</v>
      </c>
    </row>
    <row r="297" spans="1:8" x14ac:dyDescent="0.25">
      <c r="A297" s="5" t="s">
        <v>671</v>
      </c>
      <c r="B297" s="5" t="s">
        <v>672</v>
      </c>
      <c r="C297" s="5" t="s">
        <v>108</v>
      </c>
      <c r="D297" s="52" t="str">
        <f>IF(Districts!I297&gt;Districts!F297, "+", "-")</f>
        <v>-</v>
      </c>
      <c r="E297" s="52" t="str">
        <f>IF(Districts!L297&gt;Districts!I297, "+", "-")</f>
        <v>+</v>
      </c>
      <c r="F297" s="52" t="str">
        <f>IF(Districts!O297&gt;Districts!L297, "+", "-")</f>
        <v>+</v>
      </c>
      <c r="G297" s="52" t="str">
        <f>IF(Districts!R297&gt;Districts!O297, "+", "-")</f>
        <v>+</v>
      </c>
      <c r="H297" s="52" t="str">
        <f t="shared" si="4"/>
        <v>+</v>
      </c>
    </row>
    <row r="298" spans="1:8" x14ac:dyDescent="0.25">
      <c r="A298" s="5" t="s">
        <v>673</v>
      </c>
      <c r="B298" s="5" t="s">
        <v>602</v>
      </c>
      <c r="C298" s="5" t="s">
        <v>108</v>
      </c>
      <c r="D298" s="52" t="str">
        <f>IF(Districts!I298&gt;Districts!F298, "+", "-")</f>
        <v>+</v>
      </c>
      <c r="E298" s="52" t="str">
        <f>IF(Districts!L298&gt;Districts!I298, "+", "-")</f>
        <v>+</v>
      </c>
      <c r="F298" s="52" t="str">
        <f>IF(Districts!O298&gt;Districts!L298, "+", "-")</f>
        <v>+</v>
      </c>
      <c r="G298" s="52" t="str">
        <f>IF(Districts!R298&gt;Districts!O298, "+", "-")</f>
        <v>+</v>
      </c>
      <c r="H298" s="52" t="str">
        <f t="shared" si="4"/>
        <v>+</v>
      </c>
    </row>
    <row r="299" spans="1:8" x14ac:dyDescent="0.25">
      <c r="A299" s="5" t="s">
        <v>674</v>
      </c>
      <c r="B299" s="5" t="s">
        <v>675</v>
      </c>
      <c r="C299" s="5" t="s">
        <v>111</v>
      </c>
      <c r="D299" s="52" t="str">
        <f>IF(Districts!I299&gt;Districts!F299, "+", "-")</f>
        <v>+</v>
      </c>
      <c r="E299" s="52" t="str">
        <f>IF(Districts!L299&gt;Districts!I299, "+", "-")</f>
        <v>-</v>
      </c>
      <c r="F299" s="52" t="str">
        <f>IF(Districts!O299&gt;Districts!L299, "+", "-")</f>
        <v>-</v>
      </c>
      <c r="G299" s="52" t="str">
        <f>IF(Districts!R299&gt;Districts!O299, "+", "-")</f>
        <v>+</v>
      </c>
      <c r="H299" s="52" t="str">
        <f t="shared" si="4"/>
        <v>-</v>
      </c>
    </row>
    <row r="300" spans="1:8" x14ac:dyDescent="0.25">
      <c r="A300" s="5" t="s">
        <v>676</v>
      </c>
      <c r="B300" s="5" t="s">
        <v>677</v>
      </c>
      <c r="C300" s="5" t="s">
        <v>111</v>
      </c>
      <c r="D300" s="52" t="str">
        <f>IF(Districts!I300&gt;Districts!F300, "+", "-")</f>
        <v>+</v>
      </c>
      <c r="E300" s="52" t="str">
        <f>IF(Districts!L300&gt;Districts!I300, "+", "-")</f>
        <v>+</v>
      </c>
      <c r="F300" s="52" t="str">
        <f>IF(Districts!O300&gt;Districts!L300, "+", "-")</f>
        <v>+</v>
      </c>
      <c r="G300" s="52" t="str">
        <f>IF(Districts!R300&gt;Districts!O300, "+", "-")</f>
        <v>+</v>
      </c>
      <c r="H300" s="52" t="str">
        <f t="shared" si="4"/>
        <v>+</v>
      </c>
    </row>
    <row r="301" spans="1:8" x14ac:dyDescent="0.25">
      <c r="A301" s="5" t="s">
        <v>678</v>
      </c>
      <c r="B301" s="5" t="s">
        <v>679</v>
      </c>
      <c r="C301" s="5" t="s">
        <v>111</v>
      </c>
      <c r="D301" s="52" t="str">
        <f>IF(Districts!I301&gt;Districts!F301, "+", "-")</f>
        <v>+</v>
      </c>
      <c r="E301" s="52" t="str">
        <f>IF(Districts!L301&gt;Districts!I301, "+", "-")</f>
        <v>+</v>
      </c>
      <c r="F301" s="52" t="str">
        <f>IF(Districts!O301&gt;Districts!L301, "+", "-")</f>
        <v>-</v>
      </c>
      <c r="G301" s="52" t="str">
        <f>IF(Districts!R301&gt;Districts!O301, "+", "-")</f>
        <v>+</v>
      </c>
      <c r="H301" s="52" t="str">
        <f t="shared" si="4"/>
        <v>+</v>
      </c>
    </row>
    <row r="302" spans="1:8" x14ac:dyDescent="0.25">
      <c r="A302" s="5" t="s">
        <v>680</v>
      </c>
      <c r="B302" s="5" t="s">
        <v>681</v>
      </c>
      <c r="C302" s="5" t="s">
        <v>177</v>
      </c>
      <c r="D302" s="52" t="str">
        <f>IF(Districts!I302&gt;Districts!F302, "+", "-")</f>
        <v>+</v>
      </c>
      <c r="E302" s="52" t="str">
        <f>IF(Districts!L302&gt;Districts!I302, "+", "-")</f>
        <v>+</v>
      </c>
      <c r="F302" s="52" t="str">
        <f>IF(Districts!O302&gt;Districts!L302, "+", "-")</f>
        <v>+</v>
      </c>
      <c r="G302" s="52" t="str">
        <f>IF(Districts!R302&gt;Districts!O302, "+", "-")</f>
        <v>+</v>
      </c>
      <c r="H302" s="52" t="str">
        <f t="shared" si="4"/>
        <v>+</v>
      </c>
    </row>
    <row r="303" spans="1:8" x14ac:dyDescent="0.25">
      <c r="A303" s="5" t="s">
        <v>684</v>
      </c>
      <c r="B303" s="5" t="s">
        <v>685</v>
      </c>
      <c r="C303" s="5" t="s">
        <v>177</v>
      </c>
      <c r="D303" s="52" t="str">
        <f>IF(Districts!I303&gt;Districts!F303, "+", "-")</f>
        <v>+</v>
      </c>
      <c r="E303" s="52" t="str">
        <f>IF(Districts!L303&gt;Districts!I303, "+", "-")</f>
        <v>-</v>
      </c>
      <c r="F303" s="52" t="str">
        <f>IF(Districts!O303&gt;Districts!L303, "+", "-")</f>
        <v>-</v>
      </c>
      <c r="G303" s="52" t="str">
        <f>IF(Districts!R303&gt;Districts!O303, "+", "-")</f>
        <v>-</v>
      </c>
      <c r="H303" s="52" t="str">
        <f t="shared" si="4"/>
        <v>-</v>
      </c>
    </row>
    <row r="304" spans="1:8" x14ac:dyDescent="0.25">
      <c r="A304" s="5" t="s">
        <v>686</v>
      </c>
      <c r="B304" s="5" t="s">
        <v>687</v>
      </c>
      <c r="C304" s="5" t="s">
        <v>177</v>
      </c>
      <c r="D304" s="52" t="str">
        <f>IF(Districts!I304&gt;Districts!F304, "+", "-")</f>
        <v>-</v>
      </c>
      <c r="E304" s="52" t="str">
        <f>IF(Districts!L304&gt;Districts!I304, "+", "-")</f>
        <v>+</v>
      </c>
      <c r="F304" s="52" t="str">
        <f>IF(Districts!O304&gt;Districts!L304, "+", "-")</f>
        <v>-</v>
      </c>
      <c r="G304" s="52" t="str">
        <f>IF(Districts!R304&gt;Districts!O304, "+", "-")</f>
        <v>+</v>
      </c>
      <c r="H304" s="52" t="str">
        <f t="shared" si="4"/>
        <v>-</v>
      </c>
    </row>
    <row r="305" spans="1:8" x14ac:dyDescent="0.25">
      <c r="A305" s="5" t="s">
        <v>688</v>
      </c>
      <c r="B305" s="5" t="s">
        <v>689</v>
      </c>
      <c r="C305" s="5" t="s">
        <v>177</v>
      </c>
      <c r="D305" s="52" t="str">
        <f>IF(Districts!I305&gt;Districts!F305, "+", "-")</f>
        <v>-</v>
      </c>
      <c r="E305" s="52" t="str">
        <f>IF(Districts!L305&gt;Districts!I305, "+", "-")</f>
        <v>-</v>
      </c>
      <c r="F305" s="52" t="str">
        <f>IF(Districts!O305&gt;Districts!L305, "+", "-")</f>
        <v>+</v>
      </c>
      <c r="G305" s="52" t="str">
        <f>IF(Districts!R305&gt;Districts!O305, "+", "-")</f>
        <v>-</v>
      </c>
      <c r="H305" s="52" t="str">
        <f t="shared" si="4"/>
        <v>-</v>
      </c>
    </row>
    <row r="306" spans="1:8" x14ac:dyDescent="0.25">
      <c r="A306" s="5" t="s">
        <v>690</v>
      </c>
      <c r="B306" s="5" t="s">
        <v>691</v>
      </c>
      <c r="C306" s="5" t="s">
        <v>196</v>
      </c>
      <c r="D306" s="52" t="str">
        <f>IF(Districts!I306&gt;Districts!F306, "+", "-")</f>
        <v>+</v>
      </c>
      <c r="E306" s="52" t="str">
        <f>IF(Districts!L306&gt;Districts!I306, "+", "-")</f>
        <v>+</v>
      </c>
      <c r="F306" s="52" t="str">
        <f>IF(Districts!O306&gt;Districts!L306, "+", "-")</f>
        <v>+</v>
      </c>
      <c r="G306" s="52" t="str">
        <f>IF(Districts!R306&gt;Districts!O306, "+", "-")</f>
        <v>-</v>
      </c>
      <c r="H306" s="52" t="str">
        <f t="shared" si="4"/>
        <v>+</v>
      </c>
    </row>
    <row r="307" spans="1:8" x14ac:dyDescent="0.25">
      <c r="A307" s="5" t="s">
        <v>692</v>
      </c>
      <c r="B307" s="5" t="s">
        <v>693</v>
      </c>
      <c r="C307" s="5" t="s">
        <v>196</v>
      </c>
      <c r="D307" s="52" t="str">
        <f>IF(Districts!I307&gt;Districts!F307, "+", "-")</f>
        <v>+</v>
      </c>
      <c r="E307" s="52" t="str">
        <f>IF(Districts!L307&gt;Districts!I307, "+", "-")</f>
        <v>+</v>
      </c>
      <c r="F307" s="52" t="str">
        <f>IF(Districts!O307&gt;Districts!L307, "+", "-")</f>
        <v>+</v>
      </c>
      <c r="G307" s="52" t="str">
        <f>IF(Districts!R307&gt;Districts!O307, "+", "-")</f>
        <v>-</v>
      </c>
      <c r="H307" s="52" t="str">
        <f t="shared" si="4"/>
        <v>+</v>
      </c>
    </row>
    <row r="308" spans="1:8" x14ac:dyDescent="0.25">
      <c r="A308" s="5" t="s">
        <v>694</v>
      </c>
      <c r="B308" s="5" t="s">
        <v>695</v>
      </c>
      <c r="C308" s="5" t="s">
        <v>196</v>
      </c>
      <c r="D308" s="52" t="str">
        <f>IF(Districts!I308&gt;Districts!F308, "+", "-")</f>
        <v>+</v>
      </c>
      <c r="E308" s="52" t="str">
        <f>IF(Districts!L308&gt;Districts!I308, "+", "-")</f>
        <v>+</v>
      </c>
      <c r="F308" s="52" t="str">
        <f>IF(Districts!O308&gt;Districts!L308, "+", "-")</f>
        <v>+</v>
      </c>
      <c r="G308" s="52" t="str">
        <f>IF(Districts!R308&gt;Districts!O308, "+", "-")</f>
        <v>+</v>
      </c>
      <c r="H308" s="52" t="str">
        <f t="shared" si="4"/>
        <v>+</v>
      </c>
    </row>
    <row r="309" spans="1:8" x14ac:dyDescent="0.25">
      <c r="A309" s="5" t="s">
        <v>696</v>
      </c>
      <c r="B309" s="5" t="s">
        <v>697</v>
      </c>
      <c r="C309" s="5" t="s">
        <v>196</v>
      </c>
      <c r="D309" s="52" t="str">
        <f>IF(Districts!I309&gt;Districts!F309, "+", "-")</f>
        <v>+</v>
      </c>
      <c r="E309" s="52" t="str">
        <f>IF(Districts!L309&gt;Districts!I309, "+", "-")</f>
        <v>+</v>
      </c>
      <c r="F309" s="52" t="str">
        <f>IF(Districts!O309&gt;Districts!L309, "+", "-")</f>
        <v>+</v>
      </c>
      <c r="G309" s="52" t="str">
        <f>IF(Districts!R309&gt;Districts!O309, "+", "-")</f>
        <v>-</v>
      </c>
      <c r="H309" s="52" t="str">
        <f t="shared" si="4"/>
        <v>+</v>
      </c>
    </row>
    <row r="310" spans="1:8" x14ac:dyDescent="0.25">
      <c r="A310" s="5" t="s">
        <v>698</v>
      </c>
      <c r="B310" s="5" t="s">
        <v>699</v>
      </c>
      <c r="C310" s="5" t="s">
        <v>196</v>
      </c>
      <c r="D310" s="52" t="str">
        <f>IF(Districts!I310&gt;Districts!F310, "+", "-")</f>
        <v>+</v>
      </c>
      <c r="E310" s="52" t="str">
        <f>IF(Districts!L310&gt;Districts!I310, "+", "-")</f>
        <v>+</v>
      </c>
      <c r="F310" s="52" t="str">
        <f>IF(Districts!O310&gt;Districts!L310, "+", "-")</f>
        <v>+</v>
      </c>
      <c r="G310" s="52" t="str">
        <f>IF(Districts!R310&gt;Districts!O310, "+", "-")</f>
        <v>+</v>
      </c>
      <c r="H310" s="52" t="str">
        <f t="shared" si="4"/>
        <v>+</v>
      </c>
    </row>
    <row r="311" spans="1:8" x14ac:dyDescent="0.25">
      <c r="A311" s="5" t="s">
        <v>700</v>
      </c>
      <c r="B311" s="5" t="s">
        <v>701</v>
      </c>
      <c r="C311" s="5" t="s">
        <v>196</v>
      </c>
      <c r="D311" s="52" t="str">
        <f>IF(Districts!I311&gt;Districts!F311, "+", "-")</f>
        <v>+</v>
      </c>
      <c r="E311" s="52" t="str">
        <f>IF(Districts!L311&gt;Districts!I311, "+", "-")</f>
        <v>-</v>
      </c>
      <c r="F311" s="52" t="str">
        <f>IF(Districts!O311&gt;Districts!L311, "+", "-")</f>
        <v>+</v>
      </c>
      <c r="G311" s="52" t="str">
        <f>IF(Districts!R311&gt;Districts!O311, "+", "-")</f>
        <v>+</v>
      </c>
      <c r="H311" s="52" t="str">
        <f t="shared" si="4"/>
        <v>+</v>
      </c>
    </row>
    <row r="312" spans="1:8" x14ac:dyDescent="0.25">
      <c r="A312" s="5" t="s">
        <v>702</v>
      </c>
      <c r="B312" s="5" t="s">
        <v>703</v>
      </c>
      <c r="C312" s="5" t="s">
        <v>196</v>
      </c>
      <c r="D312" s="52" t="str">
        <f>IF(Districts!I312&gt;Districts!F312, "+", "-")</f>
        <v>-</v>
      </c>
      <c r="E312" s="52" t="str">
        <f>IF(Districts!L312&gt;Districts!I312, "+", "-")</f>
        <v>-</v>
      </c>
      <c r="F312" s="52" t="str">
        <f>IF(Districts!O312&gt;Districts!L312, "+", "-")</f>
        <v>+</v>
      </c>
      <c r="G312" s="52" t="str">
        <f>IF(Districts!R312&gt;Districts!O312, "+", "-")</f>
        <v>+</v>
      </c>
      <c r="H312" s="52" t="str">
        <f t="shared" si="4"/>
        <v>-</v>
      </c>
    </row>
    <row r="313" spans="1:8" x14ac:dyDescent="0.25">
      <c r="A313" s="5" t="s">
        <v>704</v>
      </c>
      <c r="B313" s="5" t="s">
        <v>705</v>
      </c>
      <c r="C313" s="5" t="s">
        <v>378</v>
      </c>
      <c r="D313" s="52" t="str">
        <f>IF(Districts!I313&gt;Districts!F313, "+", "-")</f>
        <v>+</v>
      </c>
      <c r="E313" s="52" t="str">
        <f>IF(Districts!L313&gt;Districts!I313, "+", "-")</f>
        <v>+</v>
      </c>
      <c r="F313" s="52" t="str">
        <f>IF(Districts!O313&gt;Districts!L313, "+", "-")</f>
        <v>+</v>
      </c>
      <c r="G313" s="52" t="str">
        <f>IF(Districts!R313&gt;Districts!O313, "+", "-")</f>
        <v>-</v>
      </c>
      <c r="H313" s="52" t="str">
        <f t="shared" si="4"/>
        <v>+</v>
      </c>
    </row>
    <row r="314" spans="1:8" x14ac:dyDescent="0.25">
      <c r="A314" s="5" t="s">
        <v>706</v>
      </c>
      <c r="B314" s="5" t="s">
        <v>707</v>
      </c>
      <c r="C314" s="5" t="s">
        <v>46</v>
      </c>
      <c r="D314" s="52" t="str">
        <f>IF(Districts!I314&gt;Districts!F314, "+", "-")</f>
        <v>+</v>
      </c>
      <c r="E314" s="52" t="str">
        <f>IF(Districts!L314&gt;Districts!I314, "+", "-")</f>
        <v>+</v>
      </c>
      <c r="F314" s="52" t="str">
        <f>IF(Districts!O314&gt;Districts!L314, "+", "-")</f>
        <v>+</v>
      </c>
      <c r="G314" s="52" t="str">
        <f>IF(Districts!R314&gt;Districts!O314, "+", "-")</f>
        <v>-</v>
      </c>
      <c r="H314" s="52" t="str">
        <f t="shared" si="4"/>
        <v>+</v>
      </c>
    </row>
    <row r="315" spans="1:8" x14ac:dyDescent="0.25">
      <c r="A315" s="5" t="s">
        <v>708</v>
      </c>
      <c r="B315" s="5" t="s">
        <v>709</v>
      </c>
      <c r="C315" s="5" t="s">
        <v>46</v>
      </c>
      <c r="D315" s="52" t="str">
        <f>IF(Districts!I315&gt;Districts!F315, "+", "-")</f>
        <v>-</v>
      </c>
      <c r="E315" s="52" t="str">
        <f>IF(Districts!L315&gt;Districts!I315, "+", "-")</f>
        <v>+</v>
      </c>
      <c r="F315" s="52" t="str">
        <f>IF(Districts!O315&gt;Districts!L315, "+", "-")</f>
        <v>+</v>
      </c>
      <c r="G315" s="52" t="str">
        <f>IF(Districts!R315&gt;Districts!O315, "+", "-")</f>
        <v>+</v>
      </c>
      <c r="H315" s="52" t="str">
        <f t="shared" si="4"/>
        <v>+</v>
      </c>
    </row>
    <row r="316" spans="1:8" x14ac:dyDescent="0.25">
      <c r="A316" s="5" t="s">
        <v>710</v>
      </c>
      <c r="B316" s="5" t="s">
        <v>711</v>
      </c>
      <c r="C316" s="5" t="s">
        <v>46</v>
      </c>
      <c r="D316" s="52" t="str">
        <f>IF(Districts!I316&gt;Districts!F316, "+", "-")</f>
        <v>-</v>
      </c>
      <c r="E316" s="52" t="str">
        <f>IF(Districts!L316&gt;Districts!I316, "+", "-")</f>
        <v>+</v>
      </c>
      <c r="F316" s="52" t="str">
        <f>IF(Districts!O316&gt;Districts!L316, "+", "-")</f>
        <v>+</v>
      </c>
      <c r="G316" s="52" t="str">
        <f>IF(Districts!R316&gt;Districts!O316, "+", "-")</f>
        <v>-</v>
      </c>
      <c r="H316" s="52" t="str">
        <f t="shared" si="4"/>
        <v>N</v>
      </c>
    </row>
    <row r="317" spans="1:8" x14ac:dyDescent="0.25">
      <c r="A317" s="5" t="s">
        <v>712</v>
      </c>
      <c r="B317" s="5" t="s">
        <v>713</v>
      </c>
      <c r="C317" s="5" t="s">
        <v>46</v>
      </c>
      <c r="D317" s="52" t="str">
        <f>IF(Districts!I317&gt;Districts!F317, "+", "-")</f>
        <v>-</v>
      </c>
      <c r="E317" s="52" t="str">
        <f>IF(Districts!L317&gt;Districts!I317, "+", "-")</f>
        <v>+</v>
      </c>
      <c r="F317" s="52" t="str">
        <f>IF(Districts!O317&gt;Districts!L317, "+", "-")</f>
        <v>+</v>
      </c>
      <c r="G317" s="52" t="str">
        <f>IF(Districts!R317&gt;Districts!O317, "+", "-")</f>
        <v>+</v>
      </c>
      <c r="H317" s="52" t="str">
        <f t="shared" si="4"/>
        <v>+</v>
      </c>
    </row>
    <row r="318" spans="1:8" x14ac:dyDescent="0.25">
      <c r="A318" s="5" t="s">
        <v>714</v>
      </c>
      <c r="B318" s="5" t="s">
        <v>715</v>
      </c>
      <c r="C318" s="5" t="s">
        <v>46</v>
      </c>
      <c r="D318" s="52" t="str">
        <f>IF(Districts!I318&gt;Districts!F318, "+", "-")</f>
        <v>-</v>
      </c>
      <c r="E318" s="52" t="str">
        <f>IF(Districts!L318&gt;Districts!I318, "+", "-")</f>
        <v>-</v>
      </c>
      <c r="F318" s="52" t="str">
        <f>IF(Districts!O318&gt;Districts!L318, "+", "-")</f>
        <v>+</v>
      </c>
      <c r="G318" s="52" t="str">
        <f>IF(Districts!R318&gt;Districts!O318, "+", "-")</f>
        <v>+</v>
      </c>
      <c r="H318" s="52" t="str">
        <f t="shared" si="4"/>
        <v>-</v>
      </c>
    </row>
    <row r="319" spans="1:8" x14ac:dyDescent="0.25">
      <c r="A319" s="5" t="s">
        <v>716</v>
      </c>
      <c r="B319" s="5" t="s">
        <v>717</v>
      </c>
      <c r="C319" s="5" t="s">
        <v>46</v>
      </c>
      <c r="D319" s="52" t="str">
        <f>IF(Districts!I319&gt;Districts!F319, "+", "-")</f>
        <v>-</v>
      </c>
      <c r="E319" s="52" t="str">
        <f>IF(Districts!L319&gt;Districts!I319, "+", "-")</f>
        <v>+</v>
      </c>
      <c r="F319" s="52" t="str">
        <f>IF(Districts!O319&gt;Districts!L319, "+", "-")</f>
        <v>+</v>
      </c>
      <c r="G319" s="52" t="str">
        <f>IF(Districts!R319&gt;Districts!O319, "+", "-")</f>
        <v>+</v>
      </c>
      <c r="H319" s="52" t="str">
        <f t="shared" si="4"/>
        <v>+</v>
      </c>
    </row>
    <row r="320" spans="1:8" x14ac:dyDescent="0.25">
      <c r="A320" s="5" t="s">
        <v>718</v>
      </c>
      <c r="B320" s="5" t="s">
        <v>719</v>
      </c>
      <c r="C320" s="5" t="s">
        <v>46</v>
      </c>
      <c r="D320" s="52" t="str">
        <f>IF(Districts!I320&gt;Districts!F320, "+", "-")</f>
        <v>+</v>
      </c>
      <c r="E320" s="52" t="str">
        <f>IF(Districts!L320&gt;Districts!I320, "+", "-")</f>
        <v>+</v>
      </c>
      <c r="F320" s="52" t="str">
        <f>IF(Districts!O320&gt;Districts!L320, "+", "-")</f>
        <v>+</v>
      </c>
      <c r="G320" s="52" t="str">
        <f>IF(Districts!R320&gt;Districts!O320, "+", "-")</f>
        <v>+</v>
      </c>
      <c r="H320" s="52" t="str">
        <f t="shared" si="4"/>
        <v>+</v>
      </c>
    </row>
    <row r="321" spans="1:8" x14ac:dyDescent="0.25">
      <c r="A321" s="5" t="s">
        <v>720</v>
      </c>
      <c r="B321" s="5" t="s">
        <v>721</v>
      </c>
      <c r="C321" s="5" t="s">
        <v>46</v>
      </c>
      <c r="D321" s="52" t="str">
        <f>IF(Districts!I321&gt;Districts!F321, "+", "-")</f>
        <v>+</v>
      </c>
      <c r="E321" s="52" t="str">
        <f>IF(Districts!L321&gt;Districts!I321, "+", "-")</f>
        <v>+</v>
      </c>
      <c r="F321" s="52" t="str">
        <f>IF(Districts!O321&gt;Districts!L321, "+", "-")</f>
        <v>+</v>
      </c>
      <c r="G321" s="52" t="str">
        <f>IF(Districts!R321&gt;Districts!O321, "+", "-")</f>
        <v>-</v>
      </c>
      <c r="H321" s="52" t="str">
        <f t="shared" si="4"/>
        <v>+</v>
      </c>
    </row>
    <row r="322" spans="1:8" x14ac:dyDescent="0.25">
      <c r="A322" s="5" t="s">
        <v>722</v>
      </c>
      <c r="B322" s="5" t="s">
        <v>723</v>
      </c>
      <c r="C322" s="5" t="s">
        <v>516</v>
      </c>
      <c r="D322" s="52" t="str">
        <f>IF(Districts!I322&gt;Districts!F322, "+", "-")</f>
        <v>-</v>
      </c>
      <c r="E322" s="52" t="str">
        <f>IF(Districts!L322&gt;Districts!I322, "+", "-")</f>
        <v>+</v>
      </c>
      <c r="F322" s="52" t="str">
        <f>IF(Districts!O322&gt;Districts!L322, "+", "-")</f>
        <v>+</v>
      </c>
      <c r="G322" s="52" t="str">
        <f>IF(Districts!R322&gt;Districts!O322, "+", "-")</f>
        <v>+</v>
      </c>
      <c r="H322" s="52" t="str">
        <f t="shared" si="4"/>
        <v>+</v>
      </c>
    </row>
    <row r="323" spans="1:8" x14ac:dyDescent="0.25">
      <c r="A323" s="6" t="s">
        <v>724</v>
      </c>
      <c r="B323" s="5" t="s">
        <v>725</v>
      </c>
      <c r="C323" s="5" t="s">
        <v>516</v>
      </c>
      <c r="D323" s="52" t="str">
        <f>IF(Districts!I323&gt;Districts!F323, "+", "-")</f>
        <v>+</v>
      </c>
      <c r="E323" s="52" t="str">
        <f>IF(Districts!L323&gt;Districts!I323, "+", "-")</f>
        <v>+</v>
      </c>
      <c r="F323" s="52" t="str">
        <f>IF(Districts!O323&gt;Districts!L323, "+", "-")</f>
        <v>+</v>
      </c>
      <c r="G323" s="52" t="str">
        <f>IF(Districts!R323&gt;Districts!O323, "+", "-")</f>
        <v>+</v>
      </c>
      <c r="H323" s="52" t="str">
        <f t="shared" ref="H323:H386" si="5">IF(COUNTIF(D323:G323,"+")&gt;2,"+", IF(COUNTIF(D323:F323,"+")=2,"N", "-"))</f>
        <v>+</v>
      </c>
    </row>
    <row r="324" spans="1:8" x14ac:dyDescent="0.25">
      <c r="A324" s="5" t="s">
        <v>726</v>
      </c>
      <c r="B324" s="5" t="s">
        <v>727</v>
      </c>
      <c r="C324" s="5" t="s">
        <v>516</v>
      </c>
      <c r="D324" s="52" t="str">
        <f>IF(Districts!I324&gt;Districts!F324, "+", "-")</f>
        <v>+</v>
      </c>
      <c r="E324" s="52" t="str">
        <f>IF(Districts!L324&gt;Districts!I324, "+", "-")</f>
        <v>+</v>
      </c>
      <c r="F324" s="52" t="str">
        <f>IF(Districts!O324&gt;Districts!L324, "+", "-")</f>
        <v>+</v>
      </c>
      <c r="G324" s="52" t="str">
        <f>IF(Districts!R324&gt;Districts!O324, "+", "-")</f>
        <v>-</v>
      </c>
      <c r="H324" s="52" t="str">
        <f t="shared" si="5"/>
        <v>+</v>
      </c>
    </row>
    <row r="325" spans="1:8" x14ac:dyDescent="0.25">
      <c r="A325" s="5" t="s">
        <v>728</v>
      </c>
      <c r="B325" s="5" t="s">
        <v>729</v>
      </c>
      <c r="C325" s="5" t="s">
        <v>516</v>
      </c>
      <c r="D325" s="52" t="str">
        <f>IF(Districts!I325&gt;Districts!F325, "+", "-")</f>
        <v>-</v>
      </c>
      <c r="E325" s="52" t="str">
        <f>IF(Districts!L325&gt;Districts!I325, "+", "-")</f>
        <v>+</v>
      </c>
      <c r="F325" s="52" t="str">
        <f>IF(Districts!O325&gt;Districts!L325, "+", "-")</f>
        <v>-</v>
      </c>
      <c r="G325" s="52" t="str">
        <f>IF(Districts!R325&gt;Districts!O325, "+", "-")</f>
        <v>+</v>
      </c>
      <c r="H325" s="52" t="str">
        <f t="shared" si="5"/>
        <v>-</v>
      </c>
    </row>
    <row r="326" spans="1:8" x14ac:dyDescent="0.25">
      <c r="A326" s="5" t="s">
        <v>730</v>
      </c>
      <c r="B326" s="5" t="s">
        <v>731</v>
      </c>
      <c r="C326" s="5" t="s">
        <v>516</v>
      </c>
      <c r="D326" s="52" t="str">
        <f>IF(Districts!I326&gt;Districts!F326, "+", "-")</f>
        <v>+</v>
      </c>
      <c r="E326" s="52" t="str">
        <f>IF(Districts!L326&gt;Districts!I326, "+", "-")</f>
        <v>+</v>
      </c>
      <c r="F326" s="52" t="str">
        <f>IF(Districts!O326&gt;Districts!L326, "+", "-")</f>
        <v>+</v>
      </c>
      <c r="G326" s="52" t="str">
        <f>IF(Districts!R326&gt;Districts!O326, "+", "-")</f>
        <v>+</v>
      </c>
      <c r="H326" s="52" t="str">
        <f t="shared" si="5"/>
        <v>+</v>
      </c>
    </row>
    <row r="327" spans="1:8" x14ac:dyDescent="0.25">
      <c r="A327" s="5" t="s">
        <v>732</v>
      </c>
      <c r="B327" s="5" t="s">
        <v>733</v>
      </c>
      <c r="C327" s="5" t="s">
        <v>516</v>
      </c>
      <c r="D327" s="52" t="str">
        <f>IF(Districts!I327&gt;Districts!F327, "+", "-")</f>
        <v>+</v>
      </c>
      <c r="E327" s="52" t="str">
        <f>IF(Districts!L327&gt;Districts!I327, "+", "-")</f>
        <v>-</v>
      </c>
      <c r="F327" s="52" t="str">
        <f>IF(Districts!O327&gt;Districts!L327, "+", "-")</f>
        <v>+</v>
      </c>
      <c r="G327" s="52" t="str">
        <f>IF(Districts!R327&gt;Districts!O327, "+", "-")</f>
        <v>-</v>
      </c>
      <c r="H327" s="52" t="str">
        <f t="shared" si="5"/>
        <v>N</v>
      </c>
    </row>
    <row r="328" spans="1:8" x14ac:dyDescent="0.25">
      <c r="A328" s="5" t="s">
        <v>734</v>
      </c>
      <c r="B328" s="5" t="s">
        <v>735</v>
      </c>
      <c r="C328" s="5" t="s">
        <v>736</v>
      </c>
      <c r="D328" s="52" t="str">
        <f>IF(Districts!I328&gt;Districts!F328, "+", "-")</f>
        <v>-</v>
      </c>
      <c r="E328" s="52" t="str">
        <f>IF(Districts!L328&gt;Districts!I328, "+", "-")</f>
        <v>-</v>
      </c>
      <c r="F328" s="52" t="str">
        <f>IF(Districts!O328&gt;Districts!L328, "+", "-")</f>
        <v>+</v>
      </c>
      <c r="G328" s="52" t="str">
        <f>IF(Districts!R328&gt;Districts!O328, "+", "-")</f>
        <v>+</v>
      </c>
      <c r="H328" s="52" t="str">
        <f t="shared" si="5"/>
        <v>-</v>
      </c>
    </row>
    <row r="329" spans="1:8" x14ac:dyDescent="0.25">
      <c r="A329" s="5" t="s">
        <v>737</v>
      </c>
      <c r="B329" s="5" t="s">
        <v>738</v>
      </c>
      <c r="C329" s="5" t="s">
        <v>736</v>
      </c>
      <c r="D329" s="52" t="str">
        <f>IF(Districts!I329&gt;Districts!F329, "+", "-")</f>
        <v>-</v>
      </c>
      <c r="E329" s="52" t="str">
        <f>IF(Districts!L329&gt;Districts!I329, "+", "-")</f>
        <v>-</v>
      </c>
      <c r="F329" s="52" t="str">
        <f>IF(Districts!O329&gt;Districts!L329, "+", "-")</f>
        <v>-</v>
      </c>
      <c r="G329" s="52" t="str">
        <f>IF(Districts!R329&gt;Districts!O329, "+", "-")</f>
        <v>+</v>
      </c>
      <c r="H329" s="52" t="str">
        <f t="shared" si="5"/>
        <v>-</v>
      </c>
    </row>
    <row r="330" spans="1:8" x14ac:dyDescent="0.25">
      <c r="A330" s="5" t="s">
        <v>739</v>
      </c>
      <c r="B330" s="5" t="s">
        <v>740</v>
      </c>
      <c r="C330" s="5" t="s">
        <v>736</v>
      </c>
      <c r="D330" s="52" t="str">
        <f>IF(Districts!I330&gt;Districts!F330, "+", "-")</f>
        <v>+</v>
      </c>
      <c r="E330" s="52" t="str">
        <f>IF(Districts!L330&gt;Districts!I330, "+", "-")</f>
        <v>+</v>
      </c>
      <c r="F330" s="52" t="str">
        <f>IF(Districts!O330&gt;Districts!L330, "+", "-")</f>
        <v>+</v>
      </c>
      <c r="G330" s="52" t="str">
        <f>IF(Districts!R330&gt;Districts!O330, "+", "-")</f>
        <v>+</v>
      </c>
      <c r="H330" s="52" t="str">
        <f t="shared" si="5"/>
        <v>+</v>
      </c>
    </row>
    <row r="331" spans="1:8" x14ac:dyDescent="0.25">
      <c r="A331" s="5" t="s">
        <v>741</v>
      </c>
      <c r="B331" s="5" t="s">
        <v>742</v>
      </c>
      <c r="C331" s="5" t="s">
        <v>736</v>
      </c>
      <c r="D331" s="52" t="str">
        <f>IF(Districts!I331&gt;Districts!F331, "+", "-")</f>
        <v>-</v>
      </c>
      <c r="E331" s="52" t="str">
        <f>IF(Districts!L331&gt;Districts!I331, "+", "-")</f>
        <v>-</v>
      </c>
      <c r="F331" s="52" t="str">
        <f>IF(Districts!O331&gt;Districts!L331, "+", "-")</f>
        <v>-</v>
      </c>
      <c r="G331" s="52" t="str">
        <f>IF(Districts!R331&gt;Districts!O331, "+", "-")</f>
        <v>-</v>
      </c>
      <c r="H331" s="52" t="str">
        <f t="shared" si="5"/>
        <v>-</v>
      </c>
    </row>
    <row r="332" spans="1:8" x14ac:dyDescent="0.25">
      <c r="A332" s="5" t="s">
        <v>743</v>
      </c>
      <c r="B332" s="5" t="s">
        <v>744</v>
      </c>
      <c r="C332" s="5" t="s">
        <v>736</v>
      </c>
      <c r="D332" s="52" t="str">
        <f>IF(Districts!I332&gt;Districts!F332, "+", "-")</f>
        <v>-</v>
      </c>
      <c r="E332" s="52" t="str">
        <f>IF(Districts!L332&gt;Districts!I332, "+", "-")</f>
        <v>+</v>
      </c>
      <c r="F332" s="52" t="str">
        <f>IF(Districts!O332&gt;Districts!L332, "+", "-")</f>
        <v>+</v>
      </c>
      <c r="G332" s="52" t="str">
        <f>IF(Districts!R332&gt;Districts!O332, "+", "-")</f>
        <v>+</v>
      </c>
      <c r="H332" s="52" t="str">
        <f t="shared" si="5"/>
        <v>+</v>
      </c>
    </row>
    <row r="333" spans="1:8" x14ac:dyDescent="0.25">
      <c r="A333" s="5" t="s">
        <v>745</v>
      </c>
      <c r="B333" s="5" t="s">
        <v>746</v>
      </c>
      <c r="C333" s="5" t="s">
        <v>736</v>
      </c>
      <c r="D333" s="52" t="str">
        <f>IF(Districts!I333&gt;Districts!F333, "+", "-")</f>
        <v>+</v>
      </c>
      <c r="E333" s="52" t="str">
        <f>IF(Districts!L333&gt;Districts!I333, "+", "-")</f>
        <v>+</v>
      </c>
      <c r="F333" s="52" t="str">
        <f>IF(Districts!O333&gt;Districts!L333, "+", "-")</f>
        <v>+</v>
      </c>
      <c r="G333" s="52" t="str">
        <f>IF(Districts!R333&gt;Districts!O333, "+", "-")</f>
        <v>+</v>
      </c>
      <c r="H333" s="52" t="str">
        <f t="shared" si="5"/>
        <v>+</v>
      </c>
    </row>
    <row r="334" spans="1:8" x14ac:dyDescent="0.25">
      <c r="A334" s="5" t="s">
        <v>747</v>
      </c>
      <c r="B334" s="5" t="s">
        <v>748</v>
      </c>
      <c r="C334" s="5" t="s">
        <v>132</v>
      </c>
      <c r="D334" s="52" t="str">
        <f>IF(Districts!I334&gt;Districts!F334, "+", "-")</f>
        <v>-</v>
      </c>
      <c r="E334" s="52" t="str">
        <f>IF(Districts!L334&gt;Districts!I334, "+", "-")</f>
        <v>+</v>
      </c>
      <c r="F334" s="52" t="str">
        <f>IF(Districts!O334&gt;Districts!L334, "+", "-")</f>
        <v>+</v>
      </c>
      <c r="G334" s="52" t="str">
        <f>IF(Districts!R334&gt;Districts!O334, "+", "-")</f>
        <v>-</v>
      </c>
      <c r="H334" s="52" t="str">
        <f t="shared" si="5"/>
        <v>N</v>
      </c>
    </row>
    <row r="335" spans="1:8" x14ac:dyDescent="0.25">
      <c r="A335" s="5" t="s">
        <v>749</v>
      </c>
      <c r="B335" s="5" t="s">
        <v>750</v>
      </c>
      <c r="C335" s="5" t="s">
        <v>132</v>
      </c>
      <c r="D335" s="52" t="str">
        <f>IF(Districts!I335&gt;Districts!F335, "+", "-")</f>
        <v>+</v>
      </c>
      <c r="E335" s="52" t="str">
        <f>IF(Districts!L335&gt;Districts!I335, "+", "-")</f>
        <v>+</v>
      </c>
      <c r="F335" s="52" t="str">
        <f>IF(Districts!O335&gt;Districts!L335, "+", "-")</f>
        <v>+</v>
      </c>
      <c r="G335" s="52" t="str">
        <f>IF(Districts!R335&gt;Districts!O335, "+", "-")</f>
        <v>+</v>
      </c>
      <c r="H335" s="52" t="str">
        <f t="shared" si="5"/>
        <v>+</v>
      </c>
    </row>
    <row r="336" spans="1:8" x14ac:dyDescent="0.25">
      <c r="A336" s="5" t="s">
        <v>751</v>
      </c>
      <c r="B336" s="5" t="s">
        <v>752</v>
      </c>
      <c r="C336" s="5" t="s">
        <v>132</v>
      </c>
      <c r="D336" s="52" t="str">
        <f>IF(Districts!I336&gt;Districts!F336, "+", "-")</f>
        <v>-</v>
      </c>
      <c r="E336" s="52" t="str">
        <f>IF(Districts!L336&gt;Districts!I336, "+", "-")</f>
        <v>+</v>
      </c>
      <c r="F336" s="52" t="str">
        <f>IF(Districts!O336&gt;Districts!L336, "+", "-")</f>
        <v>+</v>
      </c>
      <c r="G336" s="52" t="str">
        <f>IF(Districts!R336&gt;Districts!O336, "+", "-")</f>
        <v>-</v>
      </c>
      <c r="H336" s="52" t="str">
        <f t="shared" si="5"/>
        <v>N</v>
      </c>
    </row>
    <row r="337" spans="1:8" x14ac:dyDescent="0.25">
      <c r="A337" s="5" t="s">
        <v>753</v>
      </c>
      <c r="B337" s="5" t="s">
        <v>754</v>
      </c>
      <c r="C337" s="5" t="s">
        <v>132</v>
      </c>
      <c r="D337" s="52" t="str">
        <f>IF(Districts!I337&gt;Districts!F337, "+", "-")</f>
        <v>+</v>
      </c>
      <c r="E337" s="52" t="str">
        <f>IF(Districts!L337&gt;Districts!I337, "+", "-")</f>
        <v>+</v>
      </c>
      <c r="F337" s="52" t="str">
        <f>IF(Districts!O337&gt;Districts!L337, "+", "-")</f>
        <v>-</v>
      </c>
      <c r="G337" s="52" t="str">
        <f>IF(Districts!R337&gt;Districts!O337, "+", "-")</f>
        <v>+</v>
      </c>
      <c r="H337" s="52" t="str">
        <f t="shared" si="5"/>
        <v>+</v>
      </c>
    </row>
    <row r="338" spans="1:8" x14ac:dyDescent="0.25">
      <c r="A338" s="5" t="s">
        <v>755</v>
      </c>
      <c r="B338" s="5" t="s">
        <v>756</v>
      </c>
      <c r="C338" s="5" t="s">
        <v>65</v>
      </c>
      <c r="D338" s="52" t="str">
        <f>IF(Districts!I338&gt;Districts!F338, "+", "-")</f>
        <v>+</v>
      </c>
      <c r="E338" s="52" t="str">
        <f>IF(Districts!L338&gt;Districts!I338, "+", "-")</f>
        <v>+</v>
      </c>
      <c r="F338" s="52" t="str">
        <f>IF(Districts!O338&gt;Districts!L338, "+", "-")</f>
        <v>+</v>
      </c>
      <c r="G338" s="52" t="str">
        <f>IF(Districts!R338&gt;Districts!O338, "+", "-")</f>
        <v>+</v>
      </c>
      <c r="H338" s="52" t="str">
        <f t="shared" si="5"/>
        <v>+</v>
      </c>
    </row>
    <row r="339" spans="1:8" x14ac:dyDescent="0.25">
      <c r="A339" s="5" t="s">
        <v>757</v>
      </c>
      <c r="B339" s="5" t="s">
        <v>758</v>
      </c>
      <c r="C339" s="5" t="s">
        <v>82</v>
      </c>
      <c r="D339" s="52" t="str">
        <f>IF(Districts!I339&gt;Districts!F339, "+", "-")</f>
        <v>+</v>
      </c>
      <c r="E339" s="52" t="str">
        <f>IF(Districts!L339&gt;Districts!I339, "+", "-")</f>
        <v>+</v>
      </c>
      <c r="F339" s="52" t="str">
        <f>IF(Districts!O339&gt;Districts!L339, "+", "-")</f>
        <v>-</v>
      </c>
      <c r="G339" s="52" t="str">
        <f>IF(Districts!R339&gt;Districts!O339, "+", "-")</f>
        <v>+</v>
      </c>
      <c r="H339" s="52" t="str">
        <f t="shared" si="5"/>
        <v>+</v>
      </c>
    </row>
    <row r="340" spans="1:8" x14ac:dyDescent="0.25">
      <c r="A340" s="5" t="s">
        <v>759</v>
      </c>
      <c r="B340" s="5" t="s">
        <v>760</v>
      </c>
      <c r="C340" s="5" t="s">
        <v>82</v>
      </c>
      <c r="D340" s="52" t="str">
        <f>IF(Districts!I340&gt;Districts!F340, "+", "-")</f>
        <v>+</v>
      </c>
      <c r="E340" s="52" t="str">
        <f>IF(Districts!L340&gt;Districts!I340, "+", "-")</f>
        <v>+</v>
      </c>
      <c r="F340" s="52" t="str">
        <f>IF(Districts!O340&gt;Districts!L340, "+", "-")</f>
        <v>+</v>
      </c>
      <c r="G340" s="52" t="str">
        <f>IF(Districts!R340&gt;Districts!O340, "+", "-")</f>
        <v>+</v>
      </c>
      <c r="H340" s="52" t="str">
        <f t="shared" si="5"/>
        <v>+</v>
      </c>
    </row>
    <row r="341" spans="1:8" x14ac:dyDescent="0.25">
      <c r="A341" s="5" t="s">
        <v>761</v>
      </c>
      <c r="B341" s="5" t="s">
        <v>762</v>
      </c>
      <c r="C341" s="5" t="s">
        <v>82</v>
      </c>
      <c r="D341" s="52" t="str">
        <f>IF(Districts!I341&gt;Districts!F341, "+", "-")</f>
        <v>+</v>
      </c>
      <c r="E341" s="52" t="str">
        <f>IF(Districts!L341&gt;Districts!I341, "+", "-")</f>
        <v>+</v>
      </c>
      <c r="F341" s="52" t="str">
        <f>IF(Districts!O341&gt;Districts!L341, "+", "-")</f>
        <v>-</v>
      </c>
      <c r="G341" s="52" t="str">
        <f>IF(Districts!R341&gt;Districts!O341, "+", "-")</f>
        <v>-</v>
      </c>
      <c r="H341" s="52" t="str">
        <f t="shared" si="5"/>
        <v>N</v>
      </c>
    </row>
    <row r="342" spans="1:8" x14ac:dyDescent="0.25">
      <c r="A342" s="5" t="s">
        <v>763</v>
      </c>
      <c r="B342" s="5" t="s">
        <v>764</v>
      </c>
      <c r="C342" s="5" t="s">
        <v>82</v>
      </c>
      <c r="D342" s="52" t="str">
        <f>IF(Districts!I342&gt;Districts!F342, "+", "-")</f>
        <v>+</v>
      </c>
      <c r="E342" s="52" t="str">
        <f>IF(Districts!L342&gt;Districts!I342, "+", "-")</f>
        <v>+</v>
      </c>
      <c r="F342" s="52" t="str">
        <f>IF(Districts!O342&gt;Districts!L342, "+", "-")</f>
        <v>+</v>
      </c>
      <c r="G342" s="52" t="str">
        <f>IF(Districts!R342&gt;Districts!O342, "+", "-")</f>
        <v>+</v>
      </c>
      <c r="H342" s="52" t="str">
        <f t="shared" si="5"/>
        <v>+</v>
      </c>
    </row>
    <row r="343" spans="1:8" x14ac:dyDescent="0.25">
      <c r="A343" s="5" t="s">
        <v>765</v>
      </c>
      <c r="B343" s="5" t="s">
        <v>766</v>
      </c>
      <c r="C343" s="5" t="s">
        <v>82</v>
      </c>
      <c r="D343" s="52" t="str">
        <f>IF(Districts!I343&gt;Districts!F343, "+", "-")</f>
        <v>+</v>
      </c>
      <c r="E343" s="52" t="str">
        <f>IF(Districts!L343&gt;Districts!I343, "+", "-")</f>
        <v>+</v>
      </c>
      <c r="F343" s="52" t="str">
        <f>IF(Districts!O343&gt;Districts!L343, "+", "-")</f>
        <v>+</v>
      </c>
      <c r="G343" s="52" t="str">
        <f>IF(Districts!R343&gt;Districts!O343, "+", "-")</f>
        <v>+</v>
      </c>
      <c r="H343" s="52" t="str">
        <f t="shared" si="5"/>
        <v>+</v>
      </c>
    </row>
    <row r="344" spans="1:8" x14ac:dyDescent="0.25">
      <c r="A344" s="5" t="s">
        <v>767</v>
      </c>
      <c r="B344" s="5" t="s">
        <v>768</v>
      </c>
      <c r="C344" s="5" t="s">
        <v>82</v>
      </c>
      <c r="D344" s="52" t="str">
        <f>IF(Districts!I344&gt;Districts!F344, "+", "-")</f>
        <v>-</v>
      </c>
      <c r="E344" s="52" t="str">
        <f>IF(Districts!L344&gt;Districts!I344, "+", "-")</f>
        <v>+</v>
      </c>
      <c r="F344" s="52" t="str">
        <f>IF(Districts!O344&gt;Districts!L344, "+", "-")</f>
        <v>+</v>
      </c>
      <c r="G344" s="52" t="str">
        <f>IF(Districts!R344&gt;Districts!O344, "+", "-")</f>
        <v>+</v>
      </c>
      <c r="H344" s="52" t="str">
        <f t="shared" si="5"/>
        <v>+</v>
      </c>
    </row>
    <row r="345" spans="1:8" x14ac:dyDescent="0.25">
      <c r="A345" s="5" t="s">
        <v>769</v>
      </c>
      <c r="B345" s="5" t="s">
        <v>770</v>
      </c>
      <c r="C345" s="5" t="s">
        <v>137</v>
      </c>
      <c r="D345" s="52" t="str">
        <f>IF(Districts!I345&gt;Districts!F345, "+", "-")</f>
        <v>+</v>
      </c>
      <c r="E345" s="52" t="str">
        <f>IF(Districts!L345&gt;Districts!I345, "+", "-")</f>
        <v>-</v>
      </c>
      <c r="F345" s="52" t="str">
        <f>IF(Districts!O345&gt;Districts!L345, "+", "-")</f>
        <v>+</v>
      </c>
      <c r="G345" s="52" t="str">
        <f>IF(Districts!R345&gt;Districts!O345, "+", "-")</f>
        <v>+</v>
      </c>
      <c r="H345" s="52" t="str">
        <f t="shared" si="5"/>
        <v>+</v>
      </c>
    </row>
    <row r="346" spans="1:8" x14ac:dyDescent="0.25">
      <c r="A346" s="5" t="s">
        <v>771</v>
      </c>
      <c r="B346" s="5" t="s">
        <v>772</v>
      </c>
      <c r="C346" s="5" t="s">
        <v>137</v>
      </c>
      <c r="D346" s="52" t="str">
        <f>IF(Districts!I346&gt;Districts!F346, "+", "-")</f>
        <v>+</v>
      </c>
      <c r="E346" s="52" t="str">
        <f>IF(Districts!L346&gt;Districts!I346, "+", "-")</f>
        <v>+</v>
      </c>
      <c r="F346" s="52" t="str">
        <f>IF(Districts!O346&gt;Districts!L346, "+", "-")</f>
        <v>+</v>
      </c>
      <c r="G346" s="52" t="str">
        <f>IF(Districts!R346&gt;Districts!O346, "+", "-")</f>
        <v>+</v>
      </c>
      <c r="H346" s="52" t="str">
        <f t="shared" si="5"/>
        <v>+</v>
      </c>
    </row>
    <row r="347" spans="1:8" x14ac:dyDescent="0.25">
      <c r="A347" s="5" t="s">
        <v>773</v>
      </c>
      <c r="B347" s="5" t="s">
        <v>774</v>
      </c>
      <c r="C347" s="5" t="s">
        <v>137</v>
      </c>
      <c r="D347" s="52" t="str">
        <f>IF(Districts!I347&gt;Districts!F347, "+", "-")</f>
        <v>+</v>
      </c>
      <c r="E347" s="52" t="str">
        <f>IF(Districts!L347&gt;Districts!I347, "+", "-")</f>
        <v>+</v>
      </c>
      <c r="F347" s="52" t="str">
        <f>IF(Districts!O347&gt;Districts!L347, "+", "-")</f>
        <v>+</v>
      </c>
      <c r="G347" s="52" t="str">
        <f>IF(Districts!R347&gt;Districts!O347, "+", "-")</f>
        <v>+</v>
      </c>
      <c r="H347" s="52" t="str">
        <f t="shared" si="5"/>
        <v>+</v>
      </c>
    </row>
    <row r="348" spans="1:8" x14ac:dyDescent="0.25">
      <c r="A348" s="5" t="s">
        <v>775</v>
      </c>
      <c r="B348" s="5" t="s">
        <v>776</v>
      </c>
      <c r="C348" s="5" t="s">
        <v>137</v>
      </c>
      <c r="D348" s="52" t="str">
        <f>IF(Districts!I348&gt;Districts!F348, "+", "-")</f>
        <v>+</v>
      </c>
      <c r="E348" s="52" t="str">
        <f>IF(Districts!L348&gt;Districts!I348, "+", "-")</f>
        <v>+</v>
      </c>
      <c r="F348" s="52" t="str">
        <f>IF(Districts!O348&gt;Districts!L348, "+", "-")</f>
        <v>+</v>
      </c>
      <c r="G348" s="52" t="str">
        <f>IF(Districts!R348&gt;Districts!O348, "+", "-")</f>
        <v>-</v>
      </c>
      <c r="H348" s="52" t="str">
        <f t="shared" si="5"/>
        <v>+</v>
      </c>
    </row>
    <row r="349" spans="1:8" x14ac:dyDescent="0.25">
      <c r="A349" s="5" t="s">
        <v>777</v>
      </c>
      <c r="B349" s="5" t="s">
        <v>778</v>
      </c>
      <c r="C349" s="5" t="s">
        <v>137</v>
      </c>
      <c r="D349" s="52" t="str">
        <f>IF(Districts!I349&gt;Districts!F349, "+", "-")</f>
        <v>+</v>
      </c>
      <c r="E349" s="52" t="str">
        <f>IF(Districts!L349&gt;Districts!I349, "+", "-")</f>
        <v>+</v>
      </c>
      <c r="F349" s="52" t="str">
        <f>IF(Districts!O349&gt;Districts!L349, "+", "-")</f>
        <v>+</v>
      </c>
      <c r="G349" s="52" t="str">
        <f>IF(Districts!R349&gt;Districts!O349, "+", "-")</f>
        <v>+</v>
      </c>
      <c r="H349" s="52" t="str">
        <f t="shared" si="5"/>
        <v>+</v>
      </c>
    </row>
    <row r="350" spans="1:8" x14ac:dyDescent="0.25">
      <c r="A350" s="5" t="s">
        <v>779</v>
      </c>
      <c r="B350" s="5" t="s">
        <v>780</v>
      </c>
      <c r="C350" s="5" t="s">
        <v>137</v>
      </c>
      <c r="D350" s="52" t="str">
        <f>IF(Districts!I350&gt;Districts!F350, "+", "-")</f>
        <v>-</v>
      </c>
      <c r="E350" s="52" t="str">
        <f>IF(Districts!L350&gt;Districts!I350, "+", "-")</f>
        <v>-</v>
      </c>
      <c r="F350" s="52" t="str">
        <f>IF(Districts!O350&gt;Districts!L350, "+", "-")</f>
        <v>-</v>
      </c>
      <c r="G350" s="52" t="str">
        <f>IF(Districts!R350&gt;Districts!O350, "+", "-")</f>
        <v>-</v>
      </c>
      <c r="H350" s="52" t="str">
        <f t="shared" si="5"/>
        <v>-</v>
      </c>
    </row>
    <row r="351" spans="1:8" x14ac:dyDescent="0.25">
      <c r="A351" s="5" t="s">
        <v>781</v>
      </c>
      <c r="B351" s="5" t="s">
        <v>782</v>
      </c>
      <c r="C351" s="5" t="s">
        <v>137</v>
      </c>
      <c r="D351" s="52" t="str">
        <f>IF(Districts!I351&gt;Districts!F351, "+", "-")</f>
        <v>+</v>
      </c>
      <c r="E351" s="52" t="str">
        <f>IF(Districts!L351&gt;Districts!I351, "+", "-")</f>
        <v>-</v>
      </c>
      <c r="F351" s="52" t="str">
        <f>IF(Districts!O351&gt;Districts!L351, "+", "-")</f>
        <v>+</v>
      </c>
      <c r="G351" s="52" t="str">
        <f>IF(Districts!R351&gt;Districts!O351, "+", "-")</f>
        <v>+</v>
      </c>
      <c r="H351" s="52" t="str">
        <f t="shared" si="5"/>
        <v>+</v>
      </c>
    </row>
    <row r="352" spans="1:8" x14ac:dyDescent="0.25">
      <c r="A352" s="5" t="s">
        <v>783</v>
      </c>
      <c r="B352" s="5" t="s">
        <v>784</v>
      </c>
      <c r="C352" s="5" t="s">
        <v>189</v>
      </c>
      <c r="D352" s="52" t="str">
        <f>IF(Districts!I352&gt;Districts!F352, "+", "-")</f>
        <v>+</v>
      </c>
      <c r="E352" s="52" t="str">
        <f>IF(Districts!L352&gt;Districts!I352, "+", "-")</f>
        <v>+</v>
      </c>
      <c r="F352" s="52" t="str">
        <f>IF(Districts!O352&gt;Districts!L352, "+", "-")</f>
        <v>+</v>
      </c>
      <c r="G352" s="52" t="str">
        <f>IF(Districts!R352&gt;Districts!O352, "+", "-")</f>
        <v>-</v>
      </c>
      <c r="H352" s="52" t="str">
        <f t="shared" si="5"/>
        <v>+</v>
      </c>
    </row>
    <row r="353" spans="1:8" x14ac:dyDescent="0.25">
      <c r="A353" s="5" t="s">
        <v>785</v>
      </c>
      <c r="B353" s="5" t="s">
        <v>786</v>
      </c>
      <c r="C353" s="5" t="s">
        <v>189</v>
      </c>
      <c r="D353" s="52" t="str">
        <f>IF(Districts!I353&gt;Districts!F353, "+", "-")</f>
        <v>+</v>
      </c>
      <c r="E353" s="52" t="str">
        <f>IF(Districts!L353&gt;Districts!I353, "+", "-")</f>
        <v>+</v>
      </c>
      <c r="F353" s="52" t="str">
        <f>IF(Districts!O353&gt;Districts!L353, "+", "-")</f>
        <v>+</v>
      </c>
      <c r="G353" s="52" t="str">
        <f>IF(Districts!R353&gt;Districts!O353, "+", "-")</f>
        <v>+</v>
      </c>
      <c r="H353" s="52" t="str">
        <f t="shared" si="5"/>
        <v>+</v>
      </c>
    </row>
    <row r="354" spans="1:8" x14ac:dyDescent="0.25">
      <c r="A354" s="5" t="s">
        <v>787</v>
      </c>
      <c r="B354" s="5" t="s">
        <v>788</v>
      </c>
      <c r="C354" s="5" t="s">
        <v>137</v>
      </c>
      <c r="D354" s="52" t="str">
        <f>IF(Districts!I354&gt;Districts!F354, "+", "-")</f>
        <v>+</v>
      </c>
      <c r="E354" s="52" t="str">
        <f>IF(Districts!L354&gt;Districts!I354, "+", "-")</f>
        <v>+</v>
      </c>
      <c r="F354" s="52" t="str">
        <f>IF(Districts!O354&gt;Districts!L354, "+", "-")</f>
        <v>+</v>
      </c>
      <c r="G354" s="52" t="str">
        <f>IF(Districts!R354&gt;Districts!O354, "+", "-")</f>
        <v>+</v>
      </c>
      <c r="H354" s="52" t="str">
        <f t="shared" si="5"/>
        <v>+</v>
      </c>
    </row>
    <row r="355" spans="1:8" x14ac:dyDescent="0.25">
      <c r="A355" s="5" t="s">
        <v>789</v>
      </c>
      <c r="B355" s="5" t="s">
        <v>790</v>
      </c>
      <c r="C355" s="5" t="s">
        <v>189</v>
      </c>
      <c r="D355" s="52" t="str">
        <f>IF(Districts!I355&gt;Districts!F355, "+", "-")</f>
        <v>+</v>
      </c>
      <c r="E355" s="52" t="str">
        <f>IF(Districts!L355&gt;Districts!I355, "+", "-")</f>
        <v>+</v>
      </c>
      <c r="F355" s="52" t="str">
        <f>IF(Districts!O355&gt;Districts!L355, "+", "-")</f>
        <v>+</v>
      </c>
      <c r="G355" s="52" t="str">
        <f>IF(Districts!R355&gt;Districts!O355, "+", "-")</f>
        <v>+</v>
      </c>
      <c r="H355" s="52" t="str">
        <f t="shared" si="5"/>
        <v>+</v>
      </c>
    </row>
    <row r="356" spans="1:8" x14ac:dyDescent="0.25">
      <c r="A356" s="5" t="s">
        <v>791</v>
      </c>
      <c r="B356" s="5" t="s">
        <v>792</v>
      </c>
      <c r="C356" s="5" t="s">
        <v>427</v>
      </c>
      <c r="D356" s="52" t="str">
        <f>IF(Districts!I356&gt;Districts!F356, "+", "-")</f>
        <v>+</v>
      </c>
      <c r="E356" s="52" t="str">
        <f>IF(Districts!L356&gt;Districts!I356, "+", "-")</f>
        <v>+</v>
      </c>
      <c r="F356" s="52" t="str">
        <f>IF(Districts!O356&gt;Districts!L356, "+", "-")</f>
        <v>+</v>
      </c>
      <c r="G356" s="52" t="str">
        <f>IF(Districts!R356&gt;Districts!O356, "+", "-")</f>
        <v>+</v>
      </c>
      <c r="H356" s="52" t="str">
        <f t="shared" si="5"/>
        <v>+</v>
      </c>
    </row>
    <row r="357" spans="1:8" x14ac:dyDescent="0.25">
      <c r="A357" s="5" t="s">
        <v>793</v>
      </c>
      <c r="B357" s="5" t="s">
        <v>794</v>
      </c>
      <c r="C357" s="5" t="s">
        <v>249</v>
      </c>
      <c r="D357" s="52" t="str">
        <f>IF(Districts!I357&gt;Districts!F357, "+", "-")</f>
        <v>-</v>
      </c>
      <c r="E357" s="52" t="str">
        <f>IF(Districts!L357&gt;Districts!I357, "+", "-")</f>
        <v>+</v>
      </c>
      <c r="F357" s="52" t="str">
        <f>IF(Districts!O357&gt;Districts!L357, "+", "-")</f>
        <v>+</v>
      </c>
      <c r="G357" s="52" t="str">
        <f>IF(Districts!R357&gt;Districts!O357, "+", "-")</f>
        <v>+</v>
      </c>
      <c r="H357" s="52" t="str">
        <f t="shared" si="5"/>
        <v>+</v>
      </c>
    </row>
    <row r="358" spans="1:8" x14ac:dyDescent="0.25">
      <c r="A358" s="5" t="s">
        <v>795</v>
      </c>
      <c r="B358" s="5" t="s">
        <v>796</v>
      </c>
      <c r="C358" s="5" t="s">
        <v>249</v>
      </c>
      <c r="D358" s="52" t="str">
        <f>IF(Districts!I358&gt;Districts!F358, "+", "-")</f>
        <v>+</v>
      </c>
      <c r="E358" s="52" t="str">
        <f>IF(Districts!L358&gt;Districts!I358, "+", "-")</f>
        <v>-</v>
      </c>
      <c r="F358" s="52" t="str">
        <f>IF(Districts!O358&gt;Districts!L358, "+", "-")</f>
        <v>+</v>
      </c>
      <c r="G358" s="52" t="str">
        <f>IF(Districts!R358&gt;Districts!O358, "+", "-")</f>
        <v>+</v>
      </c>
      <c r="H358" s="52" t="str">
        <f t="shared" si="5"/>
        <v>+</v>
      </c>
    </row>
    <row r="359" spans="1:8" x14ac:dyDescent="0.25">
      <c r="A359" s="5" t="s">
        <v>797</v>
      </c>
      <c r="B359" s="5" t="s">
        <v>798</v>
      </c>
      <c r="C359" s="5" t="s">
        <v>249</v>
      </c>
      <c r="D359" s="52" t="str">
        <f>IF(Districts!I359&gt;Districts!F359, "+", "-")</f>
        <v>+</v>
      </c>
      <c r="E359" s="52" t="str">
        <f>IF(Districts!L359&gt;Districts!I359, "+", "-")</f>
        <v>+</v>
      </c>
      <c r="F359" s="52" t="str">
        <f>IF(Districts!O359&gt;Districts!L359, "+", "-")</f>
        <v>+</v>
      </c>
      <c r="G359" s="52" t="str">
        <f>IF(Districts!R359&gt;Districts!O359, "+", "-")</f>
        <v>+</v>
      </c>
      <c r="H359" s="52" t="str">
        <f t="shared" si="5"/>
        <v>+</v>
      </c>
    </row>
    <row r="360" spans="1:8" x14ac:dyDescent="0.25">
      <c r="A360" s="5" t="s">
        <v>799</v>
      </c>
      <c r="B360" s="5" t="s">
        <v>800</v>
      </c>
      <c r="C360" s="5" t="s">
        <v>174</v>
      </c>
      <c r="D360" s="52" t="str">
        <f>IF(Districts!I360&gt;Districts!F360, "+", "-")</f>
        <v>-</v>
      </c>
      <c r="E360" s="52" t="str">
        <f>IF(Districts!L360&gt;Districts!I360, "+", "-")</f>
        <v>+</v>
      </c>
      <c r="F360" s="52" t="str">
        <f>IF(Districts!O360&gt;Districts!L360, "+", "-")</f>
        <v>+</v>
      </c>
      <c r="G360" s="52" t="str">
        <f>IF(Districts!R360&gt;Districts!O360, "+", "-")</f>
        <v>+</v>
      </c>
      <c r="H360" s="52" t="str">
        <f t="shared" si="5"/>
        <v>+</v>
      </c>
    </row>
    <row r="361" spans="1:8" x14ac:dyDescent="0.25">
      <c r="A361" s="5" t="s">
        <v>801</v>
      </c>
      <c r="B361" s="5" t="s">
        <v>802</v>
      </c>
      <c r="C361" s="5" t="s">
        <v>174</v>
      </c>
      <c r="D361" s="52" t="str">
        <f>IF(Districts!I361&gt;Districts!F361, "+", "-")</f>
        <v>+</v>
      </c>
      <c r="E361" s="52" t="str">
        <f>IF(Districts!L361&gt;Districts!I361, "+", "-")</f>
        <v>+</v>
      </c>
      <c r="F361" s="52" t="str">
        <f>IF(Districts!O361&gt;Districts!L361, "+", "-")</f>
        <v>+</v>
      </c>
      <c r="G361" s="52" t="str">
        <f>IF(Districts!R361&gt;Districts!O361, "+", "-")</f>
        <v>+</v>
      </c>
      <c r="H361" s="52" t="str">
        <f t="shared" si="5"/>
        <v>+</v>
      </c>
    </row>
    <row r="362" spans="1:8" x14ac:dyDescent="0.25">
      <c r="A362" s="5" t="s">
        <v>803</v>
      </c>
      <c r="B362" s="5" t="s">
        <v>804</v>
      </c>
      <c r="C362" s="5" t="s">
        <v>174</v>
      </c>
      <c r="D362" s="52" t="str">
        <f>IF(Districts!I362&gt;Districts!F362, "+", "-")</f>
        <v>+</v>
      </c>
      <c r="E362" s="52" t="str">
        <f>IF(Districts!L362&gt;Districts!I362, "+", "-")</f>
        <v>-</v>
      </c>
      <c r="F362" s="52" t="str">
        <f>IF(Districts!O362&gt;Districts!L362, "+", "-")</f>
        <v>+</v>
      </c>
      <c r="G362" s="52" t="str">
        <f>IF(Districts!R362&gt;Districts!O362, "+", "-")</f>
        <v>+</v>
      </c>
      <c r="H362" s="52" t="str">
        <f t="shared" si="5"/>
        <v>+</v>
      </c>
    </row>
    <row r="363" spans="1:8" x14ac:dyDescent="0.25">
      <c r="A363" s="5" t="s">
        <v>805</v>
      </c>
      <c r="B363" s="5" t="s">
        <v>806</v>
      </c>
      <c r="C363" s="5" t="s">
        <v>807</v>
      </c>
      <c r="D363" s="52" t="str">
        <f>IF(Districts!I363&gt;Districts!F363, "+", "-")</f>
        <v>+</v>
      </c>
      <c r="E363" s="52" t="str">
        <f>IF(Districts!L363&gt;Districts!I363, "+", "-")</f>
        <v>+</v>
      </c>
      <c r="F363" s="52" t="str">
        <f>IF(Districts!O363&gt;Districts!L363, "+", "-")</f>
        <v>+</v>
      </c>
      <c r="G363" s="52" t="str">
        <f>IF(Districts!R363&gt;Districts!O363, "+", "-")</f>
        <v>+</v>
      </c>
      <c r="H363" s="52" t="str">
        <f t="shared" si="5"/>
        <v>+</v>
      </c>
    </row>
    <row r="364" spans="1:8" x14ac:dyDescent="0.25">
      <c r="A364" s="5" t="s">
        <v>808</v>
      </c>
      <c r="B364" s="5" t="s">
        <v>809</v>
      </c>
      <c r="C364" s="5" t="s">
        <v>807</v>
      </c>
      <c r="D364" s="52" t="str">
        <f>IF(Districts!I364&gt;Districts!F364, "+", "-")</f>
        <v>-</v>
      </c>
      <c r="E364" s="52" t="str">
        <f>IF(Districts!L364&gt;Districts!I364, "+", "-")</f>
        <v>+</v>
      </c>
      <c r="F364" s="52" t="str">
        <f>IF(Districts!O364&gt;Districts!L364, "+", "-")</f>
        <v>+</v>
      </c>
      <c r="G364" s="52" t="str">
        <f>IF(Districts!R364&gt;Districts!O364, "+", "-")</f>
        <v>-</v>
      </c>
      <c r="H364" s="52" t="str">
        <f t="shared" si="5"/>
        <v>N</v>
      </c>
    </row>
    <row r="365" spans="1:8" x14ac:dyDescent="0.25">
      <c r="A365" s="5" t="s">
        <v>810</v>
      </c>
      <c r="B365" s="5" t="s">
        <v>811</v>
      </c>
      <c r="C365" s="5" t="s">
        <v>38</v>
      </c>
      <c r="D365" s="52" t="str">
        <f>IF(Districts!I365&gt;Districts!F365, "+", "-")</f>
        <v>-</v>
      </c>
      <c r="E365" s="52" t="str">
        <f>IF(Districts!L365&gt;Districts!I365, "+", "-")</f>
        <v>-</v>
      </c>
      <c r="F365" s="52" t="str">
        <f>IF(Districts!O365&gt;Districts!L365, "+", "-")</f>
        <v>+</v>
      </c>
      <c r="G365" s="52" t="str">
        <f>IF(Districts!R365&gt;Districts!O365, "+", "-")</f>
        <v>+</v>
      </c>
      <c r="H365" s="52" t="str">
        <f t="shared" si="5"/>
        <v>-</v>
      </c>
    </row>
    <row r="366" spans="1:8" x14ac:dyDescent="0.25">
      <c r="A366" s="5" t="s">
        <v>812</v>
      </c>
      <c r="B366" s="5" t="s">
        <v>813</v>
      </c>
      <c r="C366" s="5" t="s">
        <v>38</v>
      </c>
      <c r="D366" s="52" t="str">
        <f>IF(Districts!I366&gt;Districts!F366, "+", "-")</f>
        <v>-</v>
      </c>
      <c r="E366" s="52" t="str">
        <f>IF(Districts!L366&gt;Districts!I366, "+", "-")</f>
        <v>-</v>
      </c>
      <c r="F366" s="52" t="str">
        <f>IF(Districts!O366&gt;Districts!L366, "+", "-")</f>
        <v>+</v>
      </c>
      <c r="G366" s="52" t="str">
        <f>IF(Districts!R366&gt;Districts!O366, "+", "-")</f>
        <v>+</v>
      </c>
      <c r="H366" s="52" t="str">
        <f t="shared" si="5"/>
        <v>-</v>
      </c>
    </row>
    <row r="367" spans="1:8" x14ac:dyDescent="0.25">
      <c r="A367" s="5" t="s">
        <v>814</v>
      </c>
      <c r="B367" s="5" t="s">
        <v>815</v>
      </c>
      <c r="C367" s="5" t="s">
        <v>38</v>
      </c>
      <c r="D367" s="52" t="str">
        <f>IF(Districts!I367&gt;Districts!F367, "+", "-")</f>
        <v>+</v>
      </c>
      <c r="E367" s="52" t="str">
        <f>IF(Districts!L367&gt;Districts!I367, "+", "-")</f>
        <v>-</v>
      </c>
      <c r="F367" s="52" t="str">
        <f>IF(Districts!O367&gt;Districts!L367, "+", "-")</f>
        <v>+</v>
      </c>
      <c r="G367" s="52" t="str">
        <f>IF(Districts!R367&gt;Districts!O367, "+", "-")</f>
        <v>-</v>
      </c>
      <c r="H367" s="52" t="str">
        <f t="shared" si="5"/>
        <v>N</v>
      </c>
    </row>
    <row r="368" spans="1:8" x14ac:dyDescent="0.25">
      <c r="A368" s="5" t="s">
        <v>816</v>
      </c>
      <c r="B368" s="5" t="s">
        <v>817</v>
      </c>
      <c r="C368" s="5" t="s">
        <v>38</v>
      </c>
      <c r="D368" s="52" t="str">
        <f>IF(Districts!I368&gt;Districts!F368, "+", "-")</f>
        <v>+</v>
      </c>
      <c r="E368" s="52" t="str">
        <f>IF(Districts!L368&gt;Districts!I368, "+", "-")</f>
        <v>-</v>
      </c>
      <c r="F368" s="52" t="str">
        <f>IF(Districts!O368&gt;Districts!L368, "+", "-")</f>
        <v>-</v>
      </c>
      <c r="G368" s="52" t="str">
        <f>IF(Districts!R368&gt;Districts!O368, "+", "-")</f>
        <v>-</v>
      </c>
      <c r="H368" s="52" t="str">
        <f t="shared" si="5"/>
        <v>-</v>
      </c>
    </row>
    <row r="369" spans="1:8" x14ac:dyDescent="0.25">
      <c r="A369" s="5" t="s">
        <v>818</v>
      </c>
      <c r="B369" s="5" t="s">
        <v>819</v>
      </c>
      <c r="C369" s="5" t="s">
        <v>183</v>
      </c>
      <c r="D369" s="52" t="str">
        <f>IF(Districts!I369&gt;Districts!F369, "+", "-")</f>
        <v>-</v>
      </c>
      <c r="E369" s="52" t="str">
        <f>IF(Districts!L369&gt;Districts!I369, "+", "-")</f>
        <v>-</v>
      </c>
      <c r="F369" s="52" t="str">
        <f>IF(Districts!O369&gt;Districts!L369, "+", "-")</f>
        <v>-</v>
      </c>
      <c r="G369" s="52" t="str">
        <f>IF(Districts!R369&gt;Districts!O369, "+", "-")</f>
        <v>+</v>
      </c>
      <c r="H369" s="52" t="str">
        <f t="shared" si="5"/>
        <v>-</v>
      </c>
    </row>
    <row r="370" spans="1:8" x14ac:dyDescent="0.25">
      <c r="A370" s="5" t="s">
        <v>820</v>
      </c>
      <c r="B370" s="5" t="s">
        <v>540</v>
      </c>
      <c r="C370" s="5" t="s">
        <v>337</v>
      </c>
      <c r="D370" s="52" t="str">
        <f>IF(Districts!I370&gt;Districts!F370, "+", "-")</f>
        <v>-</v>
      </c>
      <c r="E370" s="52" t="str">
        <f>IF(Districts!L370&gt;Districts!I370, "+", "-")</f>
        <v>+</v>
      </c>
      <c r="F370" s="52" t="str">
        <f>IF(Districts!O370&gt;Districts!L370, "+", "-")</f>
        <v>-</v>
      </c>
      <c r="G370" s="52" t="str">
        <f>IF(Districts!R370&gt;Districts!O370, "+", "-")</f>
        <v>-</v>
      </c>
      <c r="H370" s="52" t="str">
        <f t="shared" si="5"/>
        <v>-</v>
      </c>
    </row>
    <row r="371" spans="1:8" x14ac:dyDescent="0.25">
      <c r="A371" s="5" t="s">
        <v>821</v>
      </c>
      <c r="B371" s="5" t="s">
        <v>822</v>
      </c>
      <c r="C371" s="5" t="s">
        <v>337</v>
      </c>
      <c r="D371" s="52" t="str">
        <f>IF(Districts!I371&gt;Districts!F371, "+", "-")</f>
        <v>+</v>
      </c>
      <c r="E371" s="52" t="str">
        <f>IF(Districts!L371&gt;Districts!I371, "+", "-")</f>
        <v>+</v>
      </c>
      <c r="F371" s="52" t="str">
        <f>IF(Districts!O371&gt;Districts!L371, "+", "-")</f>
        <v>+</v>
      </c>
      <c r="G371" s="52" t="str">
        <f>IF(Districts!R371&gt;Districts!O371, "+", "-")</f>
        <v>+</v>
      </c>
      <c r="H371" s="52" t="str">
        <f t="shared" si="5"/>
        <v>+</v>
      </c>
    </row>
    <row r="372" spans="1:8" x14ac:dyDescent="0.25">
      <c r="A372" s="5" t="s">
        <v>823</v>
      </c>
      <c r="B372" s="5" t="s">
        <v>824</v>
      </c>
      <c r="C372" s="5" t="s">
        <v>337</v>
      </c>
      <c r="D372" s="52" t="str">
        <f>IF(Districts!I372&gt;Districts!F372, "+", "-")</f>
        <v>+</v>
      </c>
      <c r="E372" s="52" t="str">
        <f>IF(Districts!L372&gt;Districts!I372, "+", "-")</f>
        <v>+</v>
      </c>
      <c r="F372" s="52" t="str">
        <f>IF(Districts!O372&gt;Districts!L372, "+", "-")</f>
        <v>-</v>
      </c>
      <c r="G372" s="52" t="str">
        <f>IF(Districts!R372&gt;Districts!O372, "+", "-")</f>
        <v>+</v>
      </c>
      <c r="H372" s="52" t="str">
        <f t="shared" si="5"/>
        <v>+</v>
      </c>
    </row>
    <row r="373" spans="1:8" x14ac:dyDescent="0.25">
      <c r="A373" s="5" t="s">
        <v>825</v>
      </c>
      <c r="B373" s="5" t="s">
        <v>826</v>
      </c>
      <c r="C373" s="5" t="s">
        <v>246</v>
      </c>
      <c r="D373" s="52" t="str">
        <f>IF(Districts!I373&gt;Districts!F373, "+", "-")</f>
        <v>-</v>
      </c>
      <c r="E373" s="52" t="str">
        <f>IF(Districts!L373&gt;Districts!I373, "+", "-")</f>
        <v>-</v>
      </c>
      <c r="F373" s="52" t="str">
        <f>IF(Districts!O373&gt;Districts!L373, "+", "-")</f>
        <v>+</v>
      </c>
      <c r="G373" s="52" t="str">
        <f>IF(Districts!R373&gt;Districts!O373, "+", "-")</f>
        <v>+</v>
      </c>
      <c r="H373" s="52" t="str">
        <f t="shared" si="5"/>
        <v>-</v>
      </c>
    </row>
    <row r="374" spans="1:8" x14ac:dyDescent="0.25">
      <c r="A374" s="5" t="s">
        <v>827</v>
      </c>
      <c r="B374" s="5" t="s">
        <v>828</v>
      </c>
      <c r="C374" s="5" t="s">
        <v>246</v>
      </c>
      <c r="D374" s="52" t="str">
        <f>IF(Districts!I374&gt;Districts!F374, "+", "-")</f>
        <v>+</v>
      </c>
      <c r="E374" s="52" t="str">
        <f>IF(Districts!L374&gt;Districts!I374, "+", "-")</f>
        <v>+</v>
      </c>
      <c r="F374" s="52" t="str">
        <f>IF(Districts!O374&gt;Districts!L374, "+", "-")</f>
        <v>+</v>
      </c>
      <c r="G374" s="52" t="str">
        <f>IF(Districts!R374&gt;Districts!O374, "+", "-")</f>
        <v>+</v>
      </c>
      <c r="H374" s="52" t="str">
        <f t="shared" si="5"/>
        <v>+</v>
      </c>
    </row>
    <row r="375" spans="1:8" x14ac:dyDescent="0.25">
      <c r="A375" s="5" t="s">
        <v>829</v>
      </c>
      <c r="B375" s="5" t="s">
        <v>830</v>
      </c>
      <c r="C375" s="5" t="s">
        <v>246</v>
      </c>
      <c r="D375" s="52" t="str">
        <f>IF(Districts!I375&gt;Districts!F375, "+", "-")</f>
        <v>+</v>
      </c>
      <c r="E375" s="52" t="str">
        <f>IF(Districts!L375&gt;Districts!I375, "+", "-")</f>
        <v>+</v>
      </c>
      <c r="F375" s="52" t="str">
        <f>IF(Districts!O375&gt;Districts!L375, "+", "-")</f>
        <v>+</v>
      </c>
      <c r="G375" s="52" t="str">
        <f>IF(Districts!R375&gt;Districts!O375, "+", "-")</f>
        <v>+</v>
      </c>
      <c r="H375" s="52" t="str">
        <f t="shared" si="5"/>
        <v>+</v>
      </c>
    </row>
    <row r="376" spans="1:8" x14ac:dyDescent="0.25">
      <c r="A376" s="5" t="s">
        <v>831</v>
      </c>
      <c r="B376" s="5" t="s">
        <v>832</v>
      </c>
      <c r="C376" s="5" t="s">
        <v>246</v>
      </c>
      <c r="D376" s="52" t="str">
        <f>IF(Districts!I376&gt;Districts!F376, "+", "-")</f>
        <v>+</v>
      </c>
      <c r="E376" s="52" t="str">
        <f>IF(Districts!L376&gt;Districts!I376, "+", "-")</f>
        <v>+</v>
      </c>
      <c r="F376" s="52" t="str">
        <f>IF(Districts!O376&gt;Districts!L376, "+", "-")</f>
        <v>+</v>
      </c>
      <c r="G376" s="52" t="str">
        <f>IF(Districts!R376&gt;Districts!O376, "+", "-")</f>
        <v>+</v>
      </c>
      <c r="H376" s="52" t="str">
        <f t="shared" si="5"/>
        <v>+</v>
      </c>
    </row>
    <row r="377" spans="1:8" x14ac:dyDescent="0.25">
      <c r="A377" s="5" t="s">
        <v>833</v>
      </c>
      <c r="B377" s="5" t="s">
        <v>834</v>
      </c>
      <c r="C377" s="5" t="s">
        <v>291</v>
      </c>
      <c r="D377" s="52" t="str">
        <f>IF(Districts!I377&gt;Districts!F377, "+", "-")</f>
        <v>+</v>
      </c>
      <c r="E377" s="52" t="str">
        <f>IF(Districts!L377&gt;Districts!I377, "+", "-")</f>
        <v>-</v>
      </c>
      <c r="F377" s="52" t="str">
        <f>IF(Districts!O377&gt;Districts!L377, "+", "-")</f>
        <v>-</v>
      </c>
      <c r="G377" s="52" t="str">
        <f>IF(Districts!R377&gt;Districts!O377, "+", "-")</f>
        <v>-</v>
      </c>
      <c r="H377" s="52" t="str">
        <f t="shared" si="5"/>
        <v>-</v>
      </c>
    </row>
    <row r="378" spans="1:8" x14ac:dyDescent="0.25">
      <c r="A378" s="5" t="s">
        <v>835</v>
      </c>
      <c r="B378" s="5" t="s">
        <v>582</v>
      </c>
      <c r="C378" s="5" t="s">
        <v>291</v>
      </c>
      <c r="D378" s="52" t="str">
        <f>IF(Districts!I378&gt;Districts!F378, "+", "-")</f>
        <v>+</v>
      </c>
      <c r="E378" s="52" t="str">
        <f>IF(Districts!L378&gt;Districts!I378, "+", "-")</f>
        <v>+</v>
      </c>
      <c r="F378" s="52" t="str">
        <f>IF(Districts!O378&gt;Districts!L378, "+", "-")</f>
        <v>+</v>
      </c>
      <c r="G378" s="52" t="str">
        <f>IF(Districts!R378&gt;Districts!O378, "+", "-")</f>
        <v>+</v>
      </c>
      <c r="H378" s="52" t="str">
        <f t="shared" si="5"/>
        <v>+</v>
      </c>
    </row>
    <row r="379" spans="1:8" x14ac:dyDescent="0.25">
      <c r="A379" s="5" t="s">
        <v>836</v>
      </c>
      <c r="B379" s="5" t="s">
        <v>837</v>
      </c>
      <c r="C379" s="5" t="s">
        <v>291</v>
      </c>
      <c r="D379" s="52" t="str">
        <f>IF(Districts!I379&gt;Districts!F379, "+", "-")</f>
        <v>+</v>
      </c>
      <c r="E379" s="52" t="str">
        <f>IF(Districts!L379&gt;Districts!I379, "+", "-")</f>
        <v>+</v>
      </c>
      <c r="F379" s="52" t="str">
        <f>IF(Districts!O379&gt;Districts!L379, "+", "-")</f>
        <v>+</v>
      </c>
      <c r="G379" s="52" t="str">
        <f>IF(Districts!R379&gt;Districts!O379, "+", "-")</f>
        <v>-</v>
      </c>
      <c r="H379" s="52" t="str">
        <f t="shared" si="5"/>
        <v>+</v>
      </c>
    </row>
    <row r="380" spans="1:8" x14ac:dyDescent="0.25">
      <c r="A380" s="5" t="s">
        <v>838</v>
      </c>
      <c r="B380" s="5" t="s">
        <v>530</v>
      </c>
      <c r="C380" s="5" t="s">
        <v>291</v>
      </c>
      <c r="D380" s="52" t="str">
        <f>IF(Districts!I380&gt;Districts!F380, "+", "-")</f>
        <v>-</v>
      </c>
      <c r="E380" s="52" t="str">
        <f>IF(Districts!L380&gt;Districts!I380, "+", "-")</f>
        <v>-</v>
      </c>
      <c r="F380" s="52" t="str">
        <f>IF(Districts!O380&gt;Districts!L380, "+", "-")</f>
        <v>+</v>
      </c>
      <c r="G380" s="52" t="str">
        <f>IF(Districts!R380&gt;Districts!O380, "+", "-")</f>
        <v>+</v>
      </c>
      <c r="H380" s="52" t="str">
        <f t="shared" si="5"/>
        <v>-</v>
      </c>
    </row>
    <row r="381" spans="1:8" x14ac:dyDescent="0.25">
      <c r="A381" s="5" t="s">
        <v>839</v>
      </c>
      <c r="B381" s="5" t="s">
        <v>840</v>
      </c>
      <c r="C381" s="5" t="s">
        <v>180</v>
      </c>
      <c r="D381" s="52" t="str">
        <f>IF(Districts!I381&gt;Districts!F381, "+", "-")</f>
        <v>-</v>
      </c>
      <c r="E381" s="52" t="str">
        <f>IF(Districts!L381&gt;Districts!I381, "+", "-")</f>
        <v>+</v>
      </c>
      <c r="F381" s="52" t="str">
        <f>IF(Districts!O381&gt;Districts!L381, "+", "-")</f>
        <v>+</v>
      </c>
      <c r="G381" s="52" t="str">
        <f>IF(Districts!R381&gt;Districts!O381, "+", "-")</f>
        <v>+</v>
      </c>
      <c r="H381" s="52" t="str">
        <f t="shared" si="5"/>
        <v>+</v>
      </c>
    </row>
    <row r="382" spans="1:8" x14ac:dyDescent="0.25">
      <c r="A382" s="5" t="s">
        <v>841</v>
      </c>
      <c r="B382" s="5" t="s">
        <v>842</v>
      </c>
      <c r="C382" s="5" t="s">
        <v>180</v>
      </c>
      <c r="D382" s="52" t="str">
        <f>IF(Districts!I382&gt;Districts!F382, "+", "-")</f>
        <v>-</v>
      </c>
      <c r="E382" s="52" t="str">
        <f>IF(Districts!L382&gt;Districts!I382, "+", "-")</f>
        <v>-</v>
      </c>
      <c r="F382" s="52" t="str">
        <f>IF(Districts!O382&gt;Districts!L382, "+", "-")</f>
        <v>-</v>
      </c>
      <c r="G382" s="52" t="str">
        <f>IF(Districts!R382&gt;Districts!O382, "+", "-")</f>
        <v>-</v>
      </c>
      <c r="H382" s="52" t="str">
        <f t="shared" si="5"/>
        <v>-</v>
      </c>
    </row>
    <row r="383" spans="1:8" x14ac:dyDescent="0.25">
      <c r="A383" s="5" t="s">
        <v>843</v>
      </c>
      <c r="B383" s="5" t="s">
        <v>844</v>
      </c>
      <c r="C383" s="5" t="s">
        <v>180</v>
      </c>
      <c r="D383" s="52" t="str">
        <f>IF(Districts!I383&gt;Districts!F383, "+", "-")</f>
        <v>+</v>
      </c>
      <c r="E383" s="52" t="str">
        <f>IF(Districts!L383&gt;Districts!I383, "+", "-")</f>
        <v>+</v>
      </c>
      <c r="F383" s="52" t="str">
        <f>IF(Districts!O383&gt;Districts!L383, "+", "-")</f>
        <v>+</v>
      </c>
      <c r="G383" s="52" t="str">
        <f>IF(Districts!R383&gt;Districts!O383, "+", "-")</f>
        <v>+</v>
      </c>
      <c r="H383" s="52" t="str">
        <f t="shared" si="5"/>
        <v>+</v>
      </c>
    </row>
    <row r="384" spans="1:8" x14ac:dyDescent="0.25">
      <c r="A384" s="5" t="s">
        <v>845</v>
      </c>
      <c r="B384" s="5" t="s">
        <v>846</v>
      </c>
      <c r="C384" s="5" t="s">
        <v>180</v>
      </c>
      <c r="D384" s="52" t="str">
        <f>IF(Districts!I384&gt;Districts!F384, "+", "-")</f>
        <v>-</v>
      </c>
      <c r="E384" s="52" t="str">
        <f>IF(Districts!L384&gt;Districts!I384, "+", "-")</f>
        <v>-</v>
      </c>
      <c r="F384" s="52" t="str">
        <f>IF(Districts!O384&gt;Districts!L384, "+", "-")</f>
        <v>+</v>
      </c>
      <c r="G384" s="52" t="str">
        <f>IF(Districts!R384&gt;Districts!O384, "+", "-")</f>
        <v>+</v>
      </c>
      <c r="H384" s="52" t="str">
        <f t="shared" si="5"/>
        <v>-</v>
      </c>
    </row>
    <row r="385" spans="1:8" x14ac:dyDescent="0.25">
      <c r="A385" s="5" t="s">
        <v>847</v>
      </c>
      <c r="B385" s="5" t="s">
        <v>848</v>
      </c>
      <c r="C385" s="5" t="s">
        <v>180</v>
      </c>
      <c r="D385" s="52" t="str">
        <f>IF(Districts!I385&gt;Districts!F385, "+", "-")</f>
        <v>-</v>
      </c>
      <c r="E385" s="52" t="str">
        <f>IF(Districts!L385&gt;Districts!I385, "+", "-")</f>
        <v>-</v>
      </c>
      <c r="F385" s="52" t="str">
        <f>IF(Districts!O385&gt;Districts!L385, "+", "-")</f>
        <v>-</v>
      </c>
      <c r="G385" s="52" t="str">
        <f>IF(Districts!R385&gt;Districts!O385, "+", "-")</f>
        <v>+</v>
      </c>
      <c r="H385" s="52" t="str">
        <f t="shared" si="5"/>
        <v>-</v>
      </c>
    </row>
    <row r="386" spans="1:8" x14ac:dyDescent="0.25">
      <c r="A386" s="5" t="s">
        <v>849</v>
      </c>
      <c r="B386" s="5" t="s">
        <v>850</v>
      </c>
      <c r="C386" s="5" t="s">
        <v>171</v>
      </c>
      <c r="D386" s="52" t="str">
        <f>IF(Districts!I386&gt;Districts!F386, "+", "-")</f>
        <v>+</v>
      </c>
      <c r="E386" s="52" t="str">
        <f>IF(Districts!L386&gt;Districts!I386, "+", "-")</f>
        <v>+</v>
      </c>
      <c r="F386" s="52" t="str">
        <f>IF(Districts!O386&gt;Districts!L386, "+", "-")</f>
        <v>-</v>
      </c>
      <c r="G386" s="52" t="str">
        <f>IF(Districts!R386&gt;Districts!O386, "+", "-")</f>
        <v>-</v>
      </c>
      <c r="H386" s="52" t="str">
        <f t="shared" si="5"/>
        <v>N</v>
      </c>
    </row>
    <row r="387" spans="1:8" x14ac:dyDescent="0.25">
      <c r="A387" s="5" t="s">
        <v>851</v>
      </c>
      <c r="B387" s="5" t="s">
        <v>852</v>
      </c>
      <c r="C387" s="5" t="s">
        <v>171</v>
      </c>
      <c r="D387" s="52" t="str">
        <f>IF(Districts!I387&gt;Districts!F387, "+", "-")</f>
        <v>+</v>
      </c>
      <c r="E387" s="52" t="str">
        <f>IF(Districts!L387&gt;Districts!I387, "+", "-")</f>
        <v>+</v>
      </c>
      <c r="F387" s="52" t="str">
        <f>IF(Districts!O387&gt;Districts!L387, "+", "-")</f>
        <v>+</v>
      </c>
      <c r="G387" s="52" t="str">
        <f>IF(Districts!R387&gt;Districts!O387, "+", "-")</f>
        <v>-</v>
      </c>
      <c r="H387" s="52" t="str">
        <f t="shared" ref="H387:H450" si="6">IF(COUNTIF(D387:G387,"+")&gt;2,"+", IF(COUNTIF(D387:F387,"+")=2,"N", "-"))</f>
        <v>+</v>
      </c>
    </row>
    <row r="388" spans="1:8" x14ac:dyDescent="0.25">
      <c r="A388" s="5" t="s">
        <v>853</v>
      </c>
      <c r="B388" s="5" t="s">
        <v>854</v>
      </c>
      <c r="C388" s="5" t="s">
        <v>171</v>
      </c>
      <c r="D388" s="52" t="str">
        <f>IF(Districts!I388&gt;Districts!F388, "+", "-")</f>
        <v>+</v>
      </c>
      <c r="E388" s="52" t="str">
        <f>IF(Districts!L388&gt;Districts!I388, "+", "-")</f>
        <v>-</v>
      </c>
      <c r="F388" s="52" t="str">
        <f>IF(Districts!O388&gt;Districts!L388, "+", "-")</f>
        <v>+</v>
      </c>
      <c r="G388" s="52" t="str">
        <f>IF(Districts!R388&gt;Districts!O388, "+", "-")</f>
        <v>-</v>
      </c>
      <c r="H388" s="52" t="str">
        <f t="shared" si="6"/>
        <v>N</v>
      </c>
    </row>
    <row r="389" spans="1:8" x14ac:dyDescent="0.25">
      <c r="A389" s="5" t="s">
        <v>855</v>
      </c>
      <c r="B389" s="5" t="s">
        <v>856</v>
      </c>
      <c r="C389" s="5" t="s">
        <v>171</v>
      </c>
      <c r="D389" s="52" t="str">
        <f>IF(Districts!I389&gt;Districts!F389, "+", "-")</f>
        <v>+</v>
      </c>
      <c r="E389" s="52" t="str">
        <f>IF(Districts!L389&gt;Districts!I389, "+", "-")</f>
        <v>+</v>
      </c>
      <c r="F389" s="52" t="str">
        <f>IF(Districts!O389&gt;Districts!L389, "+", "-")</f>
        <v>+</v>
      </c>
      <c r="G389" s="52" t="str">
        <f>IF(Districts!R389&gt;Districts!O389, "+", "-")</f>
        <v>-</v>
      </c>
      <c r="H389" s="52" t="str">
        <f t="shared" si="6"/>
        <v>+</v>
      </c>
    </row>
    <row r="390" spans="1:8" x14ac:dyDescent="0.25">
      <c r="A390" s="5" t="s">
        <v>857</v>
      </c>
      <c r="B390" s="5" t="s">
        <v>858</v>
      </c>
      <c r="C390" s="5" t="s">
        <v>171</v>
      </c>
      <c r="D390" s="52" t="str">
        <f>IF(Districts!I390&gt;Districts!F390, "+", "-")</f>
        <v>+</v>
      </c>
      <c r="E390" s="52" t="str">
        <f>IF(Districts!L390&gt;Districts!I390, "+", "-")</f>
        <v>+</v>
      </c>
      <c r="F390" s="52" t="str">
        <f>IF(Districts!O390&gt;Districts!L390, "+", "-")</f>
        <v>+</v>
      </c>
      <c r="G390" s="52" t="str">
        <f>IF(Districts!R390&gt;Districts!O390, "+", "-")</f>
        <v>+</v>
      </c>
      <c r="H390" s="52" t="str">
        <f t="shared" si="6"/>
        <v>+</v>
      </c>
    </row>
    <row r="391" spans="1:8" x14ac:dyDescent="0.25">
      <c r="A391" s="5" t="s">
        <v>859</v>
      </c>
      <c r="B391" s="5" t="s">
        <v>860</v>
      </c>
      <c r="C391" s="5" t="s">
        <v>171</v>
      </c>
      <c r="D391" s="52" t="str">
        <f>IF(Districts!I391&gt;Districts!F391, "+", "-")</f>
        <v>-</v>
      </c>
      <c r="E391" s="52" t="str">
        <f>IF(Districts!L391&gt;Districts!I391, "+", "-")</f>
        <v>-</v>
      </c>
      <c r="F391" s="52" t="str">
        <f>IF(Districts!O391&gt;Districts!L391, "+", "-")</f>
        <v>-</v>
      </c>
      <c r="G391" s="52" t="str">
        <f>IF(Districts!R391&gt;Districts!O391, "+", "-")</f>
        <v>+</v>
      </c>
      <c r="H391" s="52" t="str">
        <f t="shared" si="6"/>
        <v>-</v>
      </c>
    </row>
    <row r="392" spans="1:8" x14ac:dyDescent="0.25">
      <c r="A392" s="5" t="s">
        <v>861</v>
      </c>
      <c r="B392" s="5" t="s">
        <v>862</v>
      </c>
      <c r="C392" s="5" t="s">
        <v>171</v>
      </c>
      <c r="D392" s="52" t="str">
        <f>IF(Districts!I392&gt;Districts!F392, "+", "-")</f>
        <v>+</v>
      </c>
      <c r="E392" s="52" t="str">
        <f>IF(Districts!L392&gt;Districts!I392, "+", "-")</f>
        <v>+</v>
      </c>
      <c r="F392" s="52" t="str">
        <f>IF(Districts!O392&gt;Districts!L392, "+", "-")</f>
        <v>+</v>
      </c>
      <c r="G392" s="52" t="str">
        <f>IF(Districts!R392&gt;Districts!O392, "+", "-")</f>
        <v>+</v>
      </c>
      <c r="H392" s="52" t="str">
        <f t="shared" si="6"/>
        <v>+</v>
      </c>
    </row>
    <row r="393" spans="1:8" x14ac:dyDescent="0.25">
      <c r="A393" s="5" t="s">
        <v>863</v>
      </c>
      <c r="B393" s="5" t="s">
        <v>864</v>
      </c>
      <c r="C393" s="5" t="s">
        <v>35</v>
      </c>
      <c r="D393" s="52" t="str">
        <f>IF(Districts!I393&gt;Districts!F393, "+", "-")</f>
        <v>+</v>
      </c>
      <c r="E393" s="52" t="str">
        <f>IF(Districts!L393&gt;Districts!I393, "+", "-")</f>
        <v>+</v>
      </c>
      <c r="F393" s="52" t="str">
        <f>IF(Districts!O393&gt;Districts!L393, "+", "-")</f>
        <v>-</v>
      </c>
      <c r="G393" s="52" t="str">
        <f>IF(Districts!R393&gt;Districts!O393, "+", "-")</f>
        <v>+</v>
      </c>
      <c r="H393" s="52" t="str">
        <f t="shared" si="6"/>
        <v>+</v>
      </c>
    </row>
    <row r="394" spans="1:8" x14ac:dyDescent="0.25">
      <c r="A394" s="5" t="s">
        <v>865</v>
      </c>
      <c r="B394" s="5" t="s">
        <v>866</v>
      </c>
      <c r="C394" s="5" t="s">
        <v>35</v>
      </c>
      <c r="D394" s="52" t="str">
        <f>IF(Districts!I394&gt;Districts!F394, "+", "-")</f>
        <v>-</v>
      </c>
      <c r="E394" s="52" t="str">
        <f>IF(Districts!L394&gt;Districts!I394, "+", "-")</f>
        <v>-</v>
      </c>
      <c r="F394" s="52" t="str">
        <f>IF(Districts!O394&gt;Districts!L394, "+", "-")</f>
        <v>+</v>
      </c>
      <c r="G394" s="52" t="str">
        <f>IF(Districts!R394&gt;Districts!O394, "+", "-")</f>
        <v>+</v>
      </c>
      <c r="H394" s="52" t="str">
        <f t="shared" si="6"/>
        <v>-</v>
      </c>
    </row>
    <row r="395" spans="1:8" x14ac:dyDescent="0.25">
      <c r="A395" s="5" t="s">
        <v>867</v>
      </c>
      <c r="B395" s="5" t="s">
        <v>837</v>
      </c>
      <c r="C395" s="5" t="s">
        <v>35</v>
      </c>
      <c r="D395" s="52" t="str">
        <f>IF(Districts!I395&gt;Districts!F395, "+", "-")</f>
        <v>+</v>
      </c>
      <c r="E395" s="52" t="str">
        <f>IF(Districts!L395&gt;Districts!I395, "+", "-")</f>
        <v>+</v>
      </c>
      <c r="F395" s="52" t="str">
        <f>IF(Districts!O395&gt;Districts!L395, "+", "-")</f>
        <v>+</v>
      </c>
      <c r="G395" s="52" t="str">
        <f>IF(Districts!R395&gt;Districts!O395, "+", "-")</f>
        <v>+</v>
      </c>
      <c r="H395" s="52" t="str">
        <f t="shared" si="6"/>
        <v>+</v>
      </c>
    </row>
    <row r="396" spans="1:8" x14ac:dyDescent="0.25">
      <c r="A396" s="5" t="s">
        <v>868</v>
      </c>
      <c r="B396" s="5" t="s">
        <v>869</v>
      </c>
      <c r="C396" s="5" t="s">
        <v>127</v>
      </c>
      <c r="D396" s="52" t="str">
        <f>IF(Districts!I396&gt;Districts!F396, "+", "-")</f>
        <v>-</v>
      </c>
      <c r="E396" s="52" t="str">
        <f>IF(Districts!L396&gt;Districts!I396, "+", "-")</f>
        <v>-</v>
      </c>
      <c r="F396" s="52" t="str">
        <f>IF(Districts!O396&gt;Districts!L396, "+", "-")</f>
        <v>-</v>
      </c>
      <c r="G396" s="52" t="str">
        <f>IF(Districts!R396&gt;Districts!O396, "+", "-")</f>
        <v>-</v>
      </c>
      <c r="H396" s="52" t="str">
        <f t="shared" si="6"/>
        <v>-</v>
      </c>
    </row>
    <row r="397" spans="1:8" x14ac:dyDescent="0.25">
      <c r="A397" s="5" t="s">
        <v>870</v>
      </c>
      <c r="B397" s="5" t="s">
        <v>871</v>
      </c>
      <c r="C397" s="5" t="s">
        <v>127</v>
      </c>
      <c r="D397" s="52" t="str">
        <f>IF(Districts!I397&gt;Districts!F397, "+", "-")</f>
        <v>+</v>
      </c>
      <c r="E397" s="52" t="str">
        <f>IF(Districts!L397&gt;Districts!I397, "+", "-")</f>
        <v>+</v>
      </c>
      <c r="F397" s="52" t="str">
        <f>IF(Districts!O397&gt;Districts!L397, "+", "-")</f>
        <v>+</v>
      </c>
      <c r="G397" s="52" t="str">
        <f>IF(Districts!R397&gt;Districts!O397, "+", "-")</f>
        <v>+</v>
      </c>
      <c r="H397" s="52" t="str">
        <f t="shared" si="6"/>
        <v>+</v>
      </c>
    </row>
    <row r="398" spans="1:8" x14ac:dyDescent="0.25">
      <c r="A398" s="5" t="s">
        <v>872</v>
      </c>
      <c r="B398" s="5" t="s">
        <v>873</v>
      </c>
      <c r="C398" s="5" t="s">
        <v>127</v>
      </c>
      <c r="D398" s="52" t="str">
        <f>IF(Districts!I398&gt;Districts!F398, "+", "-")</f>
        <v>+</v>
      </c>
      <c r="E398" s="52" t="str">
        <f>IF(Districts!L398&gt;Districts!I398, "+", "-")</f>
        <v>+</v>
      </c>
      <c r="F398" s="52" t="str">
        <f>IF(Districts!O398&gt;Districts!L398, "+", "-")</f>
        <v>-</v>
      </c>
      <c r="G398" s="52" t="str">
        <f>IF(Districts!R398&gt;Districts!O398, "+", "-")</f>
        <v>+</v>
      </c>
      <c r="H398" s="52" t="str">
        <f t="shared" si="6"/>
        <v>+</v>
      </c>
    </row>
    <row r="399" spans="1:8" x14ac:dyDescent="0.25">
      <c r="A399" s="5" t="s">
        <v>874</v>
      </c>
      <c r="B399" s="5" t="s">
        <v>875</v>
      </c>
      <c r="C399" s="5" t="s">
        <v>127</v>
      </c>
      <c r="D399" s="52" t="str">
        <f>IF(Districts!I399&gt;Districts!F399, "+", "-")</f>
        <v>+</v>
      </c>
      <c r="E399" s="52" t="str">
        <f>IF(Districts!L399&gt;Districts!I399, "+", "-")</f>
        <v>+</v>
      </c>
      <c r="F399" s="52" t="str">
        <f>IF(Districts!O399&gt;Districts!L399, "+", "-")</f>
        <v>+</v>
      </c>
      <c r="G399" s="52" t="str">
        <f>IF(Districts!R399&gt;Districts!O399, "+", "-")</f>
        <v>+</v>
      </c>
      <c r="H399" s="52" t="str">
        <f t="shared" si="6"/>
        <v>+</v>
      </c>
    </row>
    <row r="400" spans="1:8" x14ac:dyDescent="0.25">
      <c r="A400" s="5" t="s">
        <v>876</v>
      </c>
      <c r="B400" s="5" t="s">
        <v>877</v>
      </c>
      <c r="C400" s="5" t="s">
        <v>127</v>
      </c>
      <c r="D400" s="52" t="str">
        <f>IF(Districts!I400&gt;Districts!F400, "+", "-")</f>
        <v>+</v>
      </c>
      <c r="E400" s="52" t="str">
        <f>IF(Districts!L400&gt;Districts!I400, "+", "-")</f>
        <v>+</v>
      </c>
      <c r="F400" s="52" t="str">
        <f>IF(Districts!O400&gt;Districts!L400, "+", "-")</f>
        <v>+</v>
      </c>
      <c r="G400" s="52" t="str">
        <f>IF(Districts!R400&gt;Districts!O400, "+", "-")</f>
        <v>+</v>
      </c>
      <c r="H400" s="52" t="str">
        <f t="shared" si="6"/>
        <v>+</v>
      </c>
    </row>
    <row r="401" spans="1:8" x14ac:dyDescent="0.25">
      <c r="A401" s="5" t="s">
        <v>878</v>
      </c>
      <c r="B401" s="5" t="s">
        <v>879</v>
      </c>
      <c r="C401" s="5" t="s">
        <v>127</v>
      </c>
      <c r="D401" s="52" t="str">
        <f>IF(Districts!I401&gt;Districts!F401, "+", "-")</f>
        <v>-</v>
      </c>
      <c r="E401" s="52" t="str">
        <f>IF(Districts!L401&gt;Districts!I401, "+", "-")</f>
        <v>-</v>
      </c>
      <c r="F401" s="52" t="str">
        <f>IF(Districts!O401&gt;Districts!L401, "+", "-")</f>
        <v>+</v>
      </c>
      <c r="G401" s="52" t="str">
        <f>IF(Districts!R401&gt;Districts!O401, "+", "-")</f>
        <v>+</v>
      </c>
      <c r="H401" s="52" t="str">
        <f t="shared" si="6"/>
        <v>-</v>
      </c>
    </row>
    <row r="402" spans="1:8" x14ac:dyDescent="0.25">
      <c r="A402" s="5" t="s">
        <v>880</v>
      </c>
      <c r="B402" s="5" t="s">
        <v>881</v>
      </c>
      <c r="C402" s="5" t="s">
        <v>127</v>
      </c>
      <c r="D402" s="52" t="str">
        <f>IF(Districts!I402&gt;Districts!F402, "+", "-")</f>
        <v>-</v>
      </c>
      <c r="E402" s="52" t="str">
        <f>IF(Districts!L402&gt;Districts!I402, "+", "-")</f>
        <v>+</v>
      </c>
      <c r="F402" s="52" t="str">
        <f>IF(Districts!O402&gt;Districts!L402, "+", "-")</f>
        <v>+</v>
      </c>
      <c r="G402" s="52" t="str">
        <f>IF(Districts!R402&gt;Districts!O402, "+", "-")</f>
        <v>+</v>
      </c>
      <c r="H402" s="52" t="str">
        <f t="shared" si="6"/>
        <v>+</v>
      </c>
    </row>
    <row r="403" spans="1:8" x14ac:dyDescent="0.25">
      <c r="A403" s="5" t="s">
        <v>882</v>
      </c>
      <c r="B403" s="5" t="s">
        <v>883</v>
      </c>
      <c r="C403" s="5" t="s">
        <v>233</v>
      </c>
      <c r="D403" s="52" t="str">
        <f>IF(Districts!I403&gt;Districts!F403, "+", "-")</f>
        <v>-</v>
      </c>
      <c r="E403" s="52" t="str">
        <f>IF(Districts!L403&gt;Districts!I403, "+", "-")</f>
        <v>+</v>
      </c>
      <c r="F403" s="52" t="str">
        <f>IF(Districts!O403&gt;Districts!L403, "+", "-")</f>
        <v>+</v>
      </c>
      <c r="G403" s="52" t="str">
        <f>IF(Districts!R403&gt;Districts!O403, "+", "-")</f>
        <v>-</v>
      </c>
      <c r="H403" s="52" t="str">
        <f t="shared" si="6"/>
        <v>N</v>
      </c>
    </row>
    <row r="404" spans="1:8" x14ac:dyDescent="0.25">
      <c r="A404" s="5" t="s">
        <v>884</v>
      </c>
      <c r="B404" s="5" t="s">
        <v>885</v>
      </c>
      <c r="C404" s="5" t="s">
        <v>233</v>
      </c>
      <c r="D404" s="52" t="str">
        <f>IF(Districts!I404&gt;Districts!F404, "+", "-")</f>
        <v>+</v>
      </c>
      <c r="E404" s="52" t="str">
        <f>IF(Districts!L404&gt;Districts!I404, "+", "-")</f>
        <v>+</v>
      </c>
      <c r="F404" s="52" t="str">
        <f>IF(Districts!O404&gt;Districts!L404, "+", "-")</f>
        <v>+</v>
      </c>
      <c r="G404" s="52" t="str">
        <f>IF(Districts!R404&gt;Districts!O404, "+", "-")</f>
        <v>-</v>
      </c>
      <c r="H404" s="52" t="str">
        <f t="shared" si="6"/>
        <v>+</v>
      </c>
    </row>
    <row r="405" spans="1:8" x14ac:dyDescent="0.25">
      <c r="A405" s="5" t="s">
        <v>886</v>
      </c>
      <c r="B405" s="5" t="s">
        <v>887</v>
      </c>
      <c r="C405" s="5" t="s">
        <v>233</v>
      </c>
      <c r="D405" s="52" t="str">
        <f>IF(Districts!I405&gt;Districts!F405, "+", "-")</f>
        <v>-</v>
      </c>
      <c r="E405" s="52" t="str">
        <f>IF(Districts!L405&gt;Districts!I405, "+", "-")</f>
        <v>-</v>
      </c>
      <c r="F405" s="52" t="str">
        <f>IF(Districts!O405&gt;Districts!L405, "+", "-")</f>
        <v>+</v>
      </c>
      <c r="G405" s="52" t="str">
        <f>IF(Districts!R405&gt;Districts!O405, "+", "-")</f>
        <v>-</v>
      </c>
      <c r="H405" s="52" t="str">
        <f t="shared" si="6"/>
        <v>-</v>
      </c>
    </row>
    <row r="406" spans="1:8" x14ac:dyDescent="0.25">
      <c r="A406" s="5" t="s">
        <v>888</v>
      </c>
      <c r="B406" s="5" t="s">
        <v>889</v>
      </c>
      <c r="C406" s="5" t="s">
        <v>233</v>
      </c>
      <c r="D406" s="52" t="str">
        <f>IF(Districts!I406&gt;Districts!F406, "+", "-")</f>
        <v>-</v>
      </c>
      <c r="E406" s="52" t="str">
        <f>IF(Districts!L406&gt;Districts!I406, "+", "-")</f>
        <v>+</v>
      </c>
      <c r="F406" s="52" t="str">
        <f>IF(Districts!O406&gt;Districts!L406, "+", "-")</f>
        <v>+</v>
      </c>
      <c r="G406" s="52" t="str">
        <f>IF(Districts!R406&gt;Districts!O406, "+", "-")</f>
        <v>-</v>
      </c>
      <c r="H406" s="52" t="str">
        <f t="shared" si="6"/>
        <v>N</v>
      </c>
    </row>
    <row r="407" spans="1:8" x14ac:dyDescent="0.25">
      <c r="A407" s="5" t="s">
        <v>890</v>
      </c>
      <c r="B407" s="5" t="s">
        <v>891</v>
      </c>
      <c r="C407" s="5" t="s">
        <v>208</v>
      </c>
      <c r="D407" s="52" t="str">
        <f>IF(Districts!I407&gt;Districts!F407, "+", "-")</f>
        <v>-</v>
      </c>
      <c r="E407" s="52" t="str">
        <f>IF(Districts!L407&gt;Districts!I407, "+", "-")</f>
        <v>+</v>
      </c>
      <c r="F407" s="52" t="str">
        <f>IF(Districts!O407&gt;Districts!L407, "+", "-")</f>
        <v>+</v>
      </c>
      <c r="G407" s="52" t="str">
        <f>IF(Districts!R407&gt;Districts!O407, "+", "-")</f>
        <v>-</v>
      </c>
      <c r="H407" s="52" t="str">
        <f t="shared" si="6"/>
        <v>N</v>
      </c>
    </row>
    <row r="408" spans="1:8" x14ac:dyDescent="0.25">
      <c r="A408" s="5" t="s">
        <v>892</v>
      </c>
      <c r="B408" s="5" t="s">
        <v>893</v>
      </c>
      <c r="C408" s="5" t="s">
        <v>208</v>
      </c>
      <c r="D408" s="52" t="str">
        <f>IF(Districts!I408&gt;Districts!F408, "+", "-")</f>
        <v>+</v>
      </c>
      <c r="E408" s="52" t="str">
        <f>IF(Districts!L408&gt;Districts!I408, "+", "-")</f>
        <v>+</v>
      </c>
      <c r="F408" s="52" t="str">
        <f>IF(Districts!O408&gt;Districts!L408, "+", "-")</f>
        <v>+</v>
      </c>
      <c r="G408" s="52" t="str">
        <f>IF(Districts!R408&gt;Districts!O408, "+", "-")</f>
        <v>+</v>
      </c>
      <c r="H408" s="52" t="str">
        <f t="shared" si="6"/>
        <v>+</v>
      </c>
    </row>
    <row r="409" spans="1:8" x14ac:dyDescent="0.25">
      <c r="A409" s="5" t="s">
        <v>894</v>
      </c>
      <c r="B409" s="5" t="s">
        <v>895</v>
      </c>
      <c r="C409" s="5" t="s">
        <v>208</v>
      </c>
      <c r="D409" s="52" t="str">
        <f>IF(Districts!I409&gt;Districts!F409, "+", "-")</f>
        <v>-</v>
      </c>
      <c r="E409" s="52" t="str">
        <f>IF(Districts!L409&gt;Districts!I409, "+", "-")</f>
        <v>-</v>
      </c>
      <c r="F409" s="52" t="str">
        <f>IF(Districts!O409&gt;Districts!L409, "+", "-")</f>
        <v>-</v>
      </c>
      <c r="G409" s="52" t="str">
        <f>IF(Districts!R409&gt;Districts!O409, "+", "-")</f>
        <v>-</v>
      </c>
      <c r="H409" s="52" t="str">
        <f t="shared" si="6"/>
        <v>-</v>
      </c>
    </row>
    <row r="410" spans="1:8" x14ac:dyDescent="0.25">
      <c r="A410" s="5" t="s">
        <v>896</v>
      </c>
      <c r="B410" s="5" t="s">
        <v>1405</v>
      </c>
      <c r="C410" s="5" t="s">
        <v>68</v>
      </c>
      <c r="D410" s="52" t="str">
        <f>IF(Districts!I410&gt;Districts!F410, "+", "-")</f>
        <v>-</v>
      </c>
      <c r="E410" s="52" t="str">
        <f>IF(Districts!L410&gt;Districts!I410, "+", "-")</f>
        <v>+</v>
      </c>
      <c r="F410" s="52" t="str">
        <f>IF(Districts!O410&gt;Districts!L410, "+", "-")</f>
        <v>+</v>
      </c>
      <c r="G410" s="52" t="str">
        <f>IF(Districts!R410&gt;Districts!O410, "+", "-")</f>
        <v>+</v>
      </c>
      <c r="H410" s="52" t="str">
        <f t="shared" si="6"/>
        <v>+</v>
      </c>
    </row>
    <row r="411" spans="1:8" x14ac:dyDescent="0.25">
      <c r="A411" s="5" t="s">
        <v>898</v>
      </c>
      <c r="B411" s="5" t="s">
        <v>899</v>
      </c>
      <c r="C411" s="5" t="s">
        <v>68</v>
      </c>
      <c r="D411" s="52" t="str">
        <f>IF(Districts!I411&gt;Districts!F411, "+", "-")</f>
        <v>+</v>
      </c>
      <c r="E411" s="52" t="str">
        <f>IF(Districts!L411&gt;Districts!I411, "+", "-")</f>
        <v>+</v>
      </c>
      <c r="F411" s="52" t="str">
        <f>IF(Districts!O411&gt;Districts!L411, "+", "-")</f>
        <v>-</v>
      </c>
      <c r="G411" s="52" t="str">
        <f>IF(Districts!R411&gt;Districts!O411, "+", "-")</f>
        <v>-</v>
      </c>
      <c r="H411" s="52" t="str">
        <f t="shared" si="6"/>
        <v>N</v>
      </c>
    </row>
    <row r="412" spans="1:8" x14ac:dyDescent="0.25">
      <c r="A412" s="5" t="s">
        <v>900</v>
      </c>
      <c r="B412" s="5" t="s">
        <v>901</v>
      </c>
      <c r="C412" s="5" t="s">
        <v>68</v>
      </c>
      <c r="D412" s="52" t="str">
        <f>IF(Districts!I412&gt;Districts!F412, "+", "-")</f>
        <v>+</v>
      </c>
      <c r="E412" s="52" t="str">
        <f>IF(Districts!L412&gt;Districts!I412, "+", "-")</f>
        <v>+</v>
      </c>
      <c r="F412" s="52" t="str">
        <f>IF(Districts!O412&gt;Districts!L412, "+", "-")</f>
        <v>+</v>
      </c>
      <c r="G412" s="52" t="str">
        <f>IF(Districts!R412&gt;Districts!O412, "+", "-")</f>
        <v>-</v>
      </c>
      <c r="H412" s="52" t="str">
        <f t="shared" si="6"/>
        <v>+</v>
      </c>
    </row>
    <row r="413" spans="1:8" x14ac:dyDescent="0.25">
      <c r="A413" s="5" t="s">
        <v>902</v>
      </c>
      <c r="B413" s="5" t="s">
        <v>903</v>
      </c>
      <c r="C413" s="5" t="s">
        <v>68</v>
      </c>
      <c r="D413" s="52" t="str">
        <f>IF(Districts!I413&gt;Districts!F413, "+", "-")</f>
        <v>-</v>
      </c>
      <c r="E413" s="52" t="str">
        <f>IF(Districts!L413&gt;Districts!I413, "+", "-")</f>
        <v>+</v>
      </c>
      <c r="F413" s="52" t="str">
        <f>IF(Districts!O413&gt;Districts!L413, "+", "-")</f>
        <v>+</v>
      </c>
      <c r="G413" s="52" t="str">
        <f>IF(Districts!R413&gt;Districts!O413, "+", "-")</f>
        <v>+</v>
      </c>
      <c r="H413" s="52" t="str">
        <f t="shared" si="6"/>
        <v>+</v>
      </c>
    </row>
    <row r="414" spans="1:8" x14ac:dyDescent="0.25">
      <c r="A414" s="5" t="s">
        <v>904</v>
      </c>
      <c r="B414" s="5" t="s">
        <v>905</v>
      </c>
      <c r="C414" s="5" t="s">
        <v>68</v>
      </c>
      <c r="D414" s="52" t="str">
        <f>IF(Districts!I414&gt;Districts!F414, "+", "-")</f>
        <v>-</v>
      </c>
      <c r="E414" s="52" t="str">
        <f>IF(Districts!L414&gt;Districts!I414, "+", "-")</f>
        <v>+</v>
      </c>
      <c r="F414" s="52" t="str">
        <f>IF(Districts!O414&gt;Districts!L414, "+", "-")</f>
        <v>+</v>
      </c>
      <c r="G414" s="52" t="str">
        <f>IF(Districts!R414&gt;Districts!O414, "+", "-")</f>
        <v>-</v>
      </c>
      <c r="H414" s="52" t="str">
        <f t="shared" si="6"/>
        <v>N</v>
      </c>
    </row>
    <row r="415" spans="1:8" x14ac:dyDescent="0.25">
      <c r="A415" s="5" t="s">
        <v>906</v>
      </c>
      <c r="B415" s="5" t="s">
        <v>907</v>
      </c>
      <c r="C415" s="5" t="s">
        <v>68</v>
      </c>
      <c r="D415" s="52" t="str">
        <f>IF(Districts!I415&gt;Districts!F415, "+", "-")</f>
        <v>+</v>
      </c>
      <c r="E415" s="52" t="str">
        <f>IF(Districts!L415&gt;Districts!I415, "+", "-")</f>
        <v>+</v>
      </c>
      <c r="F415" s="52" t="str">
        <f>IF(Districts!O415&gt;Districts!L415, "+", "-")</f>
        <v>-</v>
      </c>
      <c r="G415" s="52" t="str">
        <f>IF(Districts!R415&gt;Districts!O415, "+", "-")</f>
        <v>+</v>
      </c>
      <c r="H415" s="52" t="str">
        <f t="shared" si="6"/>
        <v>+</v>
      </c>
    </row>
    <row r="416" spans="1:8" x14ac:dyDescent="0.25">
      <c r="A416" s="5" t="s">
        <v>908</v>
      </c>
      <c r="B416" s="5" t="s">
        <v>909</v>
      </c>
      <c r="C416" s="5" t="s">
        <v>68</v>
      </c>
      <c r="D416" s="52" t="str">
        <f>IF(Districts!I416&gt;Districts!F416, "+", "-")</f>
        <v>+</v>
      </c>
      <c r="E416" s="52" t="str">
        <f>IF(Districts!L416&gt;Districts!I416, "+", "-")</f>
        <v>+</v>
      </c>
      <c r="F416" s="52" t="str">
        <f>IF(Districts!O416&gt;Districts!L416, "+", "-")</f>
        <v>+</v>
      </c>
      <c r="G416" s="52" t="str">
        <f>IF(Districts!R416&gt;Districts!O416, "+", "-")</f>
        <v>+</v>
      </c>
      <c r="H416" s="52" t="str">
        <f t="shared" si="6"/>
        <v>+</v>
      </c>
    </row>
    <row r="417" spans="1:8" x14ac:dyDescent="0.25">
      <c r="A417" s="5" t="s">
        <v>910</v>
      </c>
      <c r="B417" s="5" t="s">
        <v>911</v>
      </c>
      <c r="C417" s="5" t="s">
        <v>68</v>
      </c>
      <c r="D417" s="52" t="str">
        <f>IF(Districts!I417&gt;Districts!F417, "+", "-")</f>
        <v>+</v>
      </c>
      <c r="E417" s="52" t="str">
        <f>IF(Districts!L417&gt;Districts!I417, "+", "-")</f>
        <v>+</v>
      </c>
      <c r="F417" s="52" t="str">
        <f>IF(Districts!O417&gt;Districts!L417, "+", "-")</f>
        <v>+</v>
      </c>
      <c r="G417" s="52" t="str">
        <f>IF(Districts!R417&gt;Districts!O417, "+", "-")</f>
        <v>-</v>
      </c>
      <c r="H417" s="52" t="str">
        <f t="shared" si="6"/>
        <v>+</v>
      </c>
    </row>
    <row r="418" spans="1:8" x14ac:dyDescent="0.25">
      <c r="A418" s="5" t="s">
        <v>912</v>
      </c>
      <c r="B418" s="5" t="s">
        <v>887</v>
      </c>
      <c r="C418" s="5" t="s">
        <v>68</v>
      </c>
      <c r="D418" s="52" t="str">
        <f>IF(Districts!I418&gt;Districts!F418, "+", "-")</f>
        <v>+</v>
      </c>
      <c r="E418" s="52" t="str">
        <f>IF(Districts!L418&gt;Districts!I418, "+", "-")</f>
        <v>+</v>
      </c>
      <c r="F418" s="52" t="str">
        <f>IF(Districts!O418&gt;Districts!L418, "+", "-")</f>
        <v>+</v>
      </c>
      <c r="G418" s="52" t="str">
        <f>IF(Districts!R418&gt;Districts!O418, "+", "-")</f>
        <v>-</v>
      </c>
      <c r="H418" s="52" t="str">
        <f t="shared" si="6"/>
        <v>+</v>
      </c>
    </row>
    <row r="419" spans="1:8" x14ac:dyDescent="0.25">
      <c r="A419" s="5" t="s">
        <v>913</v>
      </c>
      <c r="B419" s="5" t="s">
        <v>914</v>
      </c>
      <c r="C419" s="5" t="s">
        <v>68</v>
      </c>
      <c r="D419" s="52" t="str">
        <f>IF(Districts!I419&gt;Districts!F419, "+", "-")</f>
        <v>+</v>
      </c>
      <c r="E419" s="52" t="str">
        <f>IF(Districts!L419&gt;Districts!I419, "+", "-")</f>
        <v>+</v>
      </c>
      <c r="F419" s="52" t="str">
        <f>IF(Districts!O419&gt;Districts!L419, "+", "-")</f>
        <v>-</v>
      </c>
      <c r="G419" s="52" t="str">
        <f>IF(Districts!R419&gt;Districts!O419, "+", "-")</f>
        <v>-</v>
      </c>
      <c r="H419" s="52" t="str">
        <f t="shared" si="6"/>
        <v>N</v>
      </c>
    </row>
    <row r="420" spans="1:8" x14ac:dyDescent="0.25">
      <c r="A420" s="5" t="s">
        <v>915</v>
      </c>
      <c r="B420" s="5" t="s">
        <v>817</v>
      </c>
      <c r="C420" s="5" t="s">
        <v>68</v>
      </c>
      <c r="D420" s="52" t="str">
        <f>IF(Districts!I420&gt;Districts!F420, "+", "-")</f>
        <v>-</v>
      </c>
      <c r="E420" s="52" t="str">
        <f>IF(Districts!L420&gt;Districts!I420, "+", "-")</f>
        <v>+</v>
      </c>
      <c r="F420" s="52" t="str">
        <f>IF(Districts!O420&gt;Districts!L420, "+", "-")</f>
        <v>+</v>
      </c>
      <c r="G420" s="52" t="str">
        <f>IF(Districts!R420&gt;Districts!O420, "+", "-")</f>
        <v>+</v>
      </c>
      <c r="H420" s="52" t="str">
        <f t="shared" si="6"/>
        <v>+</v>
      </c>
    </row>
    <row r="421" spans="1:8" x14ac:dyDescent="0.25">
      <c r="A421" s="5" t="s">
        <v>916</v>
      </c>
      <c r="B421" s="5" t="s">
        <v>917</v>
      </c>
      <c r="C421" s="5" t="s">
        <v>226</v>
      </c>
      <c r="D421" s="52" t="str">
        <f>IF(Districts!I421&gt;Districts!F421, "+", "-")</f>
        <v>+</v>
      </c>
      <c r="E421" s="52" t="str">
        <f>IF(Districts!L421&gt;Districts!I421, "+", "-")</f>
        <v>+</v>
      </c>
      <c r="F421" s="52" t="str">
        <f>IF(Districts!O421&gt;Districts!L421, "+", "-")</f>
        <v>+</v>
      </c>
      <c r="G421" s="52" t="str">
        <f>IF(Districts!R421&gt;Districts!O421, "+", "-")</f>
        <v>+</v>
      </c>
      <c r="H421" s="52" t="str">
        <f t="shared" si="6"/>
        <v>+</v>
      </c>
    </row>
    <row r="422" spans="1:8" x14ac:dyDescent="0.25">
      <c r="A422" s="5" t="s">
        <v>918</v>
      </c>
      <c r="B422" s="5" t="s">
        <v>919</v>
      </c>
      <c r="C422" s="5" t="s">
        <v>226</v>
      </c>
      <c r="D422" s="52" t="str">
        <f>IF(Districts!I422&gt;Districts!F422, "+", "-")</f>
        <v>+</v>
      </c>
      <c r="E422" s="52" t="str">
        <f>IF(Districts!L422&gt;Districts!I422, "+", "-")</f>
        <v>+</v>
      </c>
      <c r="F422" s="52" t="str">
        <f>IF(Districts!O422&gt;Districts!L422, "+", "-")</f>
        <v>+</v>
      </c>
      <c r="G422" s="52" t="str">
        <f>IF(Districts!R422&gt;Districts!O422, "+", "-")</f>
        <v>-</v>
      </c>
      <c r="H422" s="52" t="str">
        <f t="shared" si="6"/>
        <v>+</v>
      </c>
    </row>
    <row r="423" spans="1:8" x14ac:dyDescent="0.25">
      <c r="A423" s="5" t="s">
        <v>920</v>
      </c>
      <c r="B423" s="5" t="s">
        <v>921</v>
      </c>
      <c r="C423" s="5" t="s">
        <v>226</v>
      </c>
      <c r="D423" s="52" t="str">
        <f>IF(Districts!I423&gt;Districts!F423, "+", "-")</f>
        <v>+</v>
      </c>
      <c r="E423" s="52" t="str">
        <f>IF(Districts!L423&gt;Districts!I423, "+", "-")</f>
        <v>+</v>
      </c>
      <c r="F423" s="52" t="str">
        <f>IF(Districts!O423&gt;Districts!L423, "+", "-")</f>
        <v>-</v>
      </c>
      <c r="G423" s="52" t="str">
        <f>IF(Districts!R423&gt;Districts!O423, "+", "-")</f>
        <v>+</v>
      </c>
      <c r="H423" s="52" t="str">
        <f t="shared" si="6"/>
        <v>+</v>
      </c>
    </row>
    <row r="424" spans="1:8" x14ac:dyDescent="0.25">
      <c r="A424" s="5" t="s">
        <v>922</v>
      </c>
      <c r="B424" s="5" t="s">
        <v>923</v>
      </c>
      <c r="C424" s="5" t="s">
        <v>226</v>
      </c>
      <c r="D424" s="52" t="str">
        <f>IF(Districts!I424&gt;Districts!F424, "+", "-")</f>
        <v>-</v>
      </c>
      <c r="E424" s="52" t="str">
        <f>IF(Districts!L424&gt;Districts!I424, "+", "-")</f>
        <v>+</v>
      </c>
      <c r="F424" s="52" t="str">
        <f>IF(Districts!O424&gt;Districts!L424, "+", "-")</f>
        <v>-</v>
      </c>
      <c r="G424" s="52" t="str">
        <f>IF(Districts!R424&gt;Districts!O424, "+", "-")</f>
        <v>-</v>
      </c>
      <c r="H424" s="52" t="str">
        <f t="shared" si="6"/>
        <v>-</v>
      </c>
    </row>
    <row r="425" spans="1:8" x14ac:dyDescent="0.25">
      <c r="A425" s="5" t="s">
        <v>924</v>
      </c>
      <c r="B425" s="5" t="s">
        <v>925</v>
      </c>
      <c r="C425" s="5" t="s">
        <v>56</v>
      </c>
      <c r="D425" s="52" t="str">
        <f>IF(Districts!I425&gt;Districts!F425, "+", "-")</f>
        <v>+</v>
      </c>
      <c r="E425" s="52" t="str">
        <f>IF(Districts!L425&gt;Districts!I425, "+", "-")</f>
        <v>+</v>
      </c>
      <c r="F425" s="52" t="str">
        <f>IF(Districts!O425&gt;Districts!L425, "+", "-")</f>
        <v>-</v>
      </c>
      <c r="G425" s="52" t="str">
        <f>IF(Districts!R425&gt;Districts!O425, "+", "-")</f>
        <v>+</v>
      </c>
      <c r="H425" s="52" t="str">
        <f t="shared" si="6"/>
        <v>+</v>
      </c>
    </row>
    <row r="426" spans="1:8" x14ac:dyDescent="0.25">
      <c r="A426" s="5" t="s">
        <v>926</v>
      </c>
      <c r="B426" s="5" t="s">
        <v>540</v>
      </c>
      <c r="C426" s="5" t="s">
        <v>56</v>
      </c>
      <c r="D426" s="52" t="str">
        <f>IF(Districts!I426&gt;Districts!F426, "+", "-")</f>
        <v>+</v>
      </c>
      <c r="E426" s="52" t="str">
        <f>IF(Districts!L426&gt;Districts!I426, "+", "-")</f>
        <v>+</v>
      </c>
      <c r="F426" s="52" t="str">
        <f>IF(Districts!O426&gt;Districts!L426, "+", "-")</f>
        <v>+</v>
      </c>
      <c r="G426" s="52" t="str">
        <f>IF(Districts!R426&gt;Districts!O426, "+", "-")</f>
        <v>+</v>
      </c>
      <c r="H426" s="52" t="str">
        <f t="shared" si="6"/>
        <v>+</v>
      </c>
    </row>
    <row r="427" spans="1:8" x14ac:dyDescent="0.25">
      <c r="A427" s="5" t="s">
        <v>927</v>
      </c>
      <c r="B427" s="5" t="s">
        <v>928</v>
      </c>
      <c r="C427" s="5" t="s">
        <v>56</v>
      </c>
      <c r="D427" s="52" t="str">
        <f>IF(Districts!I427&gt;Districts!F427, "+", "-")</f>
        <v>+</v>
      </c>
      <c r="E427" s="52" t="str">
        <f>IF(Districts!L427&gt;Districts!I427, "+", "-")</f>
        <v>+</v>
      </c>
      <c r="F427" s="52" t="str">
        <f>IF(Districts!O427&gt;Districts!L427, "+", "-")</f>
        <v>+</v>
      </c>
      <c r="G427" s="52" t="str">
        <f>IF(Districts!R427&gt;Districts!O427, "+", "-")</f>
        <v>+</v>
      </c>
      <c r="H427" s="52" t="str">
        <f t="shared" si="6"/>
        <v>+</v>
      </c>
    </row>
    <row r="428" spans="1:8" x14ac:dyDescent="0.25">
      <c r="A428" s="5" t="s">
        <v>929</v>
      </c>
      <c r="B428" s="5" t="s">
        <v>930</v>
      </c>
      <c r="C428" s="5" t="s">
        <v>56</v>
      </c>
      <c r="D428" s="52" t="str">
        <f>IF(Districts!I428&gt;Districts!F428, "+", "-")</f>
        <v>+</v>
      </c>
      <c r="E428" s="52" t="str">
        <f>IF(Districts!L428&gt;Districts!I428, "+", "-")</f>
        <v>+</v>
      </c>
      <c r="F428" s="52" t="str">
        <f>IF(Districts!O428&gt;Districts!L428, "+", "-")</f>
        <v>+</v>
      </c>
      <c r="G428" s="52" t="str">
        <f>IF(Districts!R428&gt;Districts!O428, "+", "-")</f>
        <v>+</v>
      </c>
      <c r="H428" s="52" t="str">
        <f t="shared" si="6"/>
        <v>+</v>
      </c>
    </row>
    <row r="429" spans="1:8" x14ac:dyDescent="0.25">
      <c r="A429" s="5" t="s">
        <v>931</v>
      </c>
      <c r="B429" s="5" t="s">
        <v>568</v>
      </c>
      <c r="C429" s="5" t="s">
        <v>932</v>
      </c>
      <c r="D429" s="52" t="str">
        <f>IF(Districts!I429&gt;Districts!F429, "+", "-")</f>
        <v>+</v>
      </c>
      <c r="E429" s="52" t="str">
        <f>IF(Districts!L429&gt;Districts!I429, "+", "-")</f>
        <v>-</v>
      </c>
      <c r="F429" s="52" t="str">
        <f>IF(Districts!O429&gt;Districts!L429, "+", "-")</f>
        <v>+</v>
      </c>
      <c r="G429" s="52" t="str">
        <f>IF(Districts!R429&gt;Districts!O429, "+", "-")</f>
        <v>+</v>
      </c>
      <c r="H429" s="52" t="str">
        <f t="shared" si="6"/>
        <v>+</v>
      </c>
    </row>
    <row r="430" spans="1:8" x14ac:dyDescent="0.25">
      <c r="A430" s="5" t="s">
        <v>933</v>
      </c>
      <c r="B430" s="5" t="s">
        <v>934</v>
      </c>
      <c r="C430" s="5" t="s">
        <v>932</v>
      </c>
      <c r="D430" s="52" t="str">
        <f>IF(Districts!I430&gt;Districts!F430, "+", "-")</f>
        <v>+</v>
      </c>
      <c r="E430" s="52" t="str">
        <f>IF(Districts!L430&gt;Districts!I430, "+", "-")</f>
        <v>+</v>
      </c>
      <c r="F430" s="52" t="str">
        <f>IF(Districts!O430&gt;Districts!L430, "+", "-")</f>
        <v>+</v>
      </c>
      <c r="G430" s="52" t="str">
        <f>IF(Districts!R430&gt;Districts!O430, "+", "-")</f>
        <v>+</v>
      </c>
      <c r="H430" s="52" t="str">
        <f t="shared" si="6"/>
        <v>+</v>
      </c>
    </row>
    <row r="431" spans="1:8" x14ac:dyDescent="0.25">
      <c r="A431" s="5" t="s">
        <v>935</v>
      </c>
      <c r="B431" s="5" t="s">
        <v>634</v>
      </c>
      <c r="C431" s="5" t="s">
        <v>932</v>
      </c>
      <c r="D431" s="52" t="str">
        <f>IF(Districts!I431&gt;Districts!F431, "+", "-")</f>
        <v>-</v>
      </c>
      <c r="E431" s="52" t="str">
        <f>IF(Districts!L431&gt;Districts!I431, "+", "-")</f>
        <v>+</v>
      </c>
      <c r="F431" s="52" t="str">
        <f>IF(Districts!O431&gt;Districts!L431, "+", "-")</f>
        <v>-</v>
      </c>
      <c r="G431" s="52" t="str">
        <f>IF(Districts!R431&gt;Districts!O431, "+", "-")</f>
        <v>+</v>
      </c>
      <c r="H431" s="52" t="str">
        <f t="shared" si="6"/>
        <v>-</v>
      </c>
    </row>
    <row r="432" spans="1:8" x14ac:dyDescent="0.25">
      <c r="A432" s="5" t="s">
        <v>936</v>
      </c>
      <c r="B432" s="5" t="s">
        <v>937</v>
      </c>
      <c r="C432" s="5" t="s">
        <v>73</v>
      </c>
      <c r="D432" s="52" t="str">
        <f>IF(Districts!I432&gt;Districts!F432, "+", "-")</f>
        <v>+</v>
      </c>
      <c r="E432" s="52" t="str">
        <f>IF(Districts!L432&gt;Districts!I432, "+", "-")</f>
        <v>+</v>
      </c>
      <c r="F432" s="52" t="str">
        <f>IF(Districts!O432&gt;Districts!L432, "+", "-")</f>
        <v>+</v>
      </c>
      <c r="G432" s="52" t="str">
        <f>IF(Districts!R432&gt;Districts!O432, "+", "-")</f>
        <v>+</v>
      </c>
      <c r="H432" s="52" t="str">
        <f t="shared" si="6"/>
        <v>+</v>
      </c>
    </row>
    <row r="433" spans="1:8" x14ac:dyDescent="0.25">
      <c r="A433" s="5" t="s">
        <v>938</v>
      </c>
      <c r="B433" s="5" t="s">
        <v>939</v>
      </c>
      <c r="C433" s="5" t="s">
        <v>73</v>
      </c>
      <c r="D433" s="52" t="str">
        <f>IF(Districts!I433&gt;Districts!F433, "+", "-")</f>
        <v>+</v>
      </c>
      <c r="E433" s="52" t="str">
        <f>IF(Districts!L433&gt;Districts!I433, "+", "-")</f>
        <v>+</v>
      </c>
      <c r="F433" s="52" t="str">
        <f>IF(Districts!O433&gt;Districts!L433, "+", "-")</f>
        <v>+</v>
      </c>
      <c r="G433" s="52" t="str">
        <f>IF(Districts!R433&gt;Districts!O433, "+", "-")</f>
        <v>-</v>
      </c>
      <c r="H433" s="52" t="str">
        <f t="shared" si="6"/>
        <v>+</v>
      </c>
    </row>
    <row r="434" spans="1:8" x14ac:dyDescent="0.25">
      <c r="A434" s="5" t="s">
        <v>940</v>
      </c>
      <c r="B434" s="5" t="s">
        <v>941</v>
      </c>
      <c r="C434" s="5" t="s">
        <v>73</v>
      </c>
      <c r="D434" s="52" t="str">
        <f>IF(Districts!I434&gt;Districts!F434, "+", "-")</f>
        <v>+</v>
      </c>
      <c r="E434" s="52" t="str">
        <f>IF(Districts!L434&gt;Districts!I434, "+", "-")</f>
        <v>+</v>
      </c>
      <c r="F434" s="52" t="str">
        <f>IF(Districts!O434&gt;Districts!L434, "+", "-")</f>
        <v>+</v>
      </c>
      <c r="G434" s="52" t="str">
        <f>IF(Districts!R434&gt;Districts!O434, "+", "-")</f>
        <v>+</v>
      </c>
      <c r="H434" s="52" t="str">
        <f t="shared" si="6"/>
        <v>+</v>
      </c>
    </row>
    <row r="435" spans="1:8" x14ac:dyDescent="0.25">
      <c r="A435" s="5" t="s">
        <v>942</v>
      </c>
      <c r="B435" s="5" t="s">
        <v>943</v>
      </c>
      <c r="C435" s="5" t="s">
        <v>73</v>
      </c>
      <c r="D435" s="52" t="str">
        <f>IF(Districts!I435&gt;Districts!F435, "+", "-")</f>
        <v>+</v>
      </c>
      <c r="E435" s="52" t="str">
        <f>IF(Districts!L435&gt;Districts!I435, "+", "-")</f>
        <v>+</v>
      </c>
      <c r="F435" s="52" t="str">
        <f>IF(Districts!O435&gt;Districts!L435, "+", "-")</f>
        <v>+</v>
      </c>
      <c r="G435" s="52" t="str">
        <f>IF(Districts!R435&gt;Districts!O435, "+", "-")</f>
        <v>+</v>
      </c>
      <c r="H435" s="52" t="str">
        <f t="shared" si="6"/>
        <v>+</v>
      </c>
    </row>
    <row r="436" spans="1:8" x14ac:dyDescent="0.25">
      <c r="A436" s="5" t="s">
        <v>944</v>
      </c>
      <c r="B436" s="5" t="s">
        <v>945</v>
      </c>
      <c r="C436" s="5" t="s">
        <v>296</v>
      </c>
      <c r="D436" s="52" t="str">
        <f>IF(Districts!I436&gt;Districts!F436, "+", "-")</f>
        <v>+</v>
      </c>
      <c r="E436" s="52" t="str">
        <f>IF(Districts!L436&gt;Districts!I436, "+", "-")</f>
        <v>+</v>
      </c>
      <c r="F436" s="52" t="str">
        <f>IF(Districts!O436&gt;Districts!L436, "+", "-")</f>
        <v>-</v>
      </c>
      <c r="G436" s="52" t="str">
        <f>IF(Districts!R436&gt;Districts!O436, "+", "-")</f>
        <v>-</v>
      </c>
      <c r="H436" s="52" t="str">
        <f t="shared" si="6"/>
        <v>N</v>
      </c>
    </row>
    <row r="437" spans="1:8" x14ac:dyDescent="0.25">
      <c r="A437" s="5" t="s">
        <v>946</v>
      </c>
      <c r="B437" s="5" t="s">
        <v>947</v>
      </c>
      <c r="C437" s="5" t="s">
        <v>296</v>
      </c>
      <c r="D437" s="52" t="str">
        <f>IF(Districts!I437&gt;Districts!F437, "+", "-")</f>
        <v>+</v>
      </c>
      <c r="E437" s="52" t="str">
        <f>IF(Districts!L437&gt;Districts!I437, "+", "-")</f>
        <v>+</v>
      </c>
      <c r="F437" s="52" t="str">
        <f>IF(Districts!O437&gt;Districts!L437, "+", "-")</f>
        <v>+</v>
      </c>
      <c r="G437" s="52" t="str">
        <f>IF(Districts!R437&gt;Districts!O437, "+", "-")</f>
        <v>+</v>
      </c>
      <c r="H437" s="52" t="str">
        <f t="shared" si="6"/>
        <v>+</v>
      </c>
    </row>
    <row r="438" spans="1:8" x14ac:dyDescent="0.25">
      <c r="A438" s="5" t="s">
        <v>948</v>
      </c>
      <c r="B438" s="5" t="s">
        <v>949</v>
      </c>
      <c r="C438" s="5" t="s">
        <v>296</v>
      </c>
      <c r="D438" s="52" t="str">
        <f>IF(Districts!I438&gt;Districts!F438, "+", "-")</f>
        <v>+</v>
      </c>
      <c r="E438" s="52" t="str">
        <f>IF(Districts!L438&gt;Districts!I438, "+", "-")</f>
        <v>+</v>
      </c>
      <c r="F438" s="52" t="str">
        <f>IF(Districts!O438&gt;Districts!L438, "+", "-")</f>
        <v>-</v>
      </c>
      <c r="G438" s="52" t="str">
        <f>IF(Districts!R438&gt;Districts!O438, "+", "-")</f>
        <v>+</v>
      </c>
      <c r="H438" s="52" t="str">
        <f t="shared" si="6"/>
        <v>+</v>
      </c>
    </row>
    <row r="439" spans="1:8" x14ac:dyDescent="0.25">
      <c r="A439" s="5" t="s">
        <v>950</v>
      </c>
      <c r="B439" s="5" t="s">
        <v>951</v>
      </c>
      <c r="C439" s="5" t="s">
        <v>952</v>
      </c>
      <c r="D439" s="52" t="str">
        <f>IF(Districts!I439&gt;Districts!F439, "+", "-")</f>
        <v>+</v>
      </c>
      <c r="E439" s="52" t="str">
        <f>IF(Districts!L439&gt;Districts!I439, "+", "-")</f>
        <v>+</v>
      </c>
      <c r="F439" s="52" t="str">
        <f>IF(Districts!O439&gt;Districts!L439, "+", "-")</f>
        <v>+</v>
      </c>
      <c r="G439" s="52" t="str">
        <f>IF(Districts!R439&gt;Districts!O439, "+", "-")</f>
        <v>-</v>
      </c>
      <c r="H439" s="52" t="str">
        <f t="shared" si="6"/>
        <v>+</v>
      </c>
    </row>
    <row r="440" spans="1:8" x14ac:dyDescent="0.25">
      <c r="A440" s="5" t="s">
        <v>953</v>
      </c>
      <c r="B440" s="5" t="s">
        <v>954</v>
      </c>
      <c r="C440" s="5" t="s">
        <v>76</v>
      </c>
      <c r="D440" s="52" t="str">
        <f>IF(Districts!I440&gt;Districts!F440, "+", "-")</f>
        <v>-</v>
      </c>
      <c r="E440" s="52" t="str">
        <f>IF(Districts!L440&gt;Districts!I440, "+", "-")</f>
        <v>+</v>
      </c>
      <c r="F440" s="52" t="str">
        <f>IF(Districts!O440&gt;Districts!L440, "+", "-")</f>
        <v>+</v>
      </c>
      <c r="G440" s="52" t="str">
        <f>IF(Districts!R440&gt;Districts!O440, "+", "-")</f>
        <v>+</v>
      </c>
      <c r="H440" s="52" t="str">
        <f t="shared" si="6"/>
        <v>+</v>
      </c>
    </row>
    <row r="441" spans="1:8" x14ac:dyDescent="0.25">
      <c r="A441" s="5" t="s">
        <v>955</v>
      </c>
      <c r="B441" s="5" t="s">
        <v>956</v>
      </c>
      <c r="C441" s="5" t="s">
        <v>76</v>
      </c>
      <c r="D441" s="52" t="str">
        <f>IF(Districts!I441&gt;Districts!F441, "+", "-")</f>
        <v>+</v>
      </c>
      <c r="E441" s="52" t="str">
        <f>IF(Districts!L441&gt;Districts!I441, "+", "-")</f>
        <v>+</v>
      </c>
      <c r="F441" s="52" t="str">
        <f>IF(Districts!O441&gt;Districts!L441, "+", "-")</f>
        <v>-</v>
      </c>
      <c r="G441" s="52" t="str">
        <f>IF(Districts!R441&gt;Districts!O441, "+", "-")</f>
        <v>+</v>
      </c>
      <c r="H441" s="52" t="str">
        <f t="shared" si="6"/>
        <v>+</v>
      </c>
    </row>
    <row r="442" spans="1:8" x14ac:dyDescent="0.25">
      <c r="A442" s="5" t="s">
        <v>957</v>
      </c>
      <c r="B442" s="5" t="s">
        <v>958</v>
      </c>
      <c r="C442" s="5" t="s">
        <v>76</v>
      </c>
      <c r="D442" s="52" t="str">
        <f>IF(Districts!I442&gt;Districts!F442, "+", "-")</f>
        <v>+</v>
      </c>
      <c r="E442" s="52" t="str">
        <f>IF(Districts!L442&gt;Districts!I442, "+", "-")</f>
        <v>+</v>
      </c>
      <c r="F442" s="52" t="str">
        <f>IF(Districts!O442&gt;Districts!L442, "+", "-")</f>
        <v>-</v>
      </c>
      <c r="G442" s="52" t="str">
        <f>IF(Districts!R442&gt;Districts!O442, "+", "-")</f>
        <v>+</v>
      </c>
      <c r="H442" s="52" t="str">
        <f t="shared" si="6"/>
        <v>+</v>
      </c>
    </row>
    <row r="443" spans="1:8" x14ac:dyDescent="0.25">
      <c r="A443" s="5" t="s">
        <v>959</v>
      </c>
      <c r="B443" s="5" t="s">
        <v>960</v>
      </c>
      <c r="C443" s="5" t="s">
        <v>76</v>
      </c>
      <c r="D443" s="52" t="str">
        <f>IF(Districts!I443&gt;Districts!F443, "+", "-")</f>
        <v>+</v>
      </c>
      <c r="E443" s="52" t="str">
        <f>IF(Districts!L443&gt;Districts!I443, "+", "-")</f>
        <v>+</v>
      </c>
      <c r="F443" s="52" t="str">
        <f>IF(Districts!O443&gt;Districts!L443, "+", "-")</f>
        <v>+</v>
      </c>
      <c r="G443" s="52" t="str">
        <f>IF(Districts!R443&gt;Districts!O443, "+", "-")</f>
        <v>+</v>
      </c>
      <c r="H443" s="52" t="str">
        <f t="shared" si="6"/>
        <v>+</v>
      </c>
    </row>
    <row r="444" spans="1:8" x14ac:dyDescent="0.25">
      <c r="A444" s="5" t="s">
        <v>961</v>
      </c>
      <c r="B444" s="5" t="s">
        <v>962</v>
      </c>
      <c r="C444" s="5" t="s">
        <v>76</v>
      </c>
      <c r="D444" s="52" t="str">
        <f>IF(Districts!I444&gt;Districts!F444, "+", "-")</f>
        <v>+</v>
      </c>
      <c r="E444" s="52" t="str">
        <f>IF(Districts!L444&gt;Districts!I444, "+", "-")</f>
        <v>+</v>
      </c>
      <c r="F444" s="52" t="str">
        <f>IF(Districts!O444&gt;Districts!L444, "+", "-")</f>
        <v>+</v>
      </c>
      <c r="G444" s="52" t="str">
        <f>IF(Districts!R444&gt;Districts!O444, "+", "-")</f>
        <v>+</v>
      </c>
      <c r="H444" s="52" t="str">
        <f t="shared" si="6"/>
        <v>+</v>
      </c>
    </row>
    <row r="445" spans="1:8" x14ac:dyDescent="0.25">
      <c r="A445" s="5" t="s">
        <v>963</v>
      </c>
      <c r="B445" s="5" t="s">
        <v>964</v>
      </c>
      <c r="C445" s="5" t="s">
        <v>76</v>
      </c>
      <c r="D445" s="52" t="str">
        <f>IF(Districts!I445&gt;Districts!F445, "+", "-")</f>
        <v>-</v>
      </c>
      <c r="E445" s="52" t="str">
        <f>IF(Districts!L445&gt;Districts!I445, "+", "-")</f>
        <v>+</v>
      </c>
      <c r="F445" s="52" t="str">
        <f>IF(Districts!O445&gt;Districts!L445, "+", "-")</f>
        <v>+</v>
      </c>
      <c r="G445" s="52" t="str">
        <f>IF(Districts!R445&gt;Districts!O445, "+", "-")</f>
        <v>+</v>
      </c>
      <c r="H445" s="52" t="str">
        <f t="shared" si="6"/>
        <v>+</v>
      </c>
    </row>
    <row r="446" spans="1:8" x14ac:dyDescent="0.25">
      <c r="A446" s="5" t="s">
        <v>965</v>
      </c>
      <c r="B446" s="5" t="s">
        <v>860</v>
      </c>
      <c r="C446" s="5" t="s">
        <v>76</v>
      </c>
      <c r="D446" s="52" t="str">
        <f>IF(Districts!I446&gt;Districts!F446, "+", "-")</f>
        <v>+</v>
      </c>
      <c r="E446" s="52" t="str">
        <f>IF(Districts!L446&gt;Districts!I446, "+", "-")</f>
        <v>+</v>
      </c>
      <c r="F446" s="52" t="str">
        <f>IF(Districts!O446&gt;Districts!L446, "+", "-")</f>
        <v>+</v>
      </c>
      <c r="G446" s="52" t="str">
        <f>IF(Districts!R446&gt;Districts!O446, "+", "-")</f>
        <v>-</v>
      </c>
      <c r="H446" s="52" t="str">
        <f t="shared" si="6"/>
        <v>+</v>
      </c>
    </row>
    <row r="447" spans="1:8" x14ac:dyDescent="0.25">
      <c r="A447" s="5" t="s">
        <v>966</v>
      </c>
      <c r="B447" s="5" t="s">
        <v>967</v>
      </c>
      <c r="C447" s="5" t="s">
        <v>76</v>
      </c>
      <c r="D447" s="52" t="str">
        <f>IF(Districts!I447&gt;Districts!F447, "+", "-")</f>
        <v>-</v>
      </c>
      <c r="E447" s="52" t="str">
        <f>IF(Districts!L447&gt;Districts!I447, "+", "-")</f>
        <v>-</v>
      </c>
      <c r="F447" s="52" t="str">
        <f>IF(Districts!O447&gt;Districts!L447, "+", "-")</f>
        <v>+</v>
      </c>
      <c r="G447" s="52" t="str">
        <f>IF(Districts!R447&gt;Districts!O447, "+", "-")</f>
        <v>+</v>
      </c>
      <c r="H447" s="52" t="str">
        <f t="shared" si="6"/>
        <v>-</v>
      </c>
    </row>
    <row r="448" spans="1:8" x14ac:dyDescent="0.25">
      <c r="A448" s="5" t="s">
        <v>968</v>
      </c>
      <c r="B448" s="5" t="s">
        <v>969</v>
      </c>
      <c r="C448" s="5" t="s">
        <v>76</v>
      </c>
      <c r="D448" s="52" t="str">
        <f>IF(Districts!I448&gt;Districts!F448, "+", "-")</f>
        <v>+</v>
      </c>
      <c r="E448" s="52" t="str">
        <f>IF(Districts!L448&gt;Districts!I448, "+", "-")</f>
        <v>+</v>
      </c>
      <c r="F448" s="52" t="str">
        <f>IF(Districts!O448&gt;Districts!L448, "+", "-")</f>
        <v>+</v>
      </c>
      <c r="G448" s="52" t="str">
        <f>IF(Districts!R448&gt;Districts!O448, "+", "-")</f>
        <v>+</v>
      </c>
      <c r="H448" s="52" t="str">
        <f t="shared" si="6"/>
        <v>+</v>
      </c>
    </row>
    <row r="449" spans="1:8" x14ac:dyDescent="0.25">
      <c r="A449" s="5" t="s">
        <v>970</v>
      </c>
      <c r="B449" s="5" t="s">
        <v>971</v>
      </c>
      <c r="C449" s="5" t="s">
        <v>972</v>
      </c>
      <c r="D449" s="52" t="str">
        <f>IF(Districts!I449&gt;Districts!F449, "+", "-")</f>
        <v>-</v>
      </c>
      <c r="E449" s="52" t="str">
        <f>IF(Districts!L449&gt;Districts!I449, "+", "-")</f>
        <v>-</v>
      </c>
      <c r="F449" s="52" t="str">
        <f>IF(Districts!O449&gt;Districts!L449, "+", "-")</f>
        <v>-</v>
      </c>
      <c r="G449" s="52" t="str">
        <f>IF(Districts!R449&gt;Districts!O449, "+", "-")</f>
        <v>-</v>
      </c>
      <c r="H449" s="52" t="str">
        <f t="shared" si="6"/>
        <v>-</v>
      </c>
    </row>
    <row r="450" spans="1:8" x14ac:dyDescent="0.25">
      <c r="A450" s="5" t="s">
        <v>973</v>
      </c>
      <c r="B450" s="5" t="s">
        <v>974</v>
      </c>
      <c r="C450" s="5" t="s">
        <v>492</v>
      </c>
      <c r="D450" s="52" t="str">
        <f>IF(Districts!I450&gt;Districts!F450, "+", "-")</f>
        <v>+</v>
      </c>
      <c r="E450" s="52" t="str">
        <f>IF(Districts!L450&gt;Districts!I450, "+", "-")</f>
        <v>+</v>
      </c>
      <c r="F450" s="52" t="str">
        <f>IF(Districts!O450&gt;Districts!L450, "+", "-")</f>
        <v>+</v>
      </c>
      <c r="G450" s="52" t="str">
        <f>IF(Districts!R450&gt;Districts!O450, "+", "-")</f>
        <v>+</v>
      </c>
      <c r="H450" s="52" t="str">
        <f t="shared" si="6"/>
        <v>+</v>
      </c>
    </row>
    <row r="451" spans="1:8" x14ac:dyDescent="0.25">
      <c r="A451" s="5" t="s">
        <v>975</v>
      </c>
      <c r="B451" s="5" t="s">
        <v>930</v>
      </c>
      <c r="C451" s="5" t="s">
        <v>492</v>
      </c>
      <c r="D451" s="52" t="str">
        <f>IF(Districts!I451&gt;Districts!F451, "+", "-")</f>
        <v>+</v>
      </c>
      <c r="E451" s="52" t="str">
        <f>IF(Districts!L451&gt;Districts!I451, "+", "-")</f>
        <v>+</v>
      </c>
      <c r="F451" s="52" t="str">
        <f>IF(Districts!O451&gt;Districts!L451, "+", "-")</f>
        <v>+</v>
      </c>
      <c r="G451" s="52" t="str">
        <f>IF(Districts!R451&gt;Districts!O451, "+", "-")</f>
        <v>+</v>
      </c>
      <c r="H451" s="52" t="str">
        <f t="shared" ref="H451:H514" si="7">IF(COUNTIF(D451:G451,"+")&gt;2,"+", IF(COUNTIF(D451:F451,"+")=2,"N", "-"))</f>
        <v>+</v>
      </c>
    </row>
    <row r="452" spans="1:8" x14ac:dyDescent="0.25">
      <c r="A452" s="5" t="s">
        <v>976</v>
      </c>
      <c r="B452" s="5" t="s">
        <v>977</v>
      </c>
      <c r="C452" s="5" t="s">
        <v>492</v>
      </c>
      <c r="D452" s="52" t="str">
        <f>IF(Districts!I452&gt;Districts!F452, "+", "-")</f>
        <v>+</v>
      </c>
      <c r="E452" s="52" t="str">
        <f>IF(Districts!L452&gt;Districts!I452, "+", "-")</f>
        <v>+</v>
      </c>
      <c r="F452" s="52" t="str">
        <f>IF(Districts!O452&gt;Districts!L452, "+", "-")</f>
        <v>+</v>
      </c>
      <c r="G452" s="52" t="str">
        <f>IF(Districts!R452&gt;Districts!O452, "+", "-")</f>
        <v>+</v>
      </c>
      <c r="H452" s="52" t="str">
        <f t="shared" si="7"/>
        <v>+</v>
      </c>
    </row>
    <row r="453" spans="1:8" x14ac:dyDescent="0.25">
      <c r="A453" s="5" t="s">
        <v>978</v>
      </c>
      <c r="B453" s="5" t="s">
        <v>979</v>
      </c>
      <c r="C453" s="5" t="s">
        <v>412</v>
      </c>
      <c r="D453" s="52" t="str">
        <f>IF(Districts!I453&gt;Districts!F453, "+", "-")</f>
        <v>-</v>
      </c>
      <c r="E453" s="52" t="str">
        <f>IF(Districts!L453&gt;Districts!I453, "+", "-")</f>
        <v>+</v>
      </c>
      <c r="F453" s="52" t="str">
        <f>IF(Districts!O453&gt;Districts!L453, "+", "-")</f>
        <v>-</v>
      </c>
      <c r="G453" s="52" t="str">
        <f>IF(Districts!R453&gt;Districts!O453, "+", "-")</f>
        <v>-</v>
      </c>
      <c r="H453" s="52" t="str">
        <f t="shared" si="7"/>
        <v>-</v>
      </c>
    </row>
    <row r="454" spans="1:8" x14ac:dyDescent="0.25">
      <c r="A454" s="5" t="s">
        <v>980</v>
      </c>
      <c r="B454" s="5" t="s">
        <v>981</v>
      </c>
      <c r="C454" s="5" t="s">
        <v>412</v>
      </c>
      <c r="D454" s="52" t="str">
        <f>IF(Districts!I454&gt;Districts!F454, "+", "-")</f>
        <v>+</v>
      </c>
      <c r="E454" s="52" t="str">
        <f>IF(Districts!L454&gt;Districts!I454, "+", "-")</f>
        <v>+</v>
      </c>
      <c r="F454" s="52" t="str">
        <f>IF(Districts!O454&gt;Districts!L454, "+", "-")</f>
        <v>+</v>
      </c>
      <c r="G454" s="52" t="str">
        <f>IF(Districts!R454&gt;Districts!O454, "+", "-")</f>
        <v>+</v>
      </c>
      <c r="H454" s="52" t="str">
        <f t="shared" si="7"/>
        <v>+</v>
      </c>
    </row>
    <row r="455" spans="1:8" x14ac:dyDescent="0.25">
      <c r="A455" s="5" t="s">
        <v>982</v>
      </c>
      <c r="B455" s="5" t="s">
        <v>983</v>
      </c>
      <c r="C455" s="5" t="s">
        <v>412</v>
      </c>
      <c r="D455" s="52" t="str">
        <f>IF(Districts!I455&gt;Districts!F455, "+", "-")</f>
        <v>-</v>
      </c>
      <c r="E455" s="52" t="str">
        <f>IF(Districts!L455&gt;Districts!I455, "+", "-")</f>
        <v>+</v>
      </c>
      <c r="F455" s="52" t="str">
        <f>IF(Districts!O455&gt;Districts!L455, "+", "-")</f>
        <v>+</v>
      </c>
      <c r="G455" s="52" t="str">
        <f>IF(Districts!R455&gt;Districts!O455, "+", "-")</f>
        <v>+</v>
      </c>
      <c r="H455" s="52" t="str">
        <f t="shared" si="7"/>
        <v>+</v>
      </c>
    </row>
    <row r="456" spans="1:8" x14ac:dyDescent="0.25">
      <c r="A456" s="5" t="s">
        <v>984</v>
      </c>
      <c r="B456" s="5" t="s">
        <v>985</v>
      </c>
      <c r="C456" s="5" t="s">
        <v>412</v>
      </c>
      <c r="D456" s="52" t="str">
        <f>IF(Districts!I456&gt;Districts!F456, "+", "-")</f>
        <v>-</v>
      </c>
      <c r="E456" s="52" t="str">
        <f>IF(Districts!L456&gt;Districts!I456, "+", "-")</f>
        <v>+</v>
      </c>
      <c r="F456" s="52" t="str">
        <f>IF(Districts!O456&gt;Districts!L456, "+", "-")</f>
        <v>+</v>
      </c>
      <c r="G456" s="52" t="str">
        <f>IF(Districts!R456&gt;Districts!O456, "+", "-")</f>
        <v>+</v>
      </c>
      <c r="H456" s="52" t="str">
        <f t="shared" si="7"/>
        <v>+</v>
      </c>
    </row>
    <row r="457" spans="1:8" x14ac:dyDescent="0.25">
      <c r="A457" s="5" t="s">
        <v>986</v>
      </c>
      <c r="B457" s="5" t="s">
        <v>987</v>
      </c>
      <c r="C457" s="5" t="s">
        <v>412</v>
      </c>
      <c r="D457" s="52" t="str">
        <f>IF(Districts!I457&gt;Districts!F457, "+", "-")</f>
        <v>+</v>
      </c>
      <c r="E457" s="52" t="str">
        <f>IF(Districts!L457&gt;Districts!I457, "+", "-")</f>
        <v>+</v>
      </c>
      <c r="F457" s="52" t="str">
        <f>IF(Districts!O457&gt;Districts!L457, "+", "-")</f>
        <v>-</v>
      </c>
      <c r="G457" s="52" t="str">
        <f>IF(Districts!R457&gt;Districts!O457, "+", "-")</f>
        <v>-</v>
      </c>
      <c r="H457" s="52" t="str">
        <f t="shared" si="7"/>
        <v>N</v>
      </c>
    </row>
    <row r="458" spans="1:8" x14ac:dyDescent="0.25">
      <c r="A458" s="5" t="s">
        <v>988</v>
      </c>
      <c r="B458" s="5" t="s">
        <v>989</v>
      </c>
      <c r="C458" s="5" t="s">
        <v>430</v>
      </c>
      <c r="D458" s="52" t="str">
        <f>IF(Districts!I458&gt;Districts!F458, "+", "-")</f>
        <v>-</v>
      </c>
      <c r="E458" s="52" t="str">
        <f>IF(Districts!L458&gt;Districts!I458, "+", "-")</f>
        <v>+</v>
      </c>
      <c r="F458" s="52" t="str">
        <f>IF(Districts!O458&gt;Districts!L458, "+", "-")</f>
        <v>+</v>
      </c>
      <c r="G458" s="52" t="str">
        <f>IF(Districts!R458&gt;Districts!O458, "+", "-")</f>
        <v>-</v>
      </c>
      <c r="H458" s="52" t="str">
        <f t="shared" si="7"/>
        <v>N</v>
      </c>
    </row>
    <row r="459" spans="1:8" x14ac:dyDescent="0.25">
      <c r="A459" s="5" t="s">
        <v>990</v>
      </c>
      <c r="B459" s="5" t="s">
        <v>991</v>
      </c>
      <c r="C459" s="5" t="s">
        <v>299</v>
      </c>
      <c r="D459" s="52" t="str">
        <f>IF(Districts!I459&gt;Districts!F459, "+", "-")</f>
        <v>+</v>
      </c>
      <c r="E459" s="52" t="str">
        <f>IF(Districts!L459&gt;Districts!I459, "+", "-")</f>
        <v>+</v>
      </c>
      <c r="F459" s="52" t="str">
        <f>IF(Districts!O459&gt;Districts!L459, "+", "-")</f>
        <v>-</v>
      </c>
      <c r="G459" s="52" t="str">
        <f>IF(Districts!R459&gt;Districts!O459, "+", "-")</f>
        <v>+</v>
      </c>
      <c r="H459" s="52" t="str">
        <f t="shared" si="7"/>
        <v>+</v>
      </c>
    </row>
    <row r="460" spans="1:8" x14ac:dyDescent="0.25">
      <c r="A460" s="5" t="s">
        <v>992</v>
      </c>
      <c r="B460" s="5" t="s">
        <v>993</v>
      </c>
      <c r="C460" s="5" t="s">
        <v>299</v>
      </c>
      <c r="D460" s="52" t="str">
        <f>IF(Districts!I460&gt;Districts!F460, "+", "-")</f>
        <v>+</v>
      </c>
      <c r="E460" s="52" t="str">
        <f>IF(Districts!L460&gt;Districts!I460, "+", "-")</f>
        <v>+</v>
      </c>
      <c r="F460" s="52" t="str">
        <f>IF(Districts!O460&gt;Districts!L460, "+", "-")</f>
        <v>+</v>
      </c>
      <c r="G460" s="52" t="str">
        <f>IF(Districts!R460&gt;Districts!O460, "+", "-")</f>
        <v>+</v>
      </c>
      <c r="H460" s="52" t="str">
        <f t="shared" si="7"/>
        <v>+</v>
      </c>
    </row>
    <row r="461" spans="1:8" x14ac:dyDescent="0.25">
      <c r="A461" s="5" t="s">
        <v>994</v>
      </c>
      <c r="B461" s="5" t="s">
        <v>995</v>
      </c>
      <c r="C461" s="5" t="s">
        <v>299</v>
      </c>
      <c r="D461" s="52" t="str">
        <f>IF(Districts!I461&gt;Districts!F461, "+", "-")</f>
        <v>+</v>
      </c>
      <c r="E461" s="52" t="str">
        <f>IF(Districts!L461&gt;Districts!I461, "+", "-")</f>
        <v>+</v>
      </c>
      <c r="F461" s="52" t="str">
        <f>IF(Districts!O461&gt;Districts!L461, "+", "-")</f>
        <v>+</v>
      </c>
      <c r="G461" s="52" t="str">
        <f>IF(Districts!R461&gt;Districts!O461, "+", "-")</f>
        <v>+</v>
      </c>
      <c r="H461" s="52" t="str">
        <f t="shared" si="7"/>
        <v>+</v>
      </c>
    </row>
    <row r="462" spans="1:8" x14ac:dyDescent="0.25">
      <c r="A462" s="5" t="s">
        <v>998</v>
      </c>
      <c r="B462" s="5" t="s">
        <v>999</v>
      </c>
      <c r="C462" s="5" t="s">
        <v>501</v>
      </c>
      <c r="D462" s="52" t="str">
        <f>IF(Districts!I462&gt;Districts!F462, "+", "-")</f>
        <v>+</v>
      </c>
      <c r="E462" s="52" t="str">
        <f>IF(Districts!L462&gt;Districts!I462, "+", "-")</f>
        <v>+</v>
      </c>
      <c r="F462" s="52" t="str">
        <f>IF(Districts!O462&gt;Districts!L462, "+", "-")</f>
        <v>+</v>
      </c>
      <c r="G462" s="52" t="str">
        <f>IF(Districts!R462&gt;Districts!O462, "+", "-")</f>
        <v>+</v>
      </c>
      <c r="H462" s="52" t="str">
        <f t="shared" si="7"/>
        <v>+</v>
      </c>
    </row>
    <row r="463" spans="1:8" x14ac:dyDescent="0.25">
      <c r="A463" s="5" t="s">
        <v>1000</v>
      </c>
      <c r="B463" s="5" t="s">
        <v>1001</v>
      </c>
      <c r="C463" s="5" t="s">
        <v>501</v>
      </c>
      <c r="D463" s="52" t="str">
        <f>IF(Districts!I463&gt;Districts!F463, "+", "-")</f>
        <v>+</v>
      </c>
      <c r="E463" s="52" t="str">
        <f>IF(Districts!L463&gt;Districts!I463, "+", "-")</f>
        <v>-</v>
      </c>
      <c r="F463" s="52" t="str">
        <f>IF(Districts!O463&gt;Districts!L463, "+", "-")</f>
        <v>+</v>
      </c>
      <c r="G463" s="52" t="str">
        <f>IF(Districts!R463&gt;Districts!O463, "+", "-")</f>
        <v>-</v>
      </c>
      <c r="H463" s="52" t="str">
        <f t="shared" si="7"/>
        <v>N</v>
      </c>
    </row>
    <row r="464" spans="1:8" x14ac:dyDescent="0.25">
      <c r="A464" s="5" t="s">
        <v>1002</v>
      </c>
      <c r="B464" s="5" t="s">
        <v>1003</v>
      </c>
      <c r="C464" s="5" t="s">
        <v>259</v>
      </c>
      <c r="D464" s="52" t="str">
        <f>IF(Districts!I464&gt;Districts!F464, "+", "-")</f>
        <v>+</v>
      </c>
      <c r="E464" s="52" t="str">
        <f>IF(Districts!L464&gt;Districts!I464, "+", "-")</f>
        <v>+</v>
      </c>
      <c r="F464" s="52" t="str">
        <f>IF(Districts!O464&gt;Districts!L464, "+", "-")</f>
        <v>-</v>
      </c>
      <c r="G464" s="52" t="str">
        <f>IF(Districts!R464&gt;Districts!O464, "+", "-")</f>
        <v>+</v>
      </c>
      <c r="H464" s="52" t="str">
        <f t="shared" si="7"/>
        <v>+</v>
      </c>
    </row>
    <row r="465" spans="1:8" x14ac:dyDescent="0.25">
      <c r="A465" s="5" t="s">
        <v>1004</v>
      </c>
      <c r="B465" s="5" t="s">
        <v>634</v>
      </c>
      <c r="C465" s="5" t="s">
        <v>259</v>
      </c>
      <c r="D465" s="52" t="str">
        <f>IF(Districts!I465&gt;Districts!F465, "+", "-")</f>
        <v>+</v>
      </c>
      <c r="E465" s="52" t="str">
        <f>IF(Districts!L465&gt;Districts!I465, "+", "-")</f>
        <v>+</v>
      </c>
      <c r="F465" s="52" t="str">
        <f>IF(Districts!O465&gt;Districts!L465, "+", "-")</f>
        <v>+</v>
      </c>
      <c r="G465" s="52" t="str">
        <f>IF(Districts!R465&gt;Districts!O465, "+", "-")</f>
        <v>+</v>
      </c>
      <c r="H465" s="52" t="str">
        <f t="shared" si="7"/>
        <v>+</v>
      </c>
    </row>
    <row r="466" spans="1:8" x14ac:dyDescent="0.25">
      <c r="A466" s="5" t="s">
        <v>1005</v>
      </c>
      <c r="B466" s="5" t="s">
        <v>1006</v>
      </c>
      <c r="C466" s="5" t="s">
        <v>85</v>
      </c>
      <c r="D466" s="52" t="str">
        <f>IF(Districts!I466&gt;Districts!F466, "+", "-")</f>
        <v>+</v>
      </c>
      <c r="E466" s="52" t="str">
        <f>IF(Districts!L466&gt;Districts!I466, "+", "-")</f>
        <v>+</v>
      </c>
      <c r="F466" s="52" t="str">
        <f>IF(Districts!O466&gt;Districts!L466, "+", "-")</f>
        <v>+</v>
      </c>
      <c r="G466" s="52" t="str">
        <f>IF(Districts!R466&gt;Districts!O466, "+", "-")</f>
        <v>+</v>
      </c>
      <c r="H466" s="52" t="str">
        <f t="shared" si="7"/>
        <v>+</v>
      </c>
    </row>
    <row r="467" spans="1:8" x14ac:dyDescent="0.25">
      <c r="A467" s="5" t="s">
        <v>1007</v>
      </c>
      <c r="B467" s="5" t="s">
        <v>1008</v>
      </c>
      <c r="C467" s="5" t="s">
        <v>85</v>
      </c>
      <c r="D467" s="52" t="str">
        <f>IF(Districts!I467&gt;Districts!F467, "+", "-")</f>
        <v>+</v>
      </c>
      <c r="E467" s="52" t="str">
        <f>IF(Districts!L467&gt;Districts!I467, "+", "-")</f>
        <v>+</v>
      </c>
      <c r="F467" s="52" t="str">
        <f>IF(Districts!O467&gt;Districts!L467, "+", "-")</f>
        <v>+</v>
      </c>
      <c r="G467" s="52" t="str">
        <f>IF(Districts!R467&gt;Districts!O467, "+", "-")</f>
        <v>+</v>
      </c>
      <c r="H467" s="52" t="str">
        <f t="shared" si="7"/>
        <v>+</v>
      </c>
    </row>
    <row r="468" spans="1:8" x14ac:dyDescent="0.25">
      <c r="A468" s="5" t="s">
        <v>1009</v>
      </c>
      <c r="B468" s="5" t="s">
        <v>1010</v>
      </c>
      <c r="C468" s="5" t="s">
        <v>85</v>
      </c>
      <c r="D468" s="52" t="str">
        <f>IF(Districts!I468&gt;Districts!F468, "+", "-")</f>
        <v>+</v>
      </c>
      <c r="E468" s="52" t="str">
        <f>IF(Districts!L468&gt;Districts!I468, "+", "-")</f>
        <v>+</v>
      </c>
      <c r="F468" s="52" t="str">
        <f>IF(Districts!O468&gt;Districts!L468, "+", "-")</f>
        <v>+</v>
      </c>
      <c r="G468" s="52" t="str">
        <f>IF(Districts!R468&gt;Districts!O468, "+", "-")</f>
        <v>-</v>
      </c>
      <c r="H468" s="52" t="str">
        <f t="shared" si="7"/>
        <v>+</v>
      </c>
    </row>
    <row r="469" spans="1:8" x14ac:dyDescent="0.25">
      <c r="A469" s="5" t="s">
        <v>1011</v>
      </c>
      <c r="B469" s="5" t="s">
        <v>568</v>
      </c>
      <c r="C469" s="5" t="s">
        <v>1012</v>
      </c>
      <c r="D469" s="52" t="str">
        <f>IF(Districts!I469&gt;Districts!F469, "+", "-")</f>
        <v>+</v>
      </c>
      <c r="E469" s="52" t="str">
        <f>IF(Districts!L469&gt;Districts!I469, "+", "-")</f>
        <v>+</v>
      </c>
      <c r="F469" s="52" t="str">
        <f>IF(Districts!O469&gt;Districts!L469, "+", "-")</f>
        <v>+</v>
      </c>
      <c r="G469" s="52" t="str">
        <f>IF(Districts!R469&gt;Districts!O469, "+", "-")</f>
        <v>+</v>
      </c>
      <c r="H469" s="52" t="str">
        <f t="shared" si="7"/>
        <v>+</v>
      </c>
    </row>
    <row r="470" spans="1:8" x14ac:dyDescent="0.25">
      <c r="A470" s="5" t="s">
        <v>1013</v>
      </c>
      <c r="B470" s="5" t="s">
        <v>1014</v>
      </c>
      <c r="C470" s="5" t="s">
        <v>1012</v>
      </c>
      <c r="D470" s="52" t="str">
        <f>IF(Districts!I470&gt;Districts!F470, "+", "-")</f>
        <v>+</v>
      </c>
      <c r="E470" s="52" t="str">
        <f>IF(Districts!L470&gt;Districts!I470, "+", "-")</f>
        <v>-</v>
      </c>
      <c r="F470" s="52" t="str">
        <f>IF(Districts!O470&gt;Districts!L470, "+", "-")</f>
        <v>-</v>
      </c>
      <c r="G470" s="52" t="str">
        <f>IF(Districts!R470&gt;Districts!O470, "+", "-")</f>
        <v>-</v>
      </c>
      <c r="H470" s="52" t="str">
        <f t="shared" si="7"/>
        <v>-</v>
      </c>
    </row>
    <row r="471" spans="1:8" x14ac:dyDescent="0.25">
      <c r="A471" s="5" t="s">
        <v>1015</v>
      </c>
      <c r="B471" s="5" t="s">
        <v>1016</v>
      </c>
      <c r="C471" s="5" t="s">
        <v>1012</v>
      </c>
      <c r="D471" s="52" t="str">
        <f>IF(Districts!I471&gt;Districts!F471, "+", "-")</f>
        <v>+</v>
      </c>
      <c r="E471" s="52" t="str">
        <f>IF(Districts!L471&gt;Districts!I471, "+", "-")</f>
        <v>+</v>
      </c>
      <c r="F471" s="52" t="str">
        <f>IF(Districts!O471&gt;Districts!L471, "+", "-")</f>
        <v>+</v>
      </c>
      <c r="G471" s="52" t="str">
        <f>IF(Districts!R471&gt;Districts!O471, "+", "-")</f>
        <v>-</v>
      </c>
      <c r="H471" s="52" t="str">
        <f t="shared" si="7"/>
        <v>+</v>
      </c>
    </row>
    <row r="472" spans="1:8" x14ac:dyDescent="0.25">
      <c r="A472" s="5" t="s">
        <v>1017</v>
      </c>
      <c r="B472" s="5" t="s">
        <v>1018</v>
      </c>
      <c r="C472" s="5" t="s">
        <v>1012</v>
      </c>
      <c r="D472" s="52" t="str">
        <f>IF(Districts!I472&gt;Districts!F472, "+", "-")</f>
        <v>-</v>
      </c>
      <c r="E472" s="52" t="str">
        <f>IF(Districts!L472&gt;Districts!I472, "+", "-")</f>
        <v>+</v>
      </c>
      <c r="F472" s="52" t="str">
        <f>IF(Districts!O472&gt;Districts!L472, "+", "-")</f>
        <v>+</v>
      </c>
      <c r="G472" s="52" t="str">
        <f>IF(Districts!R472&gt;Districts!O472, "+", "-")</f>
        <v>+</v>
      </c>
      <c r="H472" s="52" t="str">
        <f t="shared" si="7"/>
        <v>+</v>
      </c>
    </row>
    <row r="473" spans="1:8" x14ac:dyDescent="0.25">
      <c r="A473" s="5" t="s">
        <v>1019</v>
      </c>
      <c r="B473" s="5" t="s">
        <v>1020</v>
      </c>
      <c r="C473" s="5" t="s">
        <v>186</v>
      </c>
      <c r="D473" s="52" t="str">
        <f>IF(Districts!I473&gt;Districts!F473, "+", "-")</f>
        <v>+</v>
      </c>
      <c r="E473" s="52" t="str">
        <f>IF(Districts!L473&gt;Districts!I473, "+", "-")</f>
        <v>+</v>
      </c>
      <c r="F473" s="52" t="str">
        <f>IF(Districts!O473&gt;Districts!L473, "+", "-")</f>
        <v>+</v>
      </c>
      <c r="G473" s="52" t="str">
        <f>IF(Districts!R473&gt;Districts!O473, "+", "-")</f>
        <v>-</v>
      </c>
      <c r="H473" s="52" t="str">
        <f t="shared" si="7"/>
        <v>+</v>
      </c>
    </row>
    <row r="474" spans="1:8" x14ac:dyDescent="0.25">
      <c r="A474" s="5" t="s">
        <v>1021</v>
      </c>
      <c r="B474" s="5" t="s">
        <v>1022</v>
      </c>
      <c r="C474" s="5" t="s">
        <v>186</v>
      </c>
      <c r="D474" s="52" t="str">
        <f>IF(Districts!I474&gt;Districts!F474, "+", "-")</f>
        <v>+</v>
      </c>
      <c r="E474" s="52" t="str">
        <f>IF(Districts!L474&gt;Districts!I474, "+", "-")</f>
        <v>+</v>
      </c>
      <c r="F474" s="52" t="str">
        <f>IF(Districts!O474&gt;Districts!L474, "+", "-")</f>
        <v>+</v>
      </c>
      <c r="G474" s="52" t="str">
        <f>IF(Districts!R474&gt;Districts!O474, "+", "-")</f>
        <v>+</v>
      </c>
      <c r="H474" s="52" t="str">
        <f t="shared" si="7"/>
        <v>+</v>
      </c>
    </row>
    <row r="475" spans="1:8" x14ac:dyDescent="0.25">
      <c r="A475" s="5" t="s">
        <v>1023</v>
      </c>
      <c r="B475" s="5" t="s">
        <v>1024</v>
      </c>
      <c r="C475" s="5" t="s">
        <v>186</v>
      </c>
      <c r="D475" s="52" t="str">
        <f>IF(Districts!I475&gt;Districts!F475, "+", "-")</f>
        <v>+</v>
      </c>
      <c r="E475" s="52" t="str">
        <f>IF(Districts!L475&gt;Districts!I475, "+", "-")</f>
        <v>+</v>
      </c>
      <c r="F475" s="52" t="str">
        <f>IF(Districts!O475&gt;Districts!L475, "+", "-")</f>
        <v>+</v>
      </c>
      <c r="G475" s="52" t="str">
        <f>IF(Districts!R475&gt;Districts!O475, "+", "-")</f>
        <v>-</v>
      </c>
      <c r="H475" s="52" t="str">
        <f t="shared" si="7"/>
        <v>+</v>
      </c>
    </row>
    <row r="476" spans="1:8" x14ac:dyDescent="0.25">
      <c r="A476" s="5" t="s">
        <v>1025</v>
      </c>
      <c r="B476" s="5" t="s">
        <v>1026</v>
      </c>
      <c r="C476" s="5" t="s">
        <v>186</v>
      </c>
      <c r="D476" s="52" t="str">
        <f>IF(Districts!I476&gt;Districts!F476, "+", "-")</f>
        <v>+</v>
      </c>
      <c r="E476" s="52" t="str">
        <f>IF(Districts!L476&gt;Districts!I476, "+", "-")</f>
        <v>+</v>
      </c>
      <c r="F476" s="52" t="str">
        <f>IF(Districts!O476&gt;Districts!L476, "+", "-")</f>
        <v>+</v>
      </c>
      <c r="G476" s="52" t="str">
        <f>IF(Districts!R476&gt;Districts!O476, "+", "-")</f>
        <v>-</v>
      </c>
      <c r="H476" s="52" t="str">
        <f t="shared" si="7"/>
        <v>+</v>
      </c>
    </row>
    <row r="477" spans="1:8" x14ac:dyDescent="0.25">
      <c r="A477" s="5" t="s">
        <v>1027</v>
      </c>
      <c r="B477" s="5" t="s">
        <v>1028</v>
      </c>
      <c r="C477" s="5" t="s">
        <v>186</v>
      </c>
      <c r="D477" s="52" t="str">
        <f>IF(Districts!I477&gt;Districts!F477, "+", "-")</f>
        <v>+</v>
      </c>
      <c r="E477" s="52" t="str">
        <f>IF(Districts!L477&gt;Districts!I477, "+", "-")</f>
        <v>+</v>
      </c>
      <c r="F477" s="52" t="str">
        <f>IF(Districts!O477&gt;Districts!L477, "+", "-")</f>
        <v>+</v>
      </c>
      <c r="G477" s="52" t="str">
        <f>IF(Districts!R477&gt;Districts!O477, "+", "-")</f>
        <v>+</v>
      </c>
      <c r="H477" s="52" t="str">
        <f t="shared" si="7"/>
        <v>+</v>
      </c>
    </row>
    <row r="478" spans="1:8" x14ac:dyDescent="0.25">
      <c r="A478" s="5" t="s">
        <v>1029</v>
      </c>
      <c r="B478" s="5" t="s">
        <v>1030</v>
      </c>
      <c r="C478" s="5" t="s">
        <v>186</v>
      </c>
      <c r="D478" s="52" t="str">
        <f>IF(Districts!I478&gt;Districts!F478, "+", "-")</f>
        <v>+</v>
      </c>
      <c r="E478" s="52" t="str">
        <f>IF(Districts!L478&gt;Districts!I478, "+", "-")</f>
        <v>+</v>
      </c>
      <c r="F478" s="52" t="str">
        <f>IF(Districts!O478&gt;Districts!L478, "+", "-")</f>
        <v>-</v>
      </c>
      <c r="G478" s="52" t="str">
        <f>IF(Districts!R478&gt;Districts!O478, "+", "-")</f>
        <v>-</v>
      </c>
      <c r="H478" s="52" t="str">
        <f t="shared" si="7"/>
        <v>N</v>
      </c>
    </row>
    <row r="479" spans="1:8" x14ac:dyDescent="0.25">
      <c r="A479" s="5" t="s">
        <v>1031</v>
      </c>
      <c r="B479" s="5" t="s">
        <v>1032</v>
      </c>
      <c r="C479" s="5" t="s">
        <v>186</v>
      </c>
      <c r="D479" s="52" t="str">
        <f>IF(Districts!I479&gt;Districts!F479, "+", "-")</f>
        <v>-</v>
      </c>
      <c r="E479" s="52" t="str">
        <f>IF(Districts!L479&gt;Districts!I479, "+", "-")</f>
        <v>+</v>
      </c>
      <c r="F479" s="52" t="str">
        <f>IF(Districts!O479&gt;Districts!L479, "+", "-")</f>
        <v>+</v>
      </c>
      <c r="G479" s="52" t="str">
        <f>IF(Districts!R479&gt;Districts!O479, "+", "-")</f>
        <v>-</v>
      </c>
      <c r="H479" s="52" t="str">
        <f t="shared" si="7"/>
        <v>N</v>
      </c>
    </row>
    <row r="480" spans="1:8" x14ac:dyDescent="0.25">
      <c r="A480" s="5" t="s">
        <v>1033</v>
      </c>
      <c r="B480" s="5" t="s">
        <v>1034</v>
      </c>
      <c r="C480" s="5" t="s">
        <v>186</v>
      </c>
      <c r="D480" s="52" t="str">
        <f>IF(Districts!I480&gt;Districts!F480, "+", "-")</f>
        <v>+</v>
      </c>
      <c r="E480" s="52" t="str">
        <f>IF(Districts!L480&gt;Districts!I480, "+", "-")</f>
        <v>-</v>
      </c>
      <c r="F480" s="52" t="str">
        <f>IF(Districts!O480&gt;Districts!L480, "+", "-")</f>
        <v>-</v>
      </c>
      <c r="G480" s="52" t="str">
        <f>IF(Districts!R480&gt;Districts!O480, "+", "-")</f>
        <v>-</v>
      </c>
      <c r="H480" s="52" t="str">
        <f t="shared" si="7"/>
        <v>-</v>
      </c>
    </row>
    <row r="481" spans="1:8" x14ac:dyDescent="0.25">
      <c r="A481" s="5" t="s">
        <v>1035</v>
      </c>
      <c r="B481" s="5" t="s">
        <v>1036</v>
      </c>
      <c r="C481" s="5" t="s">
        <v>124</v>
      </c>
      <c r="D481" s="52" t="str">
        <f>IF(Districts!I481&gt;Districts!F481, "+", "-")</f>
        <v>+</v>
      </c>
      <c r="E481" s="52" t="str">
        <f>IF(Districts!L481&gt;Districts!I481, "+", "-")</f>
        <v>+</v>
      </c>
      <c r="F481" s="52" t="str">
        <f>IF(Districts!O481&gt;Districts!L481, "+", "-")</f>
        <v>+</v>
      </c>
      <c r="G481" s="52" t="str">
        <f>IF(Districts!R481&gt;Districts!O481, "+", "-")</f>
        <v>+</v>
      </c>
      <c r="H481" s="52" t="str">
        <f t="shared" si="7"/>
        <v>+</v>
      </c>
    </row>
    <row r="482" spans="1:8" x14ac:dyDescent="0.25">
      <c r="A482" s="5" t="s">
        <v>1037</v>
      </c>
      <c r="B482" s="5" t="s">
        <v>1038</v>
      </c>
      <c r="C482" s="5" t="s">
        <v>124</v>
      </c>
      <c r="D482" s="52" t="str">
        <f>IF(Districts!I482&gt;Districts!F482, "+", "-")</f>
        <v>+</v>
      </c>
      <c r="E482" s="52" t="str">
        <f>IF(Districts!L482&gt;Districts!I482, "+", "-")</f>
        <v>+</v>
      </c>
      <c r="F482" s="52" t="str">
        <f>IF(Districts!O482&gt;Districts!L482, "+", "-")</f>
        <v>+</v>
      </c>
      <c r="G482" s="52" t="str">
        <f>IF(Districts!R482&gt;Districts!O482, "+", "-")</f>
        <v>+</v>
      </c>
      <c r="H482" s="52" t="str">
        <f t="shared" si="7"/>
        <v>+</v>
      </c>
    </row>
    <row r="483" spans="1:8" x14ac:dyDescent="0.25">
      <c r="A483" s="5" t="s">
        <v>1039</v>
      </c>
      <c r="B483" s="5" t="s">
        <v>1040</v>
      </c>
      <c r="C483" s="5" t="s">
        <v>124</v>
      </c>
      <c r="D483" s="52" t="str">
        <f>IF(Districts!I483&gt;Districts!F483, "+", "-")</f>
        <v>+</v>
      </c>
      <c r="E483" s="52" t="str">
        <f>IF(Districts!L483&gt;Districts!I483, "+", "-")</f>
        <v>+</v>
      </c>
      <c r="F483" s="52" t="str">
        <f>IF(Districts!O483&gt;Districts!L483, "+", "-")</f>
        <v>+</v>
      </c>
      <c r="G483" s="52" t="str">
        <f>IF(Districts!R483&gt;Districts!O483, "+", "-")</f>
        <v>+</v>
      </c>
      <c r="H483" s="52" t="str">
        <f t="shared" si="7"/>
        <v>+</v>
      </c>
    </row>
    <row r="484" spans="1:8" x14ac:dyDescent="0.25">
      <c r="A484" s="5" t="s">
        <v>1041</v>
      </c>
      <c r="B484" s="5" t="s">
        <v>1042</v>
      </c>
      <c r="C484" s="5" t="s">
        <v>1043</v>
      </c>
      <c r="D484" s="52" t="str">
        <f>IF(Districts!I484&gt;Districts!F484, "+", "-")</f>
        <v>-</v>
      </c>
      <c r="E484" s="52" t="str">
        <f>IF(Districts!L484&gt;Districts!I484, "+", "-")</f>
        <v>+</v>
      </c>
      <c r="F484" s="52" t="str">
        <f>IF(Districts!O484&gt;Districts!L484, "+", "-")</f>
        <v>+</v>
      </c>
      <c r="G484" s="52" t="str">
        <f>IF(Districts!R484&gt;Districts!O484, "+", "-")</f>
        <v>+</v>
      </c>
      <c r="H484" s="52" t="str">
        <f t="shared" si="7"/>
        <v>+</v>
      </c>
    </row>
    <row r="485" spans="1:8" x14ac:dyDescent="0.25">
      <c r="A485" s="5" t="s">
        <v>1044</v>
      </c>
      <c r="B485" s="5" t="s">
        <v>1045</v>
      </c>
      <c r="C485" s="5" t="s">
        <v>1043</v>
      </c>
      <c r="D485" s="52" t="str">
        <f>IF(Districts!I485&gt;Districts!F485, "+", "-")</f>
        <v>-</v>
      </c>
      <c r="E485" s="52" t="str">
        <f>IF(Districts!L485&gt;Districts!I485, "+", "-")</f>
        <v>-</v>
      </c>
      <c r="F485" s="52" t="str">
        <f>IF(Districts!O485&gt;Districts!L485, "+", "-")</f>
        <v>+</v>
      </c>
      <c r="G485" s="52" t="str">
        <f>IF(Districts!R485&gt;Districts!O485, "+", "-")</f>
        <v>+</v>
      </c>
      <c r="H485" s="52" t="str">
        <f t="shared" si="7"/>
        <v>-</v>
      </c>
    </row>
    <row r="486" spans="1:8" x14ac:dyDescent="0.25">
      <c r="A486" s="5" t="s">
        <v>1046</v>
      </c>
      <c r="B486" s="5" t="s">
        <v>1047</v>
      </c>
      <c r="C486" s="5" t="s">
        <v>1043</v>
      </c>
      <c r="D486" s="52" t="str">
        <f>IF(Districts!I486&gt;Districts!F486, "+", "-")</f>
        <v>+</v>
      </c>
      <c r="E486" s="52" t="str">
        <f>IF(Districts!L486&gt;Districts!I486, "+", "-")</f>
        <v>+</v>
      </c>
      <c r="F486" s="52" t="str">
        <f>IF(Districts!O486&gt;Districts!L486, "+", "-")</f>
        <v>+</v>
      </c>
      <c r="G486" s="52" t="str">
        <f>IF(Districts!R486&gt;Districts!O486, "+", "-")</f>
        <v>+</v>
      </c>
      <c r="H486" s="52" t="str">
        <f t="shared" si="7"/>
        <v>+</v>
      </c>
    </row>
    <row r="487" spans="1:8" x14ac:dyDescent="0.25">
      <c r="A487" s="5" t="s">
        <v>1048</v>
      </c>
      <c r="B487" s="5" t="s">
        <v>1049</v>
      </c>
      <c r="C487" s="5" t="s">
        <v>1043</v>
      </c>
      <c r="D487" s="52" t="str">
        <f>IF(Districts!I487&gt;Districts!F487, "+", "-")</f>
        <v>+</v>
      </c>
      <c r="E487" s="52" t="str">
        <f>IF(Districts!L487&gt;Districts!I487, "+", "-")</f>
        <v>+</v>
      </c>
      <c r="F487" s="52" t="str">
        <f>IF(Districts!O487&gt;Districts!L487, "+", "-")</f>
        <v>+</v>
      </c>
      <c r="G487" s="52" t="str">
        <f>IF(Districts!R487&gt;Districts!O487, "+", "-")</f>
        <v>+</v>
      </c>
      <c r="H487" s="52" t="str">
        <f t="shared" si="7"/>
        <v>+</v>
      </c>
    </row>
    <row r="488" spans="1:8" x14ac:dyDescent="0.25">
      <c r="A488" s="5" t="s">
        <v>1050</v>
      </c>
      <c r="B488" s="5" t="s">
        <v>1051</v>
      </c>
      <c r="C488" s="5" t="s">
        <v>1043</v>
      </c>
      <c r="D488" s="52" t="str">
        <f>IF(Districts!I488&gt;Districts!F488, "+", "-")</f>
        <v>+</v>
      </c>
      <c r="E488" s="52" t="str">
        <f>IF(Districts!L488&gt;Districts!I488, "+", "-")</f>
        <v>+</v>
      </c>
      <c r="F488" s="52" t="str">
        <f>IF(Districts!O488&gt;Districts!L488, "+", "-")</f>
        <v>+</v>
      </c>
      <c r="G488" s="52" t="str">
        <f>IF(Districts!R488&gt;Districts!O488, "+", "-")</f>
        <v>+</v>
      </c>
      <c r="H488" s="52" t="str">
        <f t="shared" si="7"/>
        <v>+</v>
      </c>
    </row>
    <row r="489" spans="1:8" x14ac:dyDescent="0.25">
      <c r="A489" s="5" t="s">
        <v>1052</v>
      </c>
      <c r="B489" s="5" t="s">
        <v>1406</v>
      </c>
      <c r="C489" s="5" t="s">
        <v>1043</v>
      </c>
      <c r="D489" s="52" t="str">
        <f>IF(Districts!I489&gt;Districts!F489, "+", "-")</f>
        <v>-</v>
      </c>
      <c r="E489" s="52" t="str">
        <f>IF(Districts!L489&gt;Districts!I489, "+", "-")</f>
        <v>+</v>
      </c>
      <c r="F489" s="52" t="str">
        <f>IF(Districts!O489&gt;Districts!L489, "+", "-")</f>
        <v>-</v>
      </c>
      <c r="G489" s="52" t="str">
        <f>IF(Districts!R489&gt;Districts!O489, "+", "-")</f>
        <v>+</v>
      </c>
      <c r="H489" s="52" t="str">
        <f t="shared" si="7"/>
        <v>-</v>
      </c>
    </row>
    <row r="490" spans="1:8" x14ac:dyDescent="0.25">
      <c r="A490" s="5" t="s">
        <v>1054</v>
      </c>
      <c r="B490" s="5" t="s">
        <v>1055</v>
      </c>
      <c r="C490" s="5" t="s">
        <v>1043</v>
      </c>
      <c r="D490" s="52" t="str">
        <f>IF(Districts!I490&gt;Districts!F490, "+", "-")</f>
        <v>-</v>
      </c>
      <c r="E490" s="52" t="str">
        <f>IF(Districts!L490&gt;Districts!I490, "+", "-")</f>
        <v>-</v>
      </c>
      <c r="F490" s="52" t="str">
        <f>IF(Districts!O490&gt;Districts!L490, "+", "-")</f>
        <v>+</v>
      </c>
      <c r="G490" s="52" t="str">
        <f>IF(Districts!R490&gt;Districts!O490, "+", "-")</f>
        <v>-</v>
      </c>
      <c r="H490" s="52" t="str">
        <f t="shared" si="7"/>
        <v>-</v>
      </c>
    </row>
    <row r="491" spans="1:8" x14ac:dyDescent="0.25">
      <c r="A491" s="5" t="s">
        <v>1056</v>
      </c>
      <c r="B491" s="5" t="s">
        <v>1057</v>
      </c>
      <c r="C491" s="5" t="s">
        <v>1043</v>
      </c>
      <c r="D491" s="52" t="str">
        <f>IF(Districts!I491&gt;Districts!F491, "+", "-")</f>
        <v>+</v>
      </c>
      <c r="E491" s="52" t="str">
        <f>IF(Districts!L491&gt;Districts!I491, "+", "-")</f>
        <v>-</v>
      </c>
      <c r="F491" s="52" t="str">
        <f>IF(Districts!O491&gt;Districts!L491, "+", "-")</f>
        <v>+</v>
      </c>
      <c r="G491" s="52" t="str">
        <f>IF(Districts!R491&gt;Districts!O491, "+", "-")</f>
        <v>-</v>
      </c>
      <c r="H491" s="52" t="str">
        <f t="shared" si="7"/>
        <v>N</v>
      </c>
    </row>
    <row r="492" spans="1:8" x14ac:dyDescent="0.25">
      <c r="A492" s="5" t="s">
        <v>1058</v>
      </c>
      <c r="B492" s="5" t="s">
        <v>1059</v>
      </c>
      <c r="C492" s="5" t="s">
        <v>1043</v>
      </c>
      <c r="D492" s="52" t="str">
        <f>IF(Districts!I492&gt;Districts!F492, "+", "-")</f>
        <v>+</v>
      </c>
      <c r="E492" s="52" t="str">
        <f>IF(Districts!L492&gt;Districts!I492, "+", "-")</f>
        <v>+</v>
      </c>
      <c r="F492" s="52" t="str">
        <f>IF(Districts!O492&gt;Districts!L492, "+", "-")</f>
        <v>+</v>
      </c>
      <c r="G492" s="52" t="str">
        <f>IF(Districts!R492&gt;Districts!O492, "+", "-")</f>
        <v>+</v>
      </c>
      <c r="H492" s="52" t="str">
        <f t="shared" si="7"/>
        <v>+</v>
      </c>
    </row>
    <row r="493" spans="1:8" x14ac:dyDescent="0.25">
      <c r="A493" s="5" t="s">
        <v>1060</v>
      </c>
      <c r="B493" s="5" t="s">
        <v>1061</v>
      </c>
      <c r="C493" s="5" t="s">
        <v>217</v>
      </c>
      <c r="D493" s="52" t="str">
        <f>IF(Districts!I493&gt;Districts!F493, "+", "-")</f>
        <v>+</v>
      </c>
      <c r="E493" s="52" t="str">
        <f>IF(Districts!L493&gt;Districts!I493, "+", "-")</f>
        <v>+</v>
      </c>
      <c r="F493" s="52" t="str">
        <f>IF(Districts!O493&gt;Districts!L493, "+", "-")</f>
        <v>+</v>
      </c>
      <c r="G493" s="52" t="str">
        <f>IF(Districts!R493&gt;Districts!O493, "+", "-")</f>
        <v>-</v>
      </c>
      <c r="H493" s="52" t="str">
        <f t="shared" si="7"/>
        <v>+</v>
      </c>
    </row>
    <row r="494" spans="1:8" x14ac:dyDescent="0.25">
      <c r="A494" s="5" t="s">
        <v>1062</v>
      </c>
      <c r="B494" s="5" t="s">
        <v>632</v>
      </c>
      <c r="C494" s="5" t="s">
        <v>217</v>
      </c>
      <c r="D494" s="52" t="str">
        <f>IF(Districts!I494&gt;Districts!F494, "+", "-")</f>
        <v>-</v>
      </c>
      <c r="E494" s="52" t="str">
        <f>IF(Districts!L494&gt;Districts!I494, "+", "-")</f>
        <v>+</v>
      </c>
      <c r="F494" s="52" t="str">
        <f>IF(Districts!O494&gt;Districts!L494, "+", "-")</f>
        <v>+</v>
      </c>
      <c r="G494" s="52" t="str">
        <f>IF(Districts!R494&gt;Districts!O494, "+", "-")</f>
        <v>+</v>
      </c>
      <c r="H494" s="52" t="str">
        <f t="shared" si="7"/>
        <v>+</v>
      </c>
    </row>
    <row r="495" spans="1:8" x14ac:dyDescent="0.25">
      <c r="A495" s="5" t="s">
        <v>1063</v>
      </c>
      <c r="B495" s="5" t="s">
        <v>1064</v>
      </c>
      <c r="C495" s="5" t="s">
        <v>217</v>
      </c>
      <c r="D495" s="52" t="str">
        <f>IF(Districts!I495&gt;Districts!F495, "+", "-")</f>
        <v>+</v>
      </c>
      <c r="E495" s="52" t="str">
        <f>IF(Districts!L495&gt;Districts!I495, "+", "-")</f>
        <v>+</v>
      </c>
      <c r="F495" s="52" t="str">
        <f>IF(Districts!O495&gt;Districts!L495, "+", "-")</f>
        <v>+</v>
      </c>
      <c r="G495" s="52" t="str">
        <f>IF(Districts!R495&gt;Districts!O495, "+", "-")</f>
        <v>-</v>
      </c>
      <c r="H495" s="52" t="str">
        <f t="shared" si="7"/>
        <v>+</v>
      </c>
    </row>
    <row r="496" spans="1:8" x14ac:dyDescent="0.25">
      <c r="A496" s="5" t="s">
        <v>1065</v>
      </c>
      <c r="B496" s="5" t="s">
        <v>1066</v>
      </c>
      <c r="C496" s="5" t="s">
        <v>217</v>
      </c>
      <c r="D496" s="52" t="str">
        <f>IF(Districts!I496&gt;Districts!F496, "+", "-")</f>
        <v>+</v>
      </c>
      <c r="E496" s="52" t="str">
        <f>IF(Districts!L496&gt;Districts!I496, "+", "-")</f>
        <v>+</v>
      </c>
      <c r="F496" s="52" t="str">
        <f>IF(Districts!O496&gt;Districts!L496, "+", "-")</f>
        <v>+</v>
      </c>
      <c r="G496" s="52" t="str">
        <f>IF(Districts!R496&gt;Districts!O496, "+", "-")</f>
        <v>+</v>
      </c>
      <c r="H496" s="52" t="str">
        <f t="shared" si="7"/>
        <v>+</v>
      </c>
    </row>
    <row r="497" spans="1:8" x14ac:dyDescent="0.25">
      <c r="A497" s="5" t="s">
        <v>1067</v>
      </c>
      <c r="B497" s="5" t="s">
        <v>582</v>
      </c>
      <c r="C497" s="5" t="s">
        <v>217</v>
      </c>
      <c r="D497" s="52" t="str">
        <f>IF(Districts!I497&gt;Districts!F497, "+", "-")</f>
        <v>-</v>
      </c>
      <c r="E497" s="52" t="str">
        <f>IF(Districts!L497&gt;Districts!I497, "+", "-")</f>
        <v>+</v>
      </c>
      <c r="F497" s="52" t="str">
        <f>IF(Districts!O497&gt;Districts!L497, "+", "-")</f>
        <v>+</v>
      </c>
      <c r="G497" s="52" t="str">
        <f>IF(Districts!R497&gt;Districts!O497, "+", "-")</f>
        <v>-</v>
      </c>
      <c r="H497" s="52" t="str">
        <f t="shared" si="7"/>
        <v>N</v>
      </c>
    </row>
    <row r="498" spans="1:8" x14ac:dyDescent="0.25">
      <c r="A498" s="5" t="s">
        <v>1068</v>
      </c>
      <c r="B498" s="5" t="s">
        <v>1069</v>
      </c>
      <c r="C498" s="5" t="s">
        <v>217</v>
      </c>
      <c r="D498" s="52" t="str">
        <f>IF(Districts!I498&gt;Districts!F498, "+", "-")</f>
        <v>+</v>
      </c>
      <c r="E498" s="52" t="str">
        <f>IF(Districts!L498&gt;Districts!I498, "+", "-")</f>
        <v>+</v>
      </c>
      <c r="F498" s="52" t="str">
        <f>IF(Districts!O498&gt;Districts!L498, "+", "-")</f>
        <v>+</v>
      </c>
      <c r="G498" s="52" t="str">
        <f>IF(Districts!R498&gt;Districts!O498, "+", "-")</f>
        <v>+</v>
      </c>
      <c r="H498" s="52" t="str">
        <f t="shared" si="7"/>
        <v>+</v>
      </c>
    </row>
    <row r="499" spans="1:8" x14ac:dyDescent="0.25">
      <c r="A499" s="5" t="s">
        <v>1070</v>
      </c>
      <c r="B499" s="5" t="s">
        <v>1071</v>
      </c>
      <c r="C499" s="5" t="s">
        <v>217</v>
      </c>
      <c r="D499" s="52" t="str">
        <f>IF(Districts!I499&gt;Districts!F499, "+", "-")</f>
        <v>-</v>
      </c>
      <c r="E499" s="52" t="str">
        <f>IF(Districts!L499&gt;Districts!I499, "+", "-")</f>
        <v>-</v>
      </c>
      <c r="F499" s="52" t="str">
        <f>IF(Districts!O499&gt;Districts!L499, "+", "-")</f>
        <v>+</v>
      </c>
      <c r="G499" s="52" t="str">
        <f>IF(Districts!R499&gt;Districts!O499, "+", "-")</f>
        <v>-</v>
      </c>
      <c r="H499" s="52" t="str">
        <f t="shared" si="7"/>
        <v>-</v>
      </c>
    </row>
    <row r="500" spans="1:8" x14ac:dyDescent="0.25">
      <c r="A500" s="5" t="s">
        <v>1072</v>
      </c>
      <c r="B500" s="5" t="s">
        <v>1073</v>
      </c>
      <c r="C500" s="5" t="s">
        <v>79</v>
      </c>
      <c r="D500" s="52" t="str">
        <f>IF(Districts!I500&gt;Districts!F500, "+", "-")</f>
        <v>-</v>
      </c>
      <c r="E500" s="52" t="str">
        <f>IF(Districts!L500&gt;Districts!I500, "+", "-")</f>
        <v>-</v>
      </c>
      <c r="F500" s="52" t="str">
        <f>IF(Districts!O500&gt;Districts!L500, "+", "-")</f>
        <v>+</v>
      </c>
      <c r="G500" s="52" t="str">
        <f>IF(Districts!R500&gt;Districts!O500, "+", "-")</f>
        <v>+</v>
      </c>
      <c r="H500" s="52" t="str">
        <f t="shared" si="7"/>
        <v>-</v>
      </c>
    </row>
    <row r="501" spans="1:8" x14ac:dyDescent="0.25">
      <c r="A501" s="5" t="s">
        <v>1074</v>
      </c>
      <c r="B501" s="5" t="s">
        <v>1075</v>
      </c>
      <c r="C501" s="5" t="s">
        <v>79</v>
      </c>
      <c r="D501" s="52" t="str">
        <f>IF(Districts!I501&gt;Districts!F501, "+", "-")</f>
        <v>-</v>
      </c>
      <c r="E501" s="52" t="str">
        <f>IF(Districts!L501&gt;Districts!I501, "+", "-")</f>
        <v>+</v>
      </c>
      <c r="F501" s="52" t="str">
        <f>IF(Districts!O501&gt;Districts!L501, "+", "-")</f>
        <v>+</v>
      </c>
      <c r="G501" s="52" t="str">
        <f>IF(Districts!R501&gt;Districts!O501, "+", "-")</f>
        <v>+</v>
      </c>
      <c r="H501" s="52" t="str">
        <f t="shared" si="7"/>
        <v>+</v>
      </c>
    </row>
    <row r="502" spans="1:8" x14ac:dyDescent="0.25">
      <c r="A502" s="5" t="s">
        <v>1076</v>
      </c>
      <c r="B502" s="5" t="s">
        <v>1077</v>
      </c>
      <c r="C502" s="5" t="s">
        <v>79</v>
      </c>
      <c r="D502" s="52" t="str">
        <f>IF(Districts!I502&gt;Districts!F502, "+", "-")</f>
        <v>+</v>
      </c>
      <c r="E502" s="52" t="str">
        <f>IF(Districts!L502&gt;Districts!I502, "+", "-")</f>
        <v>+</v>
      </c>
      <c r="F502" s="52" t="str">
        <f>IF(Districts!O502&gt;Districts!L502, "+", "-")</f>
        <v>+</v>
      </c>
      <c r="G502" s="52" t="str">
        <f>IF(Districts!R502&gt;Districts!O502, "+", "-")</f>
        <v>+</v>
      </c>
      <c r="H502" s="52" t="str">
        <f t="shared" si="7"/>
        <v>+</v>
      </c>
    </row>
    <row r="503" spans="1:8" x14ac:dyDescent="0.25">
      <c r="A503" s="5" t="s">
        <v>1078</v>
      </c>
      <c r="B503" s="5" t="s">
        <v>606</v>
      </c>
      <c r="C503" s="5" t="s">
        <v>79</v>
      </c>
      <c r="D503" s="52" t="str">
        <f>IF(Districts!I503&gt;Districts!F503, "+", "-")</f>
        <v>+</v>
      </c>
      <c r="E503" s="52" t="str">
        <f>IF(Districts!L503&gt;Districts!I503, "+", "-")</f>
        <v>+</v>
      </c>
      <c r="F503" s="52" t="str">
        <f>IF(Districts!O503&gt;Districts!L503, "+", "-")</f>
        <v>+</v>
      </c>
      <c r="G503" s="52" t="str">
        <f>IF(Districts!R503&gt;Districts!O503, "+", "-")</f>
        <v>+</v>
      </c>
      <c r="H503" s="52" t="str">
        <f t="shared" si="7"/>
        <v>+</v>
      </c>
    </row>
    <row r="504" spans="1:8" x14ac:dyDescent="0.25">
      <c r="A504" s="5" t="s">
        <v>1079</v>
      </c>
      <c r="B504" s="5" t="s">
        <v>1080</v>
      </c>
      <c r="C504" s="5" t="s">
        <v>79</v>
      </c>
      <c r="D504" s="52" t="str">
        <f>IF(Districts!I504&gt;Districts!F504, "+", "-")</f>
        <v>-</v>
      </c>
      <c r="E504" s="52" t="str">
        <f>IF(Districts!L504&gt;Districts!I504, "+", "-")</f>
        <v>-</v>
      </c>
      <c r="F504" s="52" t="str">
        <f>IF(Districts!O504&gt;Districts!L504, "+", "-")</f>
        <v>-</v>
      </c>
      <c r="G504" s="52" t="str">
        <f>IF(Districts!R504&gt;Districts!O504, "+", "-")</f>
        <v>+</v>
      </c>
      <c r="H504" s="52" t="str">
        <f t="shared" si="7"/>
        <v>-</v>
      </c>
    </row>
    <row r="505" spans="1:8" x14ac:dyDescent="0.25">
      <c r="A505" s="5" t="s">
        <v>1081</v>
      </c>
      <c r="B505" s="5" t="s">
        <v>1082</v>
      </c>
      <c r="C505" s="5" t="s">
        <v>79</v>
      </c>
      <c r="D505" s="52" t="str">
        <f>IF(Districts!I505&gt;Districts!F505, "+", "-")</f>
        <v>+</v>
      </c>
      <c r="E505" s="52" t="str">
        <f>IF(Districts!L505&gt;Districts!I505, "+", "-")</f>
        <v>-</v>
      </c>
      <c r="F505" s="52" t="str">
        <f>IF(Districts!O505&gt;Districts!L505, "+", "-")</f>
        <v>+</v>
      </c>
      <c r="G505" s="52" t="str">
        <f>IF(Districts!R505&gt;Districts!O505, "+", "-")</f>
        <v>+</v>
      </c>
      <c r="H505" s="52" t="str">
        <f t="shared" si="7"/>
        <v>+</v>
      </c>
    </row>
    <row r="506" spans="1:8" x14ac:dyDescent="0.25">
      <c r="A506" s="5" t="s">
        <v>1083</v>
      </c>
      <c r="B506" s="5" t="s">
        <v>580</v>
      </c>
      <c r="C506" s="5" t="s">
        <v>146</v>
      </c>
      <c r="D506" s="52" t="str">
        <f>IF(Districts!I506&gt;Districts!F506, "+", "-")</f>
        <v>+</v>
      </c>
      <c r="E506" s="52" t="str">
        <f>IF(Districts!L506&gt;Districts!I506, "+", "-")</f>
        <v>+</v>
      </c>
      <c r="F506" s="52" t="str">
        <f>IF(Districts!O506&gt;Districts!L506, "+", "-")</f>
        <v>+</v>
      </c>
      <c r="G506" s="52" t="str">
        <f>IF(Districts!R506&gt;Districts!O506, "+", "-")</f>
        <v>+</v>
      </c>
      <c r="H506" s="52" t="str">
        <f t="shared" si="7"/>
        <v>+</v>
      </c>
    </row>
    <row r="507" spans="1:8" x14ac:dyDescent="0.25">
      <c r="A507" s="5" t="s">
        <v>1084</v>
      </c>
      <c r="B507" s="5" t="s">
        <v>1085</v>
      </c>
      <c r="C507" s="5" t="s">
        <v>146</v>
      </c>
      <c r="D507" s="52" t="str">
        <f>IF(Districts!I507&gt;Districts!F507, "+", "-")</f>
        <v>-</v>
      </c>
      <c r="E507" s="52" t="str">
        <f>IF(Districts!L507&gt;Districts!I507, "+", "-")</f>
        <v>+</v>
      </c>
      <c r="F507" s="52" t="str">
        <f>IF(Districts!O507&gt;Districts!L507, "+", "-")</f>
        <v>+</v>
      </c>
      <c r="G507" s="52" t="str">
        <f>IF(Districts!R507&gt;Districts!O507, "+", "-")</f>
        <v>+</v>
      </c>
      <c r="H507" s="52" t="str">
        <f t="shared" si="7"/>
        <v>+</v>
      </c>
    </row>
    <row r="508" spans="1:8" x14ac:dyDescent="0.25">
      <c r="A508" s="5" t="s">
        <v>1086</v>
      </c>
      <c r="B508" s="5" t="s">
        <v>1087</v>
      </c>
      <c r="C508" s="5" t="s">
        <v>256</v>
      </c>
      <c r="D508" s="52" t="str">
        <f>IF(Districts!I508&gt;Districts!F508, "+", "-")</f>
        <v>+</v>
      </c>
      <c r="E508" s="52" t="str">
        <f>IF(Districts!L508&gt;Districts!I508, "+", "-")</f>
        <v>+</v>
      </c>
      <c r="F508" s="52" t="str">
        <f>IF(Districts!O508&gt;Districts!L508, "+", "-")</f>
        <v>+</v>
      </c>
      <c r="G508" s="52" t="str">
        <f>IF(Districts!R508&gt;Districts!O508, "+", "-")</f>
        <v>+</v>
      </c>
      <c r="H508" s="52" t="str">
        <f t="shared" si="7"/>
        <v>+</v>
      </c>
    </row>
    <row r="509" spans="1:8" x14ac:dyDescent="0.25">
      <c r="A509" s="5" t="s">
        <v>1088</v>
      </c>
      <c r="B509" s="5" t="s">
        <v>1089</v>
      </c>
      <c r="C509" s="5" t="s">
        <v>256</v>
      </c>
      <c r="D509" s="52" t="str">
        <f>IF(Districts!I509&gt;Districts!F509, "+", "-")</f>
        <v>+</v>
      </c>
      <c r="E509" s="52" t="str">
        <f>IF(Districts!L509&gt;Districts!I509, "+", "-")</f>
        <v>+</v>
      </c>
      <c r="F509" s="52" t="str">
        <f>IF(Districts!O509&gt;Districts!L509, "+", "-")</f>
        <v>+</v>
      </c>
      <c r="G509" s="52" t="str">
        <f>IF(Districts!R509&gt;Districts!O509, "+", "-")</f>
        <v>+</v>
      </c>
      <c r="H509" s="52" t="str">
        <f t="shared" si="7"/>
        <v>+</v>
      </c>
    </row>
    <row r="510" spans="1:8" x14ac:dyDescent="0.25">
      <c r="A510" s="5" t="s">
        <v>1090</v>
      </c>
      <c r="B510" s="5" t="s">
        <v>1091</v>
      </c>
      <c r="C510" s="5" t="s">
        <v>256</v>
      </c>
      <c r="D510" s="52" t="str">
        <f>IF(Districts!I510&gt;Districts!F510, "+", "-")</f>
        <v>-</v>
      </c>
      <c r="E510" s="52" t="str">
        <f>IF(Districts!L510&gt;Districts!I510, "+", "-")</f>
        <v>-</v>
      </c>
      <c r="F510" s="52" t="str">
        <f>IF(Districts!O510&gt;Districts!L510, "+", "-")</f>
        <v>+</v>
      </c>
      <c r="G510" s="52" t="str">
        <f>IF(Districts!R510&gt;Districts!O510, "+", "-")</f>
        <v>+</v>
      </c>
      <c r="H510" s="52" t="str">
        <f t="shared" si="7"/>
        <v>-</v>
      </c>
    </row>
    <row r="511" spans="1:8" x14ac:dyDescent="0.25">
      <c r="A511" s="5" t="s">
        <v>1092</v>
      </c>
      <c r="B511" s="5" t="s">
        <v>1093</v>
      </c>
      <c r="C511" s="5" t="s">
        <v>256</v>
      </c>
      <c r="D511" s="52" t="str">
        <f>IF(Districts!I511&gt;Districts!F511, "+", "-")</f>
        <v>+</v>
      </c>
      <c r="E511" s="52" t="str">
        <f>IF(Districts!L511&gt;Districts!I511, "+", "-")</f>
        <v>-</v>
      </c>
      <c r="F511" s="52" t="str">
        <f>IF(Districts!O511&gt;Districts!L511, "+", "-")</f>
        <v>+</v>
      </c>
      <c r="G511" s="52" t="str">
        <f>IF(Districts!R511&gt;Districts!O511, "+", "-")</f>
        <v>+</v>
      </c>
      <c r="H511" s="52" t="str">
        <f t="shared" si="7"/>
        <v>+</v>
      </c>
    </row>
    <row r="512" spans="1:8" x14ac:dyDescent="0.25">
      <c r="A512" s="5" t="s">
        <v>1094</v>
      </c>
      <c r="B512" s="5" t="s">
        <v>762</v>
      </c>
      <c r="C512" s="5" t="s">
        <v>256</v>
      </c>
      <c r="D512" s="52" t="str">
        <f>IF(Districts!I512&gt;Districts!F512, "+", "-")</f>
        <v>+</v>
      </c>
      <c r="E512" s="52" t="str">
        <f>IF(Districts!L512&gt;Districts!I512, "+", "-")</f>
        <v>+</v>
      </c>
      <c r="F512" s="52" t="str">
        <f>IF(Districts!O512&gt;Districts!L512, "+", "-")</f>
        <v>+</v>
      </c>
      <c r="G512" s="52" t="str">
        <f>IF(Districts!R512&gt;Districts!O512, "+", "-")</f>
        <v>+</v>
      </c>
      <c r="H512" s="52" t="str">
        <f t="shared" si="7"/>
        <v>+</v>
      </c>
    </row>
    <row r="513" spans="1:8" x14ac:dyDescent="0.25">
      <c r="A513" s="5" t="s">
        <v>1095</v>
      </c>
      <c r="B513" s="5" t="s">
        <v>1096</v>
      </c>
      <c r="C513" s="5" t="s">
        <v>256</v>
      </c>
      <c r="D513" s="52" t="str">
        <f>IF(Districts!I513&gt;Districts!F513, "+", "-")</f>
        <v>+</v>
      </c>
      <c r="E513" s="52" t="str">
        <f>IF(Districts!L513&gt;Districts!I513, "+", "-")</f>
        <v>+</v>
      </c>
      <c r="F513" s="52" t="str">
        <f>IF(Districts!O513&gt;Districts!L513, "+", "-")</f>
        <v>+</v>
      </c>
      <c r="G513" s="52" t="str">
        <f>IF(Districts!R513&gt;Districts!O513, "+", "-")</f>
        <v>+</v>
      </c>
      <c r="H513" s="52" t="str">
        <f t="shared" si="7"/>
        <v>+</v>
      </c>
    </row>
    <row r="514" spans="1:8" x14ac:dyDescent="0.25">
      <c r="A514" s="5" t="s">
        <v>1097</v>
      </c>
      <c r="B514" s="5" t="s">
        <v>1098</v>
      </c>
      <c r="C514" s="5" t="s">
        <v>256</v>
      </c>
      <c r="D514" s="52" t="str">
        <f>IF(Districts!I514&gt;Districts!F514, "+", "-")</f>
        <v>+</v>
      </c>
      <c r="E514" s="52" t="str">
        <f>IF(Districts!L514&gt;Districts!I514, "+", "-")</f>
        <v>+</v>
      </c>
      <c r="F514" s="52" t="str">
        <f>IF(Districts!O514&gt;Districts!L514, "+", "-")</f>
        <v>+</v>
      </c>
      <c r="G514" s="52" t="str">
        <f>IF(Districts!R514&gt;Districts!O514, "+", "-")</f>
        <v>+</v>
      </c>
      <c r="H514" s="52" t="str">
        <f t="shared" si="7"/>
        <v>+</v>
      </c>
    </row>
    <row r="515" spans="1:8" x14ac:dyDescent="0.25">
      <c r="A515" s="5" t="s">
        <v>1099</v>
      </c>
      <c r="B515" s="5" t="s">
        <v>1100</v>
      </c>
      <c r="C515" s="5" t="s">
        <v>256</v>
      </c>
      <c r="D515" s="52" t="str">
        <f>IF(Districts!I515&gt;Districts!F515, "+", "-")</f>
        <v>+</v>
      </c>
      <c r="E515" s="52" t="str">
        <f>IF(Districts!L515&gt;Districts!I515, "+", "-")</f>
        <v>-</v>
      </c>
      <c r="F515" s="52" t="str">
        <f>IF(Districts!O515&gt;Districts!L515, "+", "-")</f>
        <v>-</v>
      </c>
      <c r="G515" s="52" t="str">
        <f>IF(Districts!R515&gt;Districts!O515, "+", "-")</f>
        <v>+</v>
      </c>
      <c r="H515" s="52" t="str">
        <f t="shared" ref="H515:H578" si="8">IF(COUNTIF(D515:G515,"+")&gt;2,"+", IF(COUNTIF(D515:F515,"+")=2,"N", "-"))</f>
        <v>-</v>
      </c>
    </row>
    <row r="516" spans="1:8" x14ac:dyDescent="0.25">
      <c r="A516" s="5" t="s">
        <v>1101</v>
      </c>
      <c r="B516" s="5" t="s">
        <v>1102</v>
      </c>
      <c r="C516" s="5" t="s">
        <v>140</v>
      </c>
      <c r="D516" s="52" t="str">
        <f>IF(Districts!I516&gt;Districts!F516, "+", "-")</f>
        <v>+</v>
      </c>
      <c r="E516" s="52" t="str">
        <f>IF(Districts!L516&gt;Districts!I516, "+", "-")</f>
        <v>+</v>
      </c>
      <c r="F516" s="52" t="str">
        <f>IF(Districts!O516&gt;Districts!L516, "+", "-")</f>
        <v>+</v>
      </c>
      <c r="G516" s="52" t="str">
        <f>IF(Districts!R516&gt;Districts!O516, "+", "-")</f>
        <v>+</v>
      </c>
      <c r="H516" s="52" t="str">
        <f t="shared" si="8"/>
        <v>+</v>
      </c>
    </row>
    <row r="517" spans="1:8" x14ac:dyDescent="0.25">
      <c r="A517" s="5" t="s">
        <v>1103</v>
      </c>
      <c r="B517" s="5" t="s">
        <v>1104</v>
      </c>
      <c r="C517" s="5" t="s">
        <v>140</v>
      </c>
      <c r="D517" s="52" t="str">
        <f>IF(Districts!I517&gt;Districts!F517, "+", "-")</f>
        <v>-</v>
      </c>
      <c r="E517" s="52" t="str">
        <f>IF(Districts!L517&gt;Districts!I517, "+", "-")</f>
        <v>-</v>
      </c>
      <c r="F517" s="52" t="str">
        <f>IF(Districts!O517&gt;Districts!L517, "+", "-")</f>
        <v>+</v>
      </c>
      <c r="G517" s="52" t="str">
        <f>IF(Districts!R517&gt;Districts!O517, "+", "-")</f>
        <v>-</v>
      </c>
      <c r="H517" s="52" t="str">
        <f t="shared" si="8"/>
        <v>-</v>
      </c>
    </row>
    <row r="518" spans="1:8" x14ac:dyDescent="0.25">
      <c r="A518" s="5" t="s">
        <v>1105</v>
      </c>
      <c r="B518" s="5" t="s">
        <v>1106</v>
      </c>
      <c r="C518" s="5" t="s">
        <v>140</v>
      </c>
      <c r="D518" s="52" t="str">
        <f>IF(Districts!I518&gt;Districts!F518, "+", "-")</f>
        <v>-</v>
      </c>
      <c r="E518" s="52" t="str">
        <f>IF(Districts!L518&gt;Districts!I518, "+", "-")</f>
        <v>+</v>
      </c>
      <c r="F518" s="52" t="str">
        <f>IF(Districts!O518&gt;Districts!L518, "+", "-")</f>
        <v>+</v>
      </c>
      <c r="G518" s="52" t="str">
        <f>IF(Districts!R518&gt;Districts!O518, "+", "-")</f>
        <v>-</v>
      </c>
      <c r="H518" s="52" t="str">
        <f t="shared" si="8"/>
        <v>N</v>
      </c>
    </row>
    <row r="519" spans="1:8" x14ac:dyDescent="0.25">
      <c r="A519" s="5" t="s">
        <v>1107</v>
      </c>
      <c r="B519" s="5" t="s">
        <v>1108</v>
      </c>
      <c r="C519" s="5" t="s">
        <v>140</v>
      </c>
      <c r="D519" s="52" t="str">
        <f>IF(Districts!I519&gt;Districts!F519, "+", "-")</f>
        <v>+</v>
      </c>
      <c r="E519" s="52" t="str">
        <f>IF(Districts!L519&gt;Districts!I519, "+", "-")</f>
        <v>+</v>
      </c>
      <c r="F519" s="52" t="str">
        <f>IF(Districts!O519&gt;Districts!L519, "+", "-")</f>
        <v>+</v>
      </c>
      <c r="G519" s="52" t="str">
        <f>IF(Districts!R519&gt;Districts!O519, "+", "-")</f>
        <v>+</v>
      </c>
      <c r="H519" s="52" t="str">
        <f t="shared" si="8"/>
        <v>+</v>
      </c>
    </row>
    <row r="520" spans="1:8" x14ac:dyDescent="0.25">
      <c r="A520" s="5" t="s">
        <v>1109</v>
      </c>
      <c r="B520" s="5" t="s">
        <v>1110</v>
      </c>
      <c r="C520" s="5" t="s">
        <v>327</v>
      </c>
      <c r="D520" s="52" t="str">
        <f>IF(Districts!I520&gt;Districts!F520, "+", "-")</f>
        <v>-</v>
      </c>
      <c r="E520" s="52" t="str">
        <f>IF(Districts!L520&gt;Districts!I520, "+", "-")</f>
        <v>-</v>
      </c>
      <c r="F520" s="52" t="str">
        <f>IF(Districts!O520&gt;Districts!L520, "+", "-")</f>
        <v>+</v>
      </c>
      <c r="G520" s="52" t="str">
        <f>IF(Districts!R520&gt;Districts!O520, "+", "-")</f>
        <v>+</v>
      </c>
      <c r="H520" s="52" t="str">
        <f t="shared" si="8"/>
        <v>-</v>
      </c>
    </row>
    <row r="521" spans="1:8" x14ac:dyDescent="0.25">
      <c r="A521" s="5" t="s">
        <v>1111</v>
      </c>
      <c r="B521" s="5" t="s">
        <v>1112</v>
      </c>
      <c r="C521" s="5" t="s">
        <v>327</v>
      </c>
      <c r="D521" s="52" t="str">
        <f>IF(Districts!I521&gt;Districts!F521, "+", "-")</f>
        <v>+</v>
      </c>
      <c r="E521" s="52" t="str">
        <f>IF(Districts!L521&gt;Districts!I521, "+", "-")</f>
        <v>+</v>
      </c>
      <c r="F521" s="52" t="str">
        <f>IF(Districts!O521&gt;Districts!L521, "+", "-")</f>
        <v>-</v>
      </c>
      <c r="G521" s="52" t="str">
        <f>IF(Districts!R521&gt;Districts!O521, "+", "-")</f>
        <v>+</v>
      </c>
      <c r="H521" s="52" t="str">
        <f t="shared" si="8"/>
        <v>+</v>
      </c>
    </row>
    <row r="522" spans="1:8" x14ac:dyDescent="0.25">
      <c r="A522" s="5" t="s">
        <v>1113</v>
      </c>
      <c r="B522" s="5" t="s">
        <v>1114</v>
      </c>
      <c r="C522" s="5" t="s">
        <v>327</v>
      </c>
      <c r="D522" s="52" t="str">
        <f>IF(Districts!I522&gt;Districts!F522, "+", "-")</f>
        <v>+</v>
      </c>
      <c r="E522" s="52" t="str">
        <f>IF(Districts!L522&gt;Districts!I522, "+", "-")</f>
        <v>+</v>
      </c>
      <c r="F522" s="52" t="str">
        <f>IF(Districts!O522&gt;Districts!L522, "+", "-")</f>
        <v>-</v>
      </c>
      <c r="G522" s="52" t="str">
        <f>IF(Districts!R522&gt;Districts!O522, "+", "-")</f>
        <v>+</v>
      </c>
      <c r="H522" s="52" t="str">
        <f t="shared" si="8"/>
        <v>+</v>
      </c>
    </row>
    <row r="523" spans="1:8" x14ac:dyDescent="0.25">
      <c r="A523" s="5" t="s">
        <v>1115</v>
      </c>
      <c r="B523" s="5" t="s">
        <v>1116</v>
      </c>
      <c r="C523" s="5" t="s">
        <v>327</v>
      </c>
      <c r="D523" s="52" t="str">
        <f>IF(Districts!I523&gt;Districts!F523, "+", "-")</f>
        <v>+</v>
      </c>
      <c r="E523" s="52" t="str">
        <f>IF(Districts!L523&gt;Districts!I523, "+", "-")</f>
        <v>+</v>
      </c>
      <c r="F523" s="52" t="str">
        <f>IF(Districts!O523&gt;Districts!L523, "+", "-")</f>
        <v>+</v>
      </c>
      <c r="G523" s="52" t="str">
        <f>IF(Districts!R523&gt;Districts!O523, "+", "-")</f>
        <v>+</v>
      </c>
      <c r="H523" s="52" t="str">
        <f t="shared" si="8"/>
        <v>+</v>
      </c>
    </row>
    <row r="524" spans="1:8" x14ac:dyDescent="0.25">
      <c r="A524" s="5" t="s">
        <v>1117</v>
      </c>
      <c r="B524" s="5" t="s">
        <v>1118</v>
      </c>
      <c r="C524" s="5" t="s">
        <v>327</v>
      </c>
      <c r="D524" s="52" t="str">
        <f>IF(Districts!I524&gt;Districts!F524, "+", "-")</f>
        <v>+</v>
      </c>
      <c r="E524" s="52" t="str">
        <f>IF(Districts!L524&gt;Districts!I524, "+", "-")</f>
        <v>+</v>
      </c>
      <c r="F524" s="52" t="str">
        <f>IF(Districts!O524&gt;Districts!L524, "+", "-")</f>
        <v>+</v>
      </c>
      <c r="G524" s="52" t="str">
        <f>IF(Districts!R524&gt;Districts!O524, "+", "-")</f>
        <v>+</v>
      </c>
      <c r="H524" s="52" t="str">
        <f t="shared" si="8"/>
        <v>+</v>
      </c>
    </row>
    <row r="525" spans="1:8" x14ac:dyDescent="0.25">
      <c r="A525" s="5" t="s">
        <v>1401</v>
      </c>
      <c r="B525" s="5" t="s">
        <v>1407</v>
      </c>
      <c r="C525" s="5" t="s">
        <v>327</v>
      </c>
      <c r="D525" s="52" t="str">
        <f>IF(Districts!I525&gt;Districts!F525, "+", "-")</f>
        <v>-</v>
      </c>
      <c r="E525" s="52" t="str">
        <f>IF(Districts!L525&gt;Districts!I525, "+", "-")</f>
        <v>-</v>
      </c>
      <c r="F525" s="52" t="str">
        <f>IF(Districts!O525&gt;Districts!L525, "+", "-")</f>
        <v>+</v>
      </c>
      <c r="G525" s="52" t="str">
        <f>IF(Districts!R525&gt;Districts!O525, "+", "-")</f>
        <v>-</v>
      </c>
      <c r="H525" s="52" t="str">
        <f t="shared" si="8"/>
        <v>-</v>
      </c>
    </row>
    <row r="526" spans="1:8" x14ac:dyDescent="0.25">
      <c r="A526" s="5" t="s">
        <v>1119</v>
      </c>
      <c r="B526" s="5" t="s">
        <v>1120</v>
      </c>
      <c r="C526" s="5" t="s">
        <v>327</v>
      </c>
      <c r="D526" s="52" t="str">
        <f>IF(Districts!I526&gt;Districts!F526, "+", "-")</f>
        <v>+</v>
      </c>
      <c r="E526" s="52" t="str">
        <f>IF(Districts!L526&gt;Districts!I526, "+", "-")</f>
        <v>+</v>
      </c>
      <c r="F526" s="52" t="str">
        <f>IF(Districts!O526&gt;Districts!L526, "+", "-")</f>
        <v>+</v>
      </c>
      <c r="G526" s="52" t="str">
        <f>IF(Districts!R526&gt;Districts!O526, "+", "-")</f>
        <v>+</v>
      </c>
      <c r="H526" s="52" t="str">
        <f t="shared" si="8"/>
        <v>+</v>
      </c>
    </row>
    <row r="527" spans="1:8" x14ac:dyDescent="0.25">
      <c r="A527" s="5" t="s">
        <v>1121</v>
      </c>
      <c r="B527" s="5" t="s">
        <v>1122</v>
      </c>
      <c r="C527" s="5" t="s">
        <v>11</v>
      </c>
      <c r="D527" s="52" t="str">
        <f>IF(Districts!I527&gt;Districts!F527, "+", "-")</f>
        <v>+</v>
      </c>
      <c r="E527" s="52" t="str">
        <f>IF(Districts!L527&gt;Districts!I527, "+", "-")</f>
        <v>+</v>
      </c>
      <c r="F527" s="52" t="str">
        <f>IF(Districts!O527&gt;Districts!L527, "+", "-")</f>
        <v>+</v>
      </c>
      <c r="G527" s="52" t="str">
        <f>IF(Districts!R527&gt;Districts!O527, "+", "-")</f>
        <v>-</v>
      </c>
      <c r="H527" s="52" t="str">
        <f t="shared" si="8"/>
        <v>+</v>
      </c>
    </row>
    <row r="528" spans="1:8" x14ac:dyDescent="0.25">
      <c r="A528" s="5" t="s">
        <v>1123</v>
      </c>
      <c r="B528" s="5" t="s">
        <v>1124</v>
      </c>
      <c r="C528" s="5" t="s">
        <v>11</v>
      </c>
      <c r="D528" s="52" t="str">
        <f>IF(Districts!I528&gt;Districts!F528, "+", "-")</f>
        <v>-</v>
      </c>
      <c r="E528" s="52" t="str">
        <f>IF(Districts!L528&gt;Districts!I528, "+", "-")</f>
        <v>+</v>
      </c>
      <c r="F528" s="52" t="str">
        <f>IF(Districts!O528&gt;Districts!L528, "+", "-")</f>
        <v>+</v>
      </c>
      <c r="G528" s="52" t="str">
        <f>IF(Districts!R528&gt;Districts!O528, "+", "-")</f>
        <v>+</v>
      </c>
      <c r="H528" s="52" t="str">
        <f t="shared" si="8"/>
        <v>+</v>
      </c>
    </row>
    <row r="529" spans="1:8" x14ac:dyDescent="0.25">
      <c r="A529" s="5" t="s">
        <v>1125</v>
      </c>
      <c r="B529" s="5" t="s">
        <v>1126</v>
      </c>
      <c r="C529" s="5" t="s">
        <v>11</v>
      </c>
      <c r="D529" s="52" t="str">
        <f>IF(Districts!I529&gt;Districts!F529, "+", "-")</f>
        <v>+</v>
      </c>
      <c r="E529" s="52" t="str">
        <f>IF(Districts!L529&gt;Districts!I529, "+", "-")</f>
        <v>+</v>
      </c>
      <c r="F529" s="52" t="str">
        <f>IF(Districts!O529&gt;Districts!L529, "+", "-")</f>
        <v>+</v>
      </c>
      <c r="G529" s="52" t="str">
        <f>IF(Districts!R529&gt;Districts!O529, "+", "-")</f>
        <v>-</v>
      </c>
      <c r="H529" s="52" t="str">
        <f t="shared" si="8"/>
        <v>+</v>
      </c>
    </row>
    <row r="530" spans="1:8" x14ac:dyDescent="0.25">
      <c r="A530" s="5" t="s">
        <v>1127</v>
      </c>
      <c r="B530" s="5" t="s">
        <v>1128</v>
      </c>
      <c r="C530" s="5" t="s">
        <v>11</v>
      </c>
      <c r="D530" s="52" t="str">
        <f>IF(Districts!I530&gt;Districts!F530, "+", "-")</f>
        <v>+</v>
      </c>
      <c r="E530" s="52" t="str">
        <f>IF(Districts!L530&gt;Districts!I530, "+", "-")</f>
        <v>+</v>
      </c>
      <c r="F530" s="52" t="str">
        <f>IF(Districts!O530&gt;Districts!L530, "+", "-")</f>
        <v>+</v>
      </c>
      <c r="G530" s="52" t="str">
        <f>IF(Districts!R530&gt;Districts!O530, "+", "-")</f>
        <v>+</v>
      </c>
      <c r="H530" s="52" t="str">
        <f t="shared" si="8"/>
        <v>+</v>
      </c>
    </row>
    <row r="531" spans="1:8" x14ac:dyDescent="0.25">
      <c r="A531" s="5" t="s">
        <v>1129</v>
      </c>
      <c r="B531" s="5" t="s">
        <v>1130</v>
      </c>
      <c r="C531" s="5" t="s">
        <v>11</v>
      </c>
      <c r="D531" s="52" t="str">
        <f>IF(Districts!I531&gt;Districts!F531, "+", "-")</f>
        <v>+</v>
      </c>
      <c r="E531" s="52" t="str">
        <f>IF(Districts!L531&gt;Districts!I531, "+", "-")</f>
        <v>+</v>
      </c>
      <c r="F531" s="52" t="str">
        <f>IF(Districts!O531&gt;Districts!L531, "+", "-")</f>
        <v>+</v>
      </c>
      <c r="G531" s="52" t="str">
        <f>IF(Districts!R531&gt;Districts!O531, "+", "-")</f>
        <v>+</v>
      </c>
      <c r="H531" s="52" t="str">
        <f t="shared" si="8"/>
        <v>+</v>
      </c>
    </row>
    <row r="532" spans="1:8" x14ac:dyDescent="0.25">
      <c r="A532" s="5" t="s">
        <v>1131</v>
      </c>
      <c r="B532" s="5" t="s">
        <v>1132</v>
      </c>
      <c r="C532" s="5" t="s">
        <v>11</v>
      </c>
      <c r="D532" s="52" t="str">
        <f>IF(Districts!I532&gt;Districts!F532, "+", "-")</f>
        <v>+</v>
      </c>
      <c r="E532" s="52" t="str">
        <f>IF(Districts!L532&gt;Districts!I532, "+", "-")</f>
        <v>-</v>
      </c>
      <c r="F532" s="52" t="str">
        <f>IF(Districts!O532&gt;Districts!L532, "+", "-")</f>
        <v>+</v>
      </c>
      <c r="G532" s="52" t="str">
        <f>IF(Districts!R532&gt;Districts!O532, "+", "-")</f>
        <v>-</v>
      </c>
      <c r="H532" s="52" t="str">
        <f t="shared" si="8"/>
        <v>N</v>
      </c>
    </row>
    <row r="533" spans="1:8" x14ac:dyDescent="0.25">
      <c r="A533" s="5" t="s">
        <v>1133</v>
      </c>
      <c r="B533" s="5" t="s">
        <v>1134</v>
      </c>
      <c r="C533" s="5" t="s">
        <v>11</v>
      </c>
      <c r="D533" s="52" t="str">
        <f>IF(Districts!I533&gt;Districts!F533, "+", "-")</f>
        <v>+</v>
      </c>
      <c r="E533" s="52" t="str">
        <f>IF(Districts!L533&gt;Districts!I533, "+", "-")</f>
        <v>+</v>
      </c>
      <c r="F533" s="52" t="str">
        <f>IF(Districts!O533&gt;Districts!L533, "+", "-")</f>
        <v>+</v>
      </c>
      <c r="G533" s="52" t="str">
        <f>IF(Districts!R533&gt;Districts!O533, "+", "-")</f>
        <v>+</v>
      </c>
      <c r="H533" s="52" t="str">
        <f t="shared" si="8"/>
        <v>+</v>
      </c>
    </row>
    <row r="534" spans="1:8" x14ac:dyDescent="0.25">
      <c r="A534" s="5" t="s">
        <v>1135</v>
      </c>
      <c r="B534" s="5" t="s">
        <v>762</v>
      </c>
      <c r="C534" s="5" t="s">
        <v>11</v>
      </c>
      <c r="D534" s="52" t="str">
        <f>IF(Districts!I534&gt;Districts!F534, "+", "-")</f>
        <v>+</v>
      </c>
      <c r="E534" s="52" t="str">
        <f>IF(Districts!L534&gt;Districts!I534, "+", "-")</f>
        <v>+</v>
      </c>
      <c r="F534" s="52" t="str">
        <f>IF(Districts!O534&gt;Districts!L534, "+", "-")</f>
        <v>+</v>
      </c>
      <c r="G534" s="52" t="str">
        <f>IF(Districts!R534&gt;Districts!O534, "+", "-")</f>
        <v>+</v>
      </c>
      <c r="H534" s="52" t="str">
        <f t="shared" si="8"/>
        <v>+</v>
      </c>
    </row>
    <row r="535" spans="1:8" x14ac:dyDescent="0.25">
      <c r="A535" s="5" t="s">
        <v>1136</v>
      </c>
      <c r="B535" s="5" t="s">
        <v>1137</v>
      </c>
      <c r="C535" s="5" t="s">
        <v>11</v>
      </c>
      <c r="D535" s="52" t="str">
        <f>IF(Districts!I535&gt;Districts!F535, "+", "-")</f>
        <v>-</v>
      </c>
      <c r="E535" s="52" t="str">
        <f>IF(Districts!L535&gt;Districts!I535, "+", "-")</f>
        <v>+</v>
      </c>
      <c r="F535" s="52" t="str">
        <f>IF(Districts!O535&gt;Districts!L535, "+", "-")</f>
        <v>+</v>
      </c>
      <c r="G535" s="52" t="str">
        <f>IF(Districts!R535&gt;Districts!O535, "+", "-")</f>
        <v>+</v>
      </c>
      <c r="H535" s="52" t="str">
        <f t="shared" si="8"/>
        <v>+</v>
      </c>
    </row>
    <row r="536" spans="1:8" x14ac:dyDescent="0.25">
      <c r="A536" s="5" t="s">
        <v>1138</v>
      </c>
      <c r="B536" s="5" t="s">
        <v>530</v>
      </c>
      <c r="C536" s="5" t="s">
        <v>11</v>
      </c>
      <c r="D536" s="52" t="str">
        <f>IF(Districts!I536&gt;Districts!F536, "+", "-")</f>
        <v>-</v>
      </c>
      <c r="E536" s="52" t="str">
        <f>IF(Districts!L536&gt;Districts!I536, "+", "-")</f>
        <v>-</v>
      </c>
      <c r="F536" s="52" t="str">
        <f>IF(Districts!O536&gt;Districts!L536, "+", "-")</f>
        <v>+</v>
      </c>
      <c r="G536" s="52" t="str">
        <f>IF(Districts!R536&gt;Districts!O536, "+", "-")</f>
        <v>+</v>
      </c>
      <c r="H536" s="52" t="str">
        <f t="shared" si="8"/>
        <v>-</v>
      </c>
    </row>
    <row r="537" spans="1:8" x14ac:dyDescent="0.25">
      <c r="A537" s="5" t="s">
        <v>1139</v>
      </c>
      <c r="B537" s="5" t="s">
        <v>1140</v>
      </c>
      <c r="C537" s="5" t="s">
        <v>11</v>
      </c>
      <c r="D537" s="52" t="str">
        <f>IF(Districts!I537&gt;Districts!F537, "+", "-")</f>
        <v>+</v>
      </c>
      <c r="E537" s="52" t="str">
        <f>IF(Districts!L537&gt;Districts!I537, "+", "-")</f>
        <v>+</v>
      </c>
      <c r="F537" s="52" t="str">
        <f>IF(Districts!O537&gt;Districts!L537, "+", "-")</f>
        <v>+</v>
      </c>
      <c r="G537" s="52" t="str">
        <f>IF(Districts!R537&gt;Districts!O537, "+", "-")</f>
        <v>+</v>
      </c>
      <c r="H537" s="52" t="str">
        <f t="shared" si="8"/>
        <v>+</v>
      </c>
    </row>
    <row r="538" spans="1:8" x14ac:dyDescent="0.25">
      <c r="A538" s="5" t="s">
        <v>1141</v>
      </c>
      <c r="B538" s="5" t="s">
        <v>1142</v>
      </c>
      <c r="C538" s="5" t="s">
        <v>11</v>
      </c>
      <c r="D538" s="52" t="str">
        <f>IF(Districts!I538&gt;Districts!F538, "+", "-")</f>
        <v>+</v>
      </c>
      <c r="E538" s="52" t="str">
        <f>IF(Districts!L538&gt;Districts!I538, "+", "-")</f>
        <v>+</v>
      </c>
      <c r="F538" s="52" t="str">
        <f>IF(Districts!O538&gt;Districts!L538, "+", "-")</f>
        <v>+</v>
      </c>
      <c r="G538" s="52" t="str">
        <f>IF(Districts!R538&gt;Districts!O538, "+", "-")</f>
        <v>+</v>
      </c>
      <c r="H538" s="52" t="str">
        <f t="shared" si="8"/>
        <v>+</v>
      </c>
    </row>
    <row r="539" spans="1:8" x14ac:dyDescent="0.25">
      <c r="A539" s="5" t="s">
        <v>1143</v>
      </c>
      <c r="B539" s="5" t="s">
        <v>1144</v>
      </c>
      <c r="C539" s="5" t="s">
        <v>11</v>
      </c>
      <c r="D539" s="52" t="str">
        <f>IF(Districts!I539&gt;Districts!F539, "+", "-")</f>
        <v>+</v>
      </c>
      <c r="E539" s="52" t="str">
        <f>IF(Districts!L539&gt;Districts!I539, "+", "-")</f>
        <v>+</v>
      </c>
      <c r="F539" s="52" t="str">
        <f>IF(Districts!O539&gt;Districts!L539, "+", "-")</f>
        <v>+</v>
      </c>
      <c r="G539" s="52" t="str">
        <f>IF(Districts!R539&gt;Districts!O539, "+", "-")</f>
        <v>+</v>
      </c>
      <c r="H539" s="52" t="str">
        <f t="shared" si="8"/>
        <v>+</v>
      </c>
    </row>
    <row r="540" spans="1:8" x14ac:dyDescent="0.25">
      <c r="A540" s="5" t="s">
        <v>1145</v>
      </c>
      <c r="B540" s="5" t="s">
        <v>1146</v>
      </c>
      <c r="C540" s="5" t="s">
        <v>8</v>
      </c>
      <c r="D540" s="52" t="str">
        <f>IF(Districts!I540&gt;Districts!F540, "+", "-")</f>
        <v>+</v>
      </c>
      <c r="E540" s="52" t="str">
        <f>IF(Districts!L540&gt;Districts!I540, "+", "-")</f>
        <v>+</v>
      </c>
      <c r="F540" s="52" t="str">
        <f>IF(Districts!O540&gt;Districts!L540, "+", "-")</f>
        <v>-</v>
      </c>
      <c r="G540" s="52" t="str">
        <f>IF(Districts!R540&gt;Districts!O540, "+", "-")</f>
        <v>-</v>
      </c>
      <c r="H540" s="52" t="str">
        <f t="shared" si="8"/>
        <v>N</v>
      </c>
    </row>
    <row r="541" spans="1:8" x14ac:dyDescent="0.25">
      <c r="A541" s="5" t="s">
        <v>1147</v>
      </c>
      <c r="B541" s="5" t="s">
        <v>1148</v>
      </c>
      <c r="C541" s="5" t="s">
        <v>8</v>
      </c>
      <c r="D541" s="52" t="str">
        <f>IF(Districts!I541&gt;Districts!F541, "+", "-")</f>
        <v>+</v>
      </c>
      <c r="E541" s="52" t="str">
        <f>IF(Districts!L541&gt;Districts!I541, "+", "-")</f>
        <v>+</v>
      </c>
      <c r="F541" s="52" t="str">
        <f>IF(Districts!O541&gt;Districts!L541, "+", "-")</f>
        <v>-</v>
      </c>
      <c r="G541" s="52" t="str">
        <f>IF(Districts!R541&gt;Districts!O541, "+", "-")</f>
        <v>+</v>
      </c>
      <c r="H541" s="52" t="str">
        <f t="shared" si="8"/>
        <v>+</v>
      </c>
    </row>
    <row r="542" spans="1:8" x14ac:dyDescent="0.25">
      <c r="A542" s="5" t="s">
        <v>1149</v>
      </c>
      <c r="B542" s="5" t="s">
        <v>1150</v>
      </c>
      <c r="C542" s="5" t="s">
        <v>8</v>
      </c>
      <c r="D542" s="52" t="str">
        <f>IF(Districts!I542&gt;Districts!F542, "+", "-")</f>
        <v>-</v>
      </c>
      <c r="E542" s="52" t="str">
        <f>IF(Districts!L542&gt;Districts!I542, "+", "-")</f>
        <v>-</v>
      </c>
      <c r="F542" s="52" t="str">
        <f>IF(Districts!O542&gt;Districts!L542, "+", "-")</f>
        <v>+</v>
      </c>
      <c r="G542" s="52" t="str">
        <f>IF(Districts!R542&gt;Districts!O542, "+", "-")</f>
        <v>+</v>
      </c>
      <c r="H542" s="52" t="str">
        <f t="shared" si="8"/>
        <v>-</v>
      </c>
    </row>
    <row r="543" spans="1:8" x14ac:dyDescent="0.25">
      <c r="A543" s="5" t="s">
        <v>1151</v>
      </c>
      <c r="B543" s="5" t="s">
        <v>4</v>
      </c>
      <c r="C543" s="5" t="s">
        <v>8</v>
      </c>
      <c r="D543" s="52" t="str">
        <f>IF(Districts!I543&gt;Districts!F543, "+", "-")</f>
        <v>+</v>
      </c>
      <c r="E543" s="52" t="str">
        <f>IF(Districts!L543&gt;Districts!I543, "+", "-")</f>
        <v>+</v>
      </c>
      <c r="F543" s="52" t="str">
        <f>IF(Districts!O543&gt;Districts!L543, "+", "-")</f>
        <v>+</v>
      </c>
      <c r="G543" s="52" t="str">
        <f>IF(Districts!R543&gt;Districts!O543, "+", "-")</f>
        <v>+</v>
      </c>
      <c r="H543" s="52" t="str">
        <f t="shared" si="8"/>
        <v>+</v>
      </c>
    </row>
    <row r="544" spans="1:8" x14ac:dyDescent="0.25">
      <c r="A544" s="5" t="s">
        <v>1152</v>
      </c>
      <c r="B544" s="5" t="s">
        <v>1091</v>
      </c>
      <c r="C544" s="5" t="s">
        <v>8</v>
      </c>
      <c r="D544" s="52" t="str">
        <f>IF(Districts!I544&gt;Districts!F544, "+", "-")</f>
        <v>+</v>
      </c>
      <c r="E544" s="52" t="str">
        <f>IF(Districts!L544&gt;Districts!I544, "+", "-")</f>
        <v>+</v>
      </c>
      <c r="F544" s="52" t="str">
        <f>IF(Districts!O544&gt;Districts!L544, "+", "-")</f>
        <v>+</v>
      </c>
      <c r="G544" s="52" t="str">
        <f>IF(Districts!R544&gt;Districts!O544, "+", "-")</f>
        <v>+</v>
      </c>
      <c r="H544" s="52" t="str">
        <f t="shared" si="8"/>
        <v>+</v>
      </c>
    </row>
    <row r="545" spans="1:8" x14ac:dyDescent="0.25">
      <c r="A545" s="5" t="s">
        <v>1153</v>
      </c>
      <c r="B545" s="5" t="s">
        <v>1154</v>
      </c>
      <c r="C545" s="5" t="s">
        <v>8</v>
      </c>
      <c r="D545" s="52" t="str">
        <f>IF(Districts!I545&gt;Districts!F545, "+", "-")</f>
        <v>+</v>
      </c>
      <c r="E545" s="52" t="str">
        <f>IF(Districts!L545&gt;Districts!I545, "+", "-")</f>
        <v>+</v>
      </c>
      <c r="F545" s="52" t="str">
        <f>IF(Districts!O545&gt;Districts!L545, "+", "-")</f>
        <v>+</v>
      </c>
      <c r="G545" s="52" t="str">
        <f>IF(Districts!R545&gt;Districts!O545, "+", "-")</f>
        <v>+</v>
      </c>
      <c r="H545" s="52" t="str">
        <f t="shared" si="8"/>
        <v>+</v>
      </c>
    </row>
    <row r="546" spans="1:8" x14ac:dyDescent="0.25">
      <c r="A546" s="5" t="s">
        <v>1155</v>
      </c>
      <c r="B546" s="5" t="s">
        <v>1156</v>
      </c>
      <c r="C546" s="5" t="s">
        <v>8</v>
      </c>
      <c r="D546" s="52" t="str">
        <f>IF(Districts!I546&gt;Districts!F546, "+", "-")</f>
        <v>-</v>
      </c>
      <c r="E546" s="52" t="str">
        <f>IF(Districts!L546&gt;Districts!I546, "+", "-")</f>
        <v>+</v>
      </c>
      <c r="F546" s="52" t="str">
        <f>IF(Districts!O546&gt;Districts!L546, "+", "-")</f>
        <v>+</v>
      </c>
      <c r="G546" s="52" t="str">
        <f>IF(Districts!R546&gt;Districts!O546, "+", "-")</f>
        <v>+</v>
      </c>
      <c r="H546" s="52" t="str">
        <f t="shared" si="8"/>
        <v>+</v>
      </c>
    </row>
    <row r="547" spans="1:8" x14ac:dyDescent="0.25">
      <c r="A547" s="5" t="s">
        <v>1157</v>
      </c>
      <c r="B547" s="5" t="s">
        <v>1158</v>
      </c>
      <c r="C547" s="5" t="s">
        <v>8</v>
      </c>
      <c r="D547" s="52" t="str">
        <f>IF(Districts!I547&gt;Districts!F547, "+", "-")</f>
        <v>+</v>
      </c>
      <c r="E547" s="52" t="str">
        <f>IF(Districts!L547&gt;Districts!I547, "+", "-")</f>
        <v>+</v>
      </c>
      <c r="F547" s="52" t="str">
        <f>IF(Districts!O547&gt;Districts!L547, "+", "-")</f>
        <v>+</v>
      </c>
      <c r="G547" s="52" t="str">
        <f>IF(Districts!R547&gt;Districts!O547, "+", "-")</f>
        <v>+</v>
      </c>
      <c r="H547" s="52" t="str">
        <f t="shared" si="8"/>
        <v>+</v>
      </c>
    </row>
    <row r="548" spans="1:8" x14ac:dyDescent="0.25">
      <c r="A548" s="5" t="s">
        <v>1159</v>
      </c>
      <c r="B548" s="5" t="s">
        <v>1160</v>
      </c>
      <c r="C548" s="5" t="s">
        <v>8</v>
      </c>
      <c r="D548" s="52" t="str">
        <f>IF(Districts!I548&gt;Districts!F548, "+", "-")</f>
        <v>+</v>
      </c>
      <c r="E548" s="52" t="str">
        <f>IF(Districts!L548&gt;Districts!I548, "+", "-")</f>
        <v>+</v>
      </c>
      <c r="F548" s="52" t="str">
        <f>IF(Districts!O548&gt;Districts!L548, "+", "-")</f>
        <v>-</v>
      </c>
      <c r="G548" s="52" t="str">
        <f>IF(Districts!R548&gt;Districts!O548, "+", "-")</f>
        <v>-</v>
      </c>
      <c r="H548" s="52" t="str">
        <f t="shared" si="8"/>
        <v>N</v>
      </c>
    </row>
    <row r="549" spans="1:8" x14ac:dyDescent="0.25">
      <c r="A549" s="5" t="s">
        <v>1161</v>
      </c>
      <c r="B549" s="5" t="s">
        <v>887</v>
      </c>
      <c r="C549" s="5" t="s">
        <v>8</v>
      </c>
      <c r="D549" s="52" t="str">
        <f>IF(Districts!I549&gt;Districts!F549, "+", "-")</f>
        <v>-</v>
      </c>
      <c r="E549" s="52" t="str">
        <f>IF(Districts!L549&gt;Districts!I549, "+", "-")</f>
        <v>-</v>
      </c>
      <c r="F549" s="52" t="str">
        <f>IF(Districts!O549&gt;Districts!L549, "+", "-")</f>
        <v>+</v>
      </c>
      <c r="G549" s="52" t="str">
        <f>IF(Districts!R549&gt;Districts!O549, "+", "-")</f>
        <v>-</v>
      </c>
      <c r="H549" s="52" t="str">
        <f t="shared" si="8"/>
        <v>-</v>
      </c>
    </row>
    <row r="550" spans="1:8" x14ac:dyDescent="0.25">
      <c r="A550" s="5" t="s">
        <v>1162</v>
      </c>
      <c r="B550" s="5" t="s">
        <v>1163</v>
      </c>
      <c r="C550" s="5" t="s">
        <v>8</v>
      </c>
      <c r="D550" s="52" t="str">
        <f>IF(Districts!I550&gt;Districts!F550, "+", "-")</f>
        <v>+</v>
      </c>
      <c r="E550" s="52" t="str">
        <f>IF(Districts!L550&gt;Districts!I550, "+", "-")</f>
        <v>+</v>
      </c>
      <c r="F550" s="52" t="str">
        <f>IF(Districts!O550&gt;Districts!L550, "+", "-")</f>
        <v>-</v>
      </c>
      <c r="G550" s="52" t="str">
        <f>IF(Districts!R550&gt;Districts!O550, "+", "-")</f>
        <v>-</v>
      </c>
      <c r="H550" s="52" t="str">
        <f t="shared" si="8"/>
        <v>N</v>
      </c>
    </row>
    <row r="551" spans="1:8" x14ac:dyDescent="0.25">
      <c r="A551" s="5" t="s">
        <v>1164</v>
      </c>
      <c r="B551" s="5" t="s">
        <v>1165</v>
      </c>
      <c r="C551" s="5" t="s">
        <v>158</v>
      </c>
      <c r="D551" s="52" t="str">
        <f>IF(Districts!I551&gt;Districts!F551, "+", "-")</f>
        <v>+</v>
      </c>
      <c r="E551" s="52" t="str">
        <f>IF(Districts!L551&gt;Districts!I551, "+", "-")</f>
        <v>+</v>
      </c>
      <c r="F551" s="52" t="str">
        <f>IF(Districts!O551&gt;Districts!L551, "+", "-")</f>
        <v>+</v>
      </c>
      <c r="G551" s="52" t="str">
        <f>IF(Districts!R551&gt;Districts!O551, "+", "-")</f>
        <v>+</v>
      </c>
      <c r="H551" s="52" t="str">
        <f t="shared" si="8"/>
        <v>+</v>
      </c>
    </row>
    <row r="552" spans="1:8" x14ac:dyDescent="0.25">
      <c r="A552" s="5" t="s">
        <v>1166</v>
      </c>
      <c r="B552" s="5" t="s">
        <v>1167</v>
      </c>
      <c r="C552" s="5" t="s">
        <v>158</v>
      </c>
      <c r="D552" s="52" t="str">
        <f>IF(Districts!I552&gt;Districts!F552, "+", "-")</f>
        <v>+</v>
      </c>
      <c r="E552" s="52" t="str">
        <f>IF(Districts!L552&gt;Districts!I552, "+", "-")</f>
        <v>+</v>
      </c>
      <c r="F552" s="52" t="str">
        <f>IF(Districts!O552&gt;Districts!L552, "+", "-")</f>
        <v>+</v>
      </c>
      <c r="G552" s="52" t="str">
        <f>IF(Districts!R552&gt;Districts!O552, "+", "-")</f>
        <v>-</v>
      </c>
      <c r="H552" s="52" t="str">
        <f t="shared" si="8"/>
        <v>+</v>
      </c>
    </row>
    <row r="553" spans="1:8" x14ac:dyDescent="0.25">
      <c r="A553" s="5" t="s">
        <v>1168</v>
      </c>
      <c r="B553" s="5" t="s">
        <v>1169</v>
      </c>
      <c r="C553" s="5" t="s">
        <v>158</v>
      </c>
      <c r="D553" s="52" t="str">
        <f>IF(Districts!I553&gt;Districts!F553, "+", "-")</f>
        <v>-</v>
      </c>
      <c r="E553" s="52" t="str">
        <f>IF(Districts!L553&gt;Districts!I553, "+", "-")</f>
        <v>-</v>
      </c>
      <c r="F553" s="52" t="str">
        <f>IF(Districts!O553&gt;Districts!L553, "+", "-")</f>
        <v>+</v>
      </c>
      <c r="G553" s="52" t="str">
        <f>IF(Districts!R553&gt;Districts!O553, "+", "-")</f>
        <v>+</v>
      </c>
      <c r="H553" s="52" t="str">
        <f t="shared" si="8"/>
        <v>-</v>
      </c>
    </row>
    <row r="554" spans="1:8" x14ac:dyDescent="0.25">
      <c r="A554" s="5" t="s">
        <v>1170</v>
      </c>
      <c r="B554" s="5" t="s">
        <v>1171</v>
      </c>
      <c r="C554" s="5" t="s">
        <v>158</v>
      </c>
      <c r="D554" s="52" t="str">
        <f>IF(Districts!I554&gt;Districts!F554, "+", "-")</f>
        <v>+</v>
      </c>
      <c r="E554" s="52" t="str">
        <f>IF(Districts!L554&gt;Districts!I554, "+", "-")</f>
        <v>+</v>
      </c>
      <c r="F554" s="52" t="str">
        <f>IF(Districts!O554&gt;Districts!L554, "+", "-")</f>
        <v>+</v>
      </c>
      <c r="G554" s="52" t="str">
        <f>IF(Districts!R554&gt;Districts!O554, "+", "-")</f>
        <v>+</v>
      </c>
      <c r="H554" s="52" t="str">
        <f t="shared" si="8"/>
        <v>+</v>
      </c>
    </row>
    <row r="555" spans="1:8" x14ac:dyDescent="0.25">
      <c r="A555" s="5" t="s">
        <v>1172</v>
      </c>
      <c r="B555" s="5" t="s">
        <v>1173</v>
      </c>
      <c r="C555" s="5" t="s">
        <v>158</v>
      </c>
      <c r="D555" s="52" t="str">
        <f>IF(Districts!I555&gt;Districts!F555, "+", "-")</f>
        <v>+</v>
      </c>
      <c r="E555" s="52" t="str">
        <f>IF(Districts!L555&gt;Districts!I555, "+", "-")</f>
        <v>-</v>
      </c>
      <c r="F555" s="52" t="str">
        <f>IF(Districts!O555&gt;Districts!L555, "+", "-")</f>
        <v>+</v>
      </c>
      <c r="G555" s="52" t="str">
        <f>IF(Districts!R555&gt;Districts!O555, "+", "-")</f>
        <v>+</v>
      </c>
      <c r="H555" s="52" t="str">
        <f t="shared" si="8"/>
        <v>+</v>
      </c>
    </row>
    <row r="556" spans="1:8" x14ac:dyDescent="0.25">
      <c r="A556" s="5" t="s">
        <v>1174</v>
      </c>
      <c r="B556" s="5" t="s">
        <v>1175</v>
      </c>
      <c r="C556" s="5" t="s">
        <v>158</v>
      </c>
      <c r="D556" s="52" t="str">
        <f>IF(Districts!I556&gt;Districts!F556, "+", "-")</f>
        <v>+</v>
      </c>
      <c r="E556" s="52" t="str">
        <f>IF(Districts!L556&gt;Districts!I556, "+", "-")</f>
        <v>+</v>
      </c>
      <c r="F556" s="52" t="str">
        <f>IF(Districts!O556&gt;Districts!L556, "+", "-")</f>
        <v>+</v>
      </c>
      <c r="G556" s="52" t="str">
        <f>IF(Districts!R556&gt;Districts!O556, "+", "-")</f>
        <v>+</v>
      </c>
      <c r="H556" s="52" t="str">
        <f t="shared" si="8"/>
        <v>+</v>
      </c>
    </row>
    <row r="557" spans="1:8" x14ac:dyDescent="0.25">
      <c r="A557" s="5" t="s">
        <v>1176</v>
      </c>
      <c r="B557" s="5" t="s">
        <v>1177</v>
      </c>
      <c r="C557" s="5" t="s">
        <v>158</v>
      </c>
      <c r="D557" s="52" t="str">
        <f>IF(Districts!I557&gt;Districts!F557, "+", "-")</f>
        <v>-</v>
      </c>
      <c r="E557" s="52" t="str">
        <f>IF(Districts!L557&gt;Districts!I557, "+", "-")</f>
        <v>-</v>
      </c>
      <c r="F557" s="52" t="str">
        <f>IF(Districts!O557&gt;Districts!L557, "+", "-")</f>
        <v>+</v>
      </c>
      <c r="G557" s="52" t="str">
        <f>IF(Districts!R557&gt;Districts!O557, "+", "-")</f>
        <v>+</v>
      </c>
      <c r="H557" s="52" t="str">
        <f t="shared" si="8"/>
        <v>-</v>
      </c>
    </row>
    <row r="558" spans="1:8" x14ac:dyDescent="0.25">
      <c r="A558" s="5" t="s">
        <v>1178</v>
      </c>
      <c r="B558" s="5" t="s">
        <v>1179</v>
      </c>
      <c r="C558" s="5" t="s">
        <v>158</v>
      </c>
      <c r="D558" s="52" t="str">
        <f>IF(Districts!I558&gt;Districts!F558, "+", "-")</f>
        <v>+</v>
      </c>
      <c r="E558" s="52" t="str">
        <f>IF(Districts!L558&gt;Districts!I558, "+", "-")</f>
        <v>+</v>
      </c>
      <c r="F558" s="52" t="str">
        <f>IF(Districts!O558&gt;Districts!L558, "+", "-")</f>
        <v>+</v>
      </c>
      <c r="G558" s="52" t="str">
        <f>IF(Districts!R558&gt;Districts!O558, "+", "-")</f>
        <v>+</v>
      </c>
      <c r="H558" s="52" t="str">
        <f t="shared" si="8"/>
        <v>+</v>
      </c>
    </row>
    <row r="559" spans="1:8" x14ac:dyDescent="0.25">
      <c r="A559" s="5" t="s">
        <v>1180</v>
      </c>
      <c r="B559" s="5" t="s">
        <v>1181</v>
      </c>
      <c r="C559" s="5" t="s">
        <v>158</v>
      </c>
      <c r="D559" s="52" t="str">
        <f>IF(Districts!I559&gt;Districts!F559, "+", "-")</f>
        <v>+</v>
      </c>
      <c r="E559" s="52" t="str">
        <f>IF(Districts!L559&gt;Districts!I559, "+", "-")</f>
        <v>+</v>
      </c>
      <c r="F559" s="52" t="str">
        <f>IF(Districts!O559&gt;Districts!L559, "+", "-")</f>
        <v>+</v>
      </c>
      <c r="G559" s="52" t="str">
        <f>IF(Districts!R559&gt;Districts!O559, "+", "-")</f>
        <v>-</v>
      </c>
      <c r="H559" s="52" t="str">
        <f t="shared" si="8"/>
        <v>+</v>
      </c>
    </row>
    <row r="560" spans="1:8" x14ac:dyDescent="0.25">
      <c r="A560" s="5" t="s">
        <v>1182</v>
      </c>
      <c r="B560" s="5" t="s">
        <v>1183</v>
      </c>
      <c r="C560" s="5" t="s">
        <v>158</v>
      </c>
      <c r="D560" s="52" t="str">
        <f>IF(Districts!I560&gt;Districts!F560, "+", "-")</f>
        <v>-</v>
      </c>
      <c r="E560" s="52" t="str">
        <f>IF(Districts!L560&gt;Districts!I560, "+", "-")</f>
        <v>-</v>
      </c>
      <c r="F560" s="52" t="str">
        <f>IF(Districts!O560&gt;Districts!L560, "+", "-")</f>
        <v>+</v>
      </c>
      <c r="G560" s="52" t="str">
        <f>IF(Districts!R560&gt;Districts!O560, "+", "-")</f>
        <v>+</v>
      </c>
      <c r="H560" s="52" t="str">
        <f t="shared" si="8"/>
        <v>-</v>
      </c>
    </row>
    <row r="561" spans="1:8" x14ac:dyDescent="0.25">
      <c r="A561" s="5" t="s">
        <v>1184</v>
      </c>
      <c r="B561" s="5" t="s">
        <v>1185</v>
      </c>
      <c r="C561" s="5" t="s">
        <v>158</v>
      </c>
      <c r="D561" s="52" t="str">
        <f>IF(Districts!I561&gt;Districts!F561, "+", "-")</f>
        <v>-</v>
      </c>
      <c r="E561" s="52" t="str">
        <f>IF(Districts!L561&gt;Districts!I561, "+", "-")</f>
        <v>+</v>
      </c>
      <c r="F561" s="52" t="str">
        <f>IF(Districts!O561&gt;Districts!L561, "+", "-")</f>
        <v>-</v>
      </c>
      <c r="G561" s="52" t="str">
        <f>IF(Districts!R561&gt;Districts!O561, "+", "-")</f>
        <v>-</v>
      </c>
      <c r="H561" s="52" t="str">
        <f t="shared" si="8"/>
        <v>-</v>
      </c>
    </row>
    <row r="562" spans="1:8" x14ac:dyDescent="0.25">
      <c r="A562" s="5" t="s">
        <v>1186</v>
      </c>
      <c r="B562" s="5" t="s">
        <v>1187</v>
      </c>
      <c r="C562" s="5" t="s">
        <v>158</v>
      </c>
      <c r="D562" s="52" t="str">
        <f>IF(Districts!I562&gt;Districts!F562, "+", "-")</f>
        <v>+</v>
      </c>
      <c r="E562" s="52" t="str">
        <f>IF(Districts!L562&gt;Districts!I562, "+", "-")</f>
        <v>+</v>
      </c>
      <c r="F562" s="52" t="str">
        <f>IF(Districts!O562&gt;Districts!L562, "+", "-")</f>
        <v>+</v>
      </c>
      <c r="G562" s="52" t="str">
        <f>IF(Districts!R562&gt;Districts!O562, "+", "-")</f>
        <v>-</v>
      </c>
      <c r="H562" s="52" t="str">
        <f t="shared" si="8"/>
        <v>+</v>
      </c>
    </row>
    <row r="563" spans="1:8" x14ac:dyDescent="0.25">
      <c r="A563" s="5" t="s">
        <v>1188</v>
      </c>
      <c r="B563" s="5" t="s">
        <v>1189</v>
      </c>
      <c r="C563" s="5" t="s">
        <v>158</v>
      </c>
      <c r="D563" s="52" t="str">
        <f>IF(Districts!I563&gt;Districts!F563, "+", "-")</f>
        <v>-</v>
      </c>
      <c r="E563" s="52" t="str">
        <f>IF(Districts!L563&gt;Districts!I563, "+", "-")</f>
        <v>-</v>
      </c>
      <c r="F563" s="52" t="str">
        <f>IF(Districts!O563&gt;Districts!L563, "+", "-")</f>
        <v>+</v>
      </c>
      <c r="G563" s="52" t="str">
        <f>IF(Districts!R563&gt;Districts!O563, "+", "-")</f>
        <v>+</v>
      </c>
      <c r="H563" s="52" t="str">
        <f t="shared" si="8"/>
        <v>-</v>
      </c>
    </row>
    <row r="564" spans="1:8" x14ac:dyDescent="0.25">
      <c r="A564" s="5" t="s">
        <v>1190</v>
      </c>
      <c r="B564" s="5" t="s">
        <v>1191</v>
      </c>
      <c r="C564" s="5" t="s">
        <v>158</v>
      </c>
      <c r="D564" s="52" t="str">
        <f>IF(Districts!I564&gt;Districts!F564, "+", "-")</f>
        <v>-</v>
      </c>
      <c r="E564" s="52" t="str">
        <f>IF(Districts!L564&gt;Districts!I564, "+", "-")</f>
        <v>+</v>
      </c>
      <c r="F564" s="52" t="str">
        <f>IF(Districts!O564&gt;Districts!L564, "+", "-")</f>
        <v>+</v>
      </c>
      <c r="G564" s="52" t="str">
        <f>IF(Districts!R564&gt;Districts!O564, "+", "-")</f>
        <v>+</v>
      </c>
      <c r="H564" s="52" t="str">
        <f t="shared" si="8"/>
        <v>+</v>
      </c>
    </row>
    <row r="565" spans="1:8" x14ac:dyDescent="0.25">
      <c r="A565" s="5" t="s">
        <v>1192</v>
      </c>
      <c r="B565" s="5" t="s">
        <v>1193</v>
      </c>
      <c r="C565" s="5" t="s">
        <v>158</v>
      </c>
      <c r="D565" s="52" t="str">
        <f>IF(Districts!I565&gt;Districts!F565, "+", "-")</f>
        <v>+</v>
      </c>
      <c r="E565" s="52" t="str">
        <f>IF(Districts!L565&gt;Districts!I565, "+", "-")</f>
        <v>+</v>
      </c>
      <c r="F565" s="52" t="str">
        <f>IF(Districts!O565&gt;Districts!L565, "+", "-")</f>
        <v>+</v>
      </c>
      <c r="G565" s="52" t="str">
        <f>IF(Districts!R565&gt;Districts!O565, "+", "-")</f>
        <v>+</v>
      </c>
      <c r="H565" s="52" t="str">
        <f t="shared" si="8"/>
        <v>+</v>
      </c>
    </row>
    <row r="566" spans="1:8" x14ac:dyDescent="0.25">
      <c r="A566" s="5" t="s">
        <v>1194</v>
      </c>
      <c r="B566" s="5" t="s">
        <v>1195</v>
      </c>
      <c r="C566" s="5" t="s">
        <v>88</v>
      </c>
      <c r="D566" s="52" t="str">
        <f>IF(Districts!I566&gt;Districts!F566, "+", "-")</f>
        <v>-</v>
      </c>
      <c r="E566" s="52" t="str">
        <f>IF(Districts!L566&gt;Districts!I566, "+", "-")</f>
        <v>+</v>
      </c>
      <c r="F566" s="52" t="str">
        <f>IF(Districts!O566&gt;Districts!L566, "+", "-")</f>
        <v>+</v>
      </c>
      <c r="G566" s="52" t="str">
        <f>IF(Districts!R566&gt;Districts!O566, "+", "-")</f>
        <v>+</v>
      </c>
      <c r="H566" s="52" t="str">
        <f t="shared" si="8"/>
        <v>+</v>
      </c>
    </row>
    <row r="567" spans="1:8" x14ac:dyDescent="0.25">
      <c r="A567" s="5" t="s">
        <v>1196</v>
      </c>
      <c r="B567" s="5" t="s">
        <v>1197</v>
      </c>
      <c r="C567" s="5" t="s">
        <v>88</v>
      </c>
      <c r="D567" s="52" t="str">
        <f>IF(Districts!I567&gt;Districts!F567, "+", "-")</f>
        <v>+</v>
      </c>
      <c r="E567" s="52" t="str">
        <f>IF(Districts!L567&gt;Districts!I567, "+", "-")</f>
        <v>+</v>
      </c>
      <c r="F567" s="52" t="str">
        <f>IF(Districts!O567&gt;Districts!L567, "+", "-")</f>
        <v>+</v>
      </c>
      <c r="G567" s="52" t="str">
        <f>IF(Districts!R567&gt;Districts!O567, "+", "-")</f>
        <v>+</v>
      </c>
      <c r="H567" s="52" t="str">
        <f t="shared" si="8"/>
        <v>+</v>
      </c>
    </row>
    <row r="568" spans="1:8" x14ac:dyDescent="0.25">
      <c r="A568" s="5" t="s">
        <v>1198</v>
      </c>
      <c r="B568" s="5" t="s">
        <v>1199</v>
      </c>
      <c r="C568" s="5" t="s">
        <v>88</v>
      </c>
      <c r="D568" s="52" t="str">
        <f>IF(Districts!I568&gt;Districts!F568, "+", "-")</f>
        <v>-</v>
      </c>
      <c r="E568" s="52" t="str">
        <f>IF(Districts!L568&gt;Districts!I568, "+", "-")</f>
        <v>-</v>
      </c>
      <c r="F568" s="52" t="str">
        <f>IF(Districts!O568&gt;Districts!L568, "+", "-")</f>
        <v>+</v>
      </c>
      <c r="G568" s="52" t="str">
        <f>IF(Districts!R568&gt;Districts!O568, "+", "-")</f>
        <v>+</v>
      </c>
      <c r="H568" s="52" t="str">
        <f t="shared" si="8"/>
        <v>-</v>
      </c>
    </row>
    <row r="569" spans="1:8" x14ac:dyDescent="0.25">
      <c r="A569" s="5" t="s">
        <v>1200</v>
      </c>
      <c r="B569" s="5" t="s">
        <v>1201</v>
      </c>
      <c r="C569" s="5" t="s">
        <v>88</v>
      </c>
      <c r="D569" s="52" t="str">
        <f>IF(Districts!I569&gt;Districts!F569, "+", "-")</f>
        <v>-</v>
      </c>
      <c r="E569" s="52" t="str">
        <f>IF(Districts!L569&gt;Districts!I569, "+", "-")</f>
        <v>+</v>
      </c>
      <c r="F569" s="52" t="str">
        <f>IF(Districts!O569&gt;Districts!L569, "+", "-")</f>
        <v>+</v>
      </c>
      <c r="G569" s="52" t="str">
        <f>IF(Districts!R569&gt;Districts!O569, "+", "-")</f>
        <v>+</v>
      </c>
      <c r="H569" s="52" t="str">
        <f t="shared" si="8"/>
        <v>+</v>
      </c>
    </row>
    <row r="570" spans="1:8" x14ac:dyDescent="0.25">
      <c r="A570" s="5" t="s">
        <v>1202</v>
      </c>
      <c r="B570" s="5" t="s">
        <v>1203</v>
      </c>
      <c r="C570" s="5" t="s">
        <v>478</v>
      </c>
      <c r="D570" s="52" t="str">
        <f>IF(Districts!I570&gt;Districts!F570, "+", "-")</f>
        <v>+</v>
      </c>
      <c r="E570" s="52" t="str">
        <f>IF(Districts!L570&gt;Districts!I570, "+", "-")</f>
        <v>+</v>
      </c>
      <c r="F570" s="52" t="str">
        <f>IF(Districts!O570&gt;Districts!L570, "+", "-")</f>
        <v>-</v>
      </c>
      <c r="G570" s="52" t="str">
        <f>IF(Districts!R570&gt;Districts!O570, "+", "-")</f>
        <v>-</v>
      </c>
      <c r="H570" s="52" t="str">
        <f t="shared" si="8"/>
        <v>N</v>
      </c>
    </row>
    <row r="571" spans="1:8" x14ac:dyDescent="0.25">
      <c r="A571" s="5" t="s">
        <v>1204</v>
      </c>
      <c r="B571" s="5" t="s">
        <v>1205</v>
      </c>
      <c r="C571" s="5" t="s">
        <v>478</v>
      </c>
      <c r="D571" s="52" t="str">
        <f>IF(Districts!I571&gt;Districts!F571, "+", "-")</f>
        <v>+</v>
      </c>
      <c r="E571" s="52" t="str">
        <f>IF(Districts!L571&gt;Districts!I571, "+", "-")</f>
        <v>-</v>
      </c>
      <c r="F571" s="52" t="str">
        <f>IF(Districts!O571&gt;Districts!L571, "+", "-")</f>
        <v>-</v>
      </c>
      <c r="G571" s="52" t="str">
        <f>IF(Districts!R571&gt;Districts!O571, "+", "-")</f>
        <v>-</v>
      </c>
      <c r="H571" s="52" t="str">
        <f t="shared" si="8"/>
        <v>-</v>
      </c>
    </row>
    <row r="572" spans="1:8" x14ac:dyDescent="0.25">
      <c r="A572" s="5" t="s">
        <v>1206</v>
      </c>
      <c r="B572" s="5" t="s">
        <v>632</v>
      </c>
      <c r="C572" s="5" t="s">
        <v>367</v>
      </c>
      <c r="D572" s="52" t="str">
        <f>IF(Districts!I572&gt;Districts!F572, "+", "-")</f>
        <v>+</v>
      </c>
      <c r="E572" s="52" t="str">
        <f>IF(Districts!L572&gt;Districts!I572, "+", "-")</f>
        <v>+</v>
      </c>
      <c r="F572" s="52" t="str">
        <f>IF(Districts!O572&gt;Districts!L572, "+", "-")</f>
        <v>+</v>
      </c>
      <c r="G572" s="52" t="str">
        <f>IF(Districts!R572&gt;Districts!O572, "+", "-")</f>
        <v>+</v>
      </c>
      <c r="H572" s="52" t="str">
        <f t="shared" si="8"/>
        <v>+</v>
      </c>
    </row>
    <row r="573" spans="1:8" x14ac:dyDescent="0.25">
      <c r="A573" s="5" t="s">
        <v>1207</v>
      </c>
      <c r="B573" s="5" t="s">
        <v>1208</v>
      </c>
      <c r="C573" s="5" t="s">
        <v>367</v>
      </c>
      <c r="D573" s="52" t="str">
        <f>IF(Districts!I573&gt;Districts!F573, "+", "-")</f>
        <v>+</v>
      </c>
      <c r="E573" s="52" t="str">
        <f>IF(Districts!L573&gt;Districts!I573, "+", "-")</f>
        <v>-</v>
      </c>
      <c r="F573" s="52" t="str">
        <f>IF(Districts!O573&gt;Districts!L573, "+", "-")</f>
        <v>+</v>
      </c>
      <c r="G573" s="52" t="str">
        <f>IF(Districts!R573&gt;Districts!O573, "+", "-")</f>
        <v>-</v>
      </c>
      <c r="H573" s="52" t="str">
        <f t="shared" si="8"/>
        <v>N</v>
      </c>
    </row>
    <row r="574" spans="1:8" x14ac:dyDescent="0.25">
      <c r="A574" s="5" t="s">
        <v>1209</v>
      </c>
      <c r="B574" s="5" t="s">
        <v>1210</v>
      </c>
      <c r="C574" s="5" t="s">
        <v>1211</v>
      </c>
      <c r="D574" s="52" t="str">
        <f>IF(Districts!I574&gt;Districts!F574, "+", "-")</f>
        <v>+</v>
      </c>
      <c r="E574" s="52" t="str">
        <f>IF(Districts!L574&gt;Districts!I574, "+", "-")</f>
        <v>+</v>
      </c>
      <c r="F574" s="52" t="str">
        <f>IF(Districts!O574&gt;Districts!L574, "+", "-")</f>
        <v>+</v>
      </c>
      <c r="G574" s="52" t="str">
        <f>IF(Districts!R574&gt;Districts!O574, "+", "-")</f>
        <v>+</v>
      </c>
      <c r="H574" s="52" t="str">
        <f t="shared" si="8"/>
        <v>+</v>
      </c>
    </row>
    <row r="575" spans="1:8" x14ac:dyDescent="0.25">
      <c r="A575" s="5" t="s">
        <v>1212</v>
      </c>
      <c r="B575" s="5" t="s">
        <v>1213</v>
      </c>
      <c r="C575" s="5" t="s">
        <v>143</v>
      </c>
      <c r="D575" s="52" t="str">
        <f>IF(Districts!I575&gt;Districts!F575, "+", "-")</f>
        <v>+</v>
      </c>
      <c r="E575" s="52" t="str">
        <f>IF(Districts!L575&gt;Districts!I575, "+", "-")</f>
        <v>+</v>
      </c>
      <c r="F575" s="52" t="str">
        <f>IF(Districts!O575&gt;Districts!L575, "+", "-")</f>
        <v>+</v>
      </c>
      <c r="G575" s="52" t="str">
        <f>IF(Districts!R575&gt;Districts!O575, "+", "-")</f>
        <v>+</v>
      </c>
      <c r="H575" s="52" t="str">
        <f t="shared" si="8"/>
        <v>+</v>
      </c>
    </row>
    <row r="576" spans="1:8" x14ac:dyDescent="0.25">
      <c r="A576" s="5" t="s">
        <v>1214</v>
      </c>
      <c r="B576" s="5" t="s">
        <v>1215</v>
      </c>
      <c r="C576" s="5" t="s">
        <v>143</v>
      </c>
      <c r="D576" s="52" t="str">
        <f>IF(Districts!I576&gt;Districts!F576, "+", "-")</f>
        <v>-</v>
      </c>
      <c r="E576" s="52" t="str">
        <f>IF(Districts!L576&gt;Districts!I576, "+", "-")</f>
        <v>-</v>
      </c>
      <c r="F576" s="52" t="str">
        <f>IF(Districts!O576&gt;Districts!L576, "+", "-")</f>
        <v>-</v>
      </c>
      <c r="G576" s="52" t="str">
        <f>IF(Districts!R576&gt;Districts!O576, "+", "-")</f>
        <v>+</v>
      </c>
      <c r="H576" s="52" t="str">
        <f t="shared" si="8"/>
        <v>-</v>
      </c>
    </row>
    <row r="577" spans="1:8" x14ac:dyDescent="0.25">
      <c r="A577" s="5" t="s">
        <v>1216</v>
      </c>
      <c r="B577" s="5" t="s">
        <v>1217</v>
      </c>
      <c r="C577" s="5" t="s">
        <v>143</v>
      </c>
      <c r="D577" s="52" t="str">
        <f>IF(Districts!I577&gt;Districts!F577, "+", "-")</f>
        <v>+</v>
      </c>
      <c r="E577" s="52" t="str">
        <f>IF(Districts!L577&gt;Districts!I577, "+", "-")</f>
        <v>-</v>
      </c>
      <c r="F577" s="52" t="str">
        <f>IF(Districts!O577&gt;Districts!L577, "+", "-")</f>
        <v>-</v>
      </c>
      <c r="G577" s="52" t="str">
        <f>IF(Districts!R577&gt;Districts!O577, "+", "-")</f>
        <v>+</v>
      </c>
      <c r="H577" s="52" t="str">
        <f t="shared" si="8"/>
        <v>-</v>
      </c>
    </row>
    <row r="578" spans="1:8" x14ac:dyDescent="0.25">
      <c r="A578" s="5" t="s">
        <v>1218</v>
      </c>
      <c r="B578" s="5" t="s">
        <v>1219</v>
      </c>
      <c r="C578" s="5" t="s">
        <v>143</v>
      </c>
      <c r="D578" s="52" t="str">
        <f>IF(Districts!I578&gt;Districts!F578, "+", "-")</f>
        <v>+</v>
      </c>
      <c r="E578" s="52" t="str">
        <f>IF(Districts!L578&gt;Districts!I578, "+", "-")</f>
        <v>+</v>
      </c>
      <c r="F578" s="52" t="str">
        <f>IF(Districts!O578&gt;Districts!L578, "+", "-")</f>
        <v>+</v>
      </c>
      <c r="G578" s="52" t="str">
        <f>IF(Districts!R578&gt;Districts!O578, "+", "-")</f>
        <v>+</v>
      </c>
      <c r="H578" s="52" t="str">
        <f t="shared" si="8"/>
        <v>+</v>
      </c>
    </row>
    <row r="579" spans="1:8" x14ac:dyDescent="0.25">
      <c r="A579" s="5" t="s">
        <v>1220</v>
      </c>
      <c r="B579" s="5" t="s">
        <v>1221</v>
      </c>
      <c r="C579" s="5" t="s">
        <v>143</v>
      </c>
      <c r="D579" s="52" t="str">
        <f>IF(Districts!I579&gt;Districts!F579, "+", "-")</f>
        <v>+</v>
      </c>
      <c r="E579" s="52" t="str">
        <f>IF(Districts!L579&gt;Districts!I579, "+", "-")</f>
        <v>+</v>
      </c>
      <c r="F579" s="52" t="str">
        <f>IF(Districts!O579&gt;Districts!L579, "+", "-")</f>
        <v>+</v>
      </c>
      <c r="G579" s="52" t="str">
        <f>IF(Districts!R579&gt;Districts!O579, "+", "-")</f>
        <v>+</v>
      </c>
      <c r="H579" s="52" t="str">
        <f t="shared" ref="H579:H608" si="9">IF(COUNTIF(D579:G579,"+")&gt;2,"+", IF(COUNTIF(D579:F579,"+")=2,"N", "-"))</f>
        <v>+</v>
      </c>
    </row>
    <row r="580" spans="1:8" x14ac:dyDescent="0.25">
      <c r="A580" s="5" t="s">
        <v>1222</v>
      </c>
      <c r="B580" s="5" t="s">
        <v>1223</v>
      </c>
      <c r="C580" s="5" t="s">
        <v>143</v>
      </c>
      <c r="D580" s="52" t="str">
        <f>IF(Districts!I580&gt;Districts!F580, "+", "-")</f>
        <v>+</v>
      </c>
      <c r="E580" s="52" t="str">
        <f>IF(Districts!L580&gt;Districts!I580, "+", "-")</f>
        <v>+</v>
      </c>
      <c r="F580" s="52" t="str">
        <f>IF(Districts!O580&gt;Districts!L580, "+", "-")</f>
        <v>+</v>
      </c>
      <c r="G580" s="52" t="str">
        <f>IF(Districts!R580&gt;Districts!O580, "+", "-")</f>
        <v>+</v>
      </c>
      <c r="H580" s="52" t="str">
        <f t="shared" si="9"/>
        <v>+</v>
      </c>
    </row>
    <row r="581" spans="1:8" x14ac:dyDescent="0.25">
      <c r="A581" s="5" t="s">
        <v>1224</v>
      </c>
      <c r="B581" s="5" t="s">
        <v>1225</v>
      </c>
      <c r="C581" s="5" t="s">
        <v>41</v>
      </c>
      <c r="D581" s="52" t="str">
        <f>IF(Districts!I581&gt;Districts!F581, "+", "-")</f>
        <v>+</v>
      </c>
      <c r="E581" s="52" t="str">
        <f>IF(Districts!L581&gt;Districts!I581, "+", "-")</f>
        <v>+</v>
      </c>
      <c r="F581" s="52" t="str">
        <f>IF(Districts!O581&gt;Districts!L581, "+", "-")</f>
        <v>+</v>
      </c>
      <c r="G581" s="52" t="str">
        <f>IF(Districts!R581&gt;Districts!O581, "+", "-")</f>
        <v>+</v>
      </c>
      <c r="H581" s="52" t="str">
        <f t="shared" si="9"/>
        <v>+</v>
      </c>
    </row>
    <row r="582" spans="1:8" x14ac:dyDescent="0.25">
      <c r="A582" s="5" t="s">
        <v>1226</v>
      </c>
      <c r="B582" s="5" t="s">
        <v>1227</v>
      </c>
      <c r="C582" s="5" t="s">
        <v>41</v>
      </c>
      <c r="D582" s="52" t="str">
        <f>IF(Districts!I582&gt;Districts!F582, "+", "-")</f>
        <v>-</v>
      </c>
      <c r="E582" s="52" t="str">
        <f>IF(Districts!L582&gt;Districts!I582, "+", "-")</f>
        <v>+</v>
      </c>
      <c r="F582" s="52" t="str">
        <f>IF(Districts!O582&gt;Districts!L582, "+", "-")</f>
        <v>+</v>
      </c>
      <c r="G582" s="52" t="str">
        <f>IF(Districts!R582&gt;Districts!O582, "+", "-")</f>
        <v>-</v>
      </c>
      <c r="H582" s="52" t="str">
        <f t="shared" si="9"/>
        <v>N</v>
      </c>
    </row>
    <row r="583" spans="1:8" x14ac:dyDescent="0.25">
      <c r="A583" s="5" t="s">
        <v>1228</v>
      </c>
      <c r="B583" s="5" t="s">
        <v>1229</v>
      </c>
      <c r="C583" s="5" t="s">
        <v>41</v>
      </c>
      <c r="D583" s="52" t="str">
        <f>IF(Districts!I583&gt;Districts!F583, "+", "-")</f>
        <v>+</v>
      </c>
      <c r="E583" s="52" t="str">
        <f>IF(Districts!L583&gt;Districts!I583, "+", "-")</f>
        <v>+</v>
      </c>
      <c r="F583" s="52" t="str">
        <f>IF(Districts!O583&gt;Districts!L583, "+", "-")</f>
        <v>+</v>
      </c>
      <c r="G583" s="52" t="str">
        <f>IF(Districts!R583&gt;Districts!O583, "+", "-")</f>
        <v>+</v>
      </c>
      <c r="H583" s="52" t="str">
        <f t="shared" si="9"/>
        <v>+</v>
      </c>
    </row>
    <row r="584" spans="1:8" x14ac:dyDescent="0.25">
      <c r="A584" s="5" t="s">
        <v>1230</v>
      </c>
      <c r="B584" s="5" t="s">
        <v>1231</v>
      </c>
      <c r="C584" s="5" t="s">
        <v>41</v>
      </c>
      <c r="D584" s="52" t="str">
        <f>IF(Districts!I584&gt;Districts!F584, "+", "-")</f>
        <v>+</v>
      </c>
      <c r="E584" s="52" t="str">
        <f>IF(Districts!L584&gt;Districts!I584, "+", "-")</f>
        <v>-</v>
      </c>
      <c r="F584" s="52" t="str">
        <f>IF(Districts!O584&gt;Districts!L584, "+", "-")</f>
        <v>+</v>
      </c>
      <c r="G584" s="52" t="str">
        <f>IF(Districts!R584&gt;Districts!O584, "+", "-")</f>
        <v>-</v>
      </c>
      <c r="H584" s="52" t="str">
        <f t="shared" si="9"/>
        <v>N</v>
      </c>
    </row>
    <row r="585" spans="1:8" x14ac:dyDescent="0.25">
      <c r="A585" s="5" t="s">
        <v>1232</v>
      </c>
      <c r="B585" s="5" t="s">
        <v>1233</v>
      </c>
      <c r="C585" s="5" t="s">
        <v>288</v>
      </c>
      <c r="D585" s="52" t="str">
        <f>IF(Districts!I585&gt;Districts!F585, "+", "-")</f>
        <v>+</v>
      </c>
      <c r="E585" s="52" t="str">
        <f>IF(Districts!L585&gt;Districts!I585, "+", "-")</f>
        <v>+</v>
      </c>
      <c r="F585" s="52" t="str">
        <f>IF(Districts!O585&gt;Districts!L585, "+", "-")</f>
        <v>-</v>
      </c>
      <c r="G585" s="52" t="str">
        <f>IF(Districts!R585&gt;Districts!O585, "+", "-")</f>
        <v>+</v>
      </c>
      <c r="H585" s="52" t="str">
        <f t="shared" si="9"/>
        <v>+</v>
      </c>
    </row>
    <row r="586" spans="1:8" x14ac:dyDescent="0.25">
      <c r="A586" s="5" t="s">
        <v>1234</v>
      </c>
      <c r="B586" s="5" t="s">
        <v>1235</v>
      </c>
      <c r="C586" s="5" t="s">
        <v>288</v>
      </c>
      <c r="D586" s="52" t="str">
        <f>IF(Districts!I586&gt;Districts!F586, "+", "-")</f>
        <v>+</v>
      </c>
      <c r="E586" s="52" t="str">
        <f>IF(Districts!L586&gt;Districts!I586, "+", "-")</f>
        <v>-</v>
      </c>
      <c r="F586" s="52" t="str">
        <f>IF(Districts!O586&gt;Districts!L586, "+", "-")</f>
        <v>+</v>
      </c>
      <c r="G586" s="52" t="str">
        <f>IF(Districts!R586&gt;Districts!O586, "+", "-")</f>
        <v>+</v>
      </c>
      <c r="H586" s="52" t="str">
        <f t="shared" si="9"/>
        <v>+</v>
      </c>
    </row>
    <row r="587" spans="1:8" x14ac:dyDescent="0.25">
      <c r="A587" s="5" t="s">
        <v>1236</v>
      </c>
      <c r="B587" s="5" t="s">
        <v>1091</v>
      </c>
      <c r="C587" s="5" t="s">
        <v>288</v>
      </c>
      <c r="D587" s="52" t="str">
        <f>IF(Districts!I587&gt;Districts!F587, "+", "-")</f>
        <v>+</v>
      </c>
      <c r="E587" s="52" t="str">
        <f>IF(Districts!L587&gt;Districts!I587, "+", "-")</f>
        <v>+</v>
      </c>
      <c r="F587" s="52" t="str">
        <f>IF(Districts!O587&gt;Districts!L587, "+", "-")</f>
        <v>-</v>
      </c>
      <c r="G587" s="52" t="str">
        <f>IF(Districts!R587&gt;Districts!O587, "+", "-")</f>
        <v>-</v>
      </c>
      <c r="H587" s="52" t="str">
        <f t="shared" si="9"/>
        <v>N</v>
      </c>
    </row>
    <row r="588" spans="1:8" x14ac:dyDescent="0.25">
      <c r="A588" s="5" t="s">
        <v>1237</v>
      </c>
      <c r="B588" s="5" t="s">
        <v>1238</v>
      </c>
      <c r="C588" s="5" t="s">
        <v>288</v>
      </c>
      <c r="D588" s="52" t="str">
        <f>IF(Districts!I588&gt;Districts!F588, "+", "-")</f>
        <v>+</v>
      </c>
      <c r="E588" s="52" t="str">
        <f>IF(Districts!L588&gt;Districts!I588, "+", "-")</f>
        <v>+</v>
      </c>
      <c r="F588" s="52" t="str">
        <f>IF(Districts!O588&gt;Districts!L588, "+", "-")</f>
        <v>+</v>
      </c>
      <c r="G588" s="52" t="str">
        <f>IF(Districts!R588&gt;Districts!O588, "+", "-")</f>
        <v>+</v>
      </c>
      <c r="H588" s="52" t="str">
        <f t="shared" si="9"/>
        <v>+</v>
      </c>
    </row>
    <row r="589" spans="1:8" x14ac:dyDescent="0.25">
      <c r="A589" s="5" t="s">
        <v>1239</v>
      </c>
      <c r="B589" s="5" t="s">
        <v>604</v>
      </c>
      <c r="C589" s="5" t="s">
        <v>288</v>
      </c>
      <c r="D589" s="52" t="str">
        <f>IF(Districts!I589&gt;Districts!F589, "+", "-")</f>
        <v>-</v>
      </c>
      <c r="E589" s="52" t="str">
        <f>IF(Districts!L589&gt;Districts!I589, "+", "-")</f>
        <v>+</v>
      </c>
      <c r="F589" s="52" t="str">
        <f>IF(Districts!O589&gt;Districts!L589, "+", "-")</f>
        <v>-</v>
      </c>
      <c r="G589" s="52" t="str">
        <f>IF(Districts!R589&gt;Districts!O589, "+", "-")</f>
        <v>-</v>
      </c>
      <c r="H589" s="52" t="str">
        <f t="shared" si="9"/>
        <v>-</v>
      </c>
    </row>
    <row r="590" spans="1:8" x14ac:dyDescent="0.25">
      <c r="A590" s="5" t="s">
        <v>1240</v>
      </c>
      <c r="B590" s="5" t="s">
        <v>1030</v>
      </c>
      <c r="C590" s="5" t="s">
        <v>288</v>
      </c>
      <c r="D590" s="52" t="str">
        <f>IF(Districts!I590&gt;Districts!F590, "+", "-")</f>
        <v>+</v>
      </c>
      <c r="E590" s="52" t="str">
        <f>IF(Districts!L590&gt;Districts!I590, "+", "-")</f>
        <v>+</v>
      </c>
      <c r="F590" s="52" t="str">
        <f>IF(Districts!O590&gt;Districts!L590, "+", "-")</f>
        <v>+</v>
      </c>
      <c r="G590" s="52" t="str">
        <f>IF(Districts!R590&gt;Districts!O590, "+", "-")</f>
        <v>+</v>
      </c>
      <c r="H590" s="52" t="str">
        <f t="shared" si="9"/>
        <v>+</v>
      </c>
    </row>
    <row r="591" spans="1:8" x14ac:dyDescent="0.25">
      <c r="A591" s="5" t="s">
        <v>1241</v>
      </c>
      <c r="B591" s="5" t="s">
        <v>1242</v>
      </c>
      <c r="C591" s="5" t="s">
        <v>288</v>
      </c>
      <c r="D591" s="52" t="str">
        <f>IF(Districts!I591&gt;Districts!F591, "+", "-")</f>
        <v>+</v>
      </c>
      <c r="E591" s="52" t="str">
        <f>IF(Districts!L591&gt;Districts!I591, "+", "-")</f>
        <v>+</v>
      </c>
      <c r="F591" s="52" t="str">
        <f>IF(Districts!O591&gt;Districts!L591, "+", "-")</f>
        <v>+</v>
      </c>
      <c r="G591" s="52" t="str">
        <f>IF(Districts!R591&gt;Districts!O591, "+", "-")</f>
        <v>-</v>
      </c>
      <c r="H591" s="52" t="str">
        <f t="shared" si="9"/>
        <v>+</v>
      </c>
    </row>
    <row r="592" spans="1:8" x14ac:dyDescent="0.25">
      <c r="A592" s="5" t="s">
        <v>1243</v>
      </c>
      <c r="B592" s="5" t="s">
        <v>1244</v>
      </c>
      <c r="C592" s="5" t="s">
        <v>59</v>
      </c>
      <c r="D592" s="52" t="str">
        <f>IF(Districts!I592&gt;Districts!F592, "+", "-")</f>
        <v>+</v>
      </c>
      <c r="E592" s="52" t="str">
        <f>IF(Districts!L592&gt;Districts!I592, "+", "-")</f>
        <v>+</v>
      </c>
      <c r="F592" s="52" t="str">
        <f>IF(Districts!O592&gt;Districts!L592, "+", "-")</f>
        <v>+</v>
      </c>
      <c r="G592" s="52" t="str">
        <f>IF(Districts!R592&gt;Districts!O592, "+", "-")</f>
        <v>+</v>
      </c>
      <c r="H592" s="52" t="str">
        <f t="shared" si="9"/>
        <v>+</v>
      </c>
    </row>
    <row r="593" spans="1:8" x14ac:dyDescent="0.25">
      <c r="A593" s="5" t="s">
        <v>1245</v>
      </c>
      <c r="B593" s="5" t="s">
        <v>1408</v>
      </c>
      <c r="C593" s="5" t="s">
        <v>59</v>
      </c>
      <c r="D593" s="52" t="str">
        <f>IF(Districts!I593&gt;Districts!F593, "+", "-")</f>
        <v>-</v>
      </c>
      <c r="E593" s="52" t="str">
        <f>IF(Districts!L593&gt;Districts!I593, "+", "-")</f>
        <v>-</v>
      </c>
      <c r="F593" s="52" t="str">
        <f>IF(Districts!O593&gt;Districts!L593, "+", "-")</f>
        <v>+</v>
      </c>
      <c r="G593" s="52" t="str">
        <f>IF(Districts!R593&gt;Districts!O593, "+", "-")</f>
        <v>+</v>
      </c>
      <c r="H593" s="52" t="str">
        <f t="shared" si="9"/>
        <v>-</v>
      </c>
    </row>
    <row r="594" spans="1:8" x14ac:dyDescent="0.25">
      <c r="A594" s="5" t="s">
        <v>1247</v>
      </c>
      <c r="B594" s="5" t="s">
        <v>1248</v>
      </c>
      <c r="C594" s="5" t="s">
        <v>59</v>
      </c>
      <c r="D594" s="52" t="str">
        <f>IF(Districts!I594&gt;Districts!F594, "+", "-")</f>
        <v>+</v>
      </c>
      <c r="E594" s="52" t="str">
        <f>IF(Districts!L594&gt;Districts!I594, "+", "-")</f>
        <v>+</v>
      </c>
      <c r="F594" s="52" t="str">
        <f>IF(Districts!O594&gt;Districts!L594, "+", "-")</f>
        <v>+</v>
      </c>
      <c r="G594" s="52" t="str">
        <f>IF(Districts!R594&gt;Districts!O594, "+", "-")</f>
        <v>+</v>
      </c>
      <c r="H594" s="52" t="str">
        <f t="shared" si="9"/>
        <v>+</v>
      </c>
    </row>
    <row r="595" spans="1:8" x14ac:dyDescent="0.25">
      <c r="A595" s="5" t="s">
        <v>1249</v>
      </c>
      <c r="B595" s="5" t="s">
        <v>1250</v>
      </c>
      <c r="C595" s="5" t="s">
        <v>59</v>
      </c>
      <c r="D595" s="52" t="str">
        <f>IF(Districts!I595&gt;Districts!F595, "+", "-")</f>
        <v>+</v>
      </c>
      <c r="E595" s="52" t="str">
        <f>IF(Districts!L595&gt;Districts!I595, "+", "-")</f>
        <v>-</v>
      </c>
      <c r="F595" s="52" t="str">
        <f>IF(Districts!O595&gt;Districts!L595, "+", "-")</f>
        <v>-</v>
      </c>
      <c r="G595" s="52" t="str">
        <f>IF(Districts!R595&gt;Districts!O595, "+", "-")</f>
        <v>+</v>
      </c>
      <c r="H595" s="52" t="str">
        <f t="shared" si="9"/>
        <v>-</v>
      </c>
    </row>
    <row r="596" spans="1:8" x14ac:dyDescent="0.25">
      <c r="A596" s="5" t="s">
        <v>1251</v>
      </c>
      <c r="B596" s="5" t="s">
        <v>1252</v>
      </c>
      <c r="C596" s="5" t="s">
        <v>59</v>
      </c>
      <c r="D596" s="52" t="str">
        <f>IF(Districts!I596&gt;Districts!F596, "+", "-")</f>
        <v>+</v>
      </c>
      <c r="E596" s="52" t="str">
        <f>IF(Districts!L596&gt;Districts!I596, "+", "-")</f>
        <v>+</v>
      </c>
      <c r="F596" s="52" t="str">
        <f>IF(Districts!O596&gt;Districts!L596, "+", "-")</f>
        <v>+</v>
      </c>
      <c r="G596" s="52" t="str">
        <f>IF(Districts!R596&gt;Districts!O596, "+", "-")</f>
        <v>+</v>
      </c>
      <c r="H596" s="52" t="str">
        <f t="shared" si="9"/>
        <v>+</v>
      </c>
    </row>
    <row r="597" spans="1:8" x14ac:dyDescent="0.25">
      <c r="A597" s="5" t="s">
        <v>1253</v>
      </c>
      <c r="B597" s="5" t="s">
        <v>1254</v>
      </c>
      <c r="C597" s="5" t="s">
        <v>49</v>
      </c>
      <c r="D597" s="52" t="str">
        <f>IF(Districts!I597&gt;Districts!F597, "+", "-")</f>
        <v>-</v>
      </c>
      <c r="E597" s="52" t="str">
        <f>IF(Districts!L597&gt;Districts!I597, "+", "-")</f>
        <v>-</v>
      </c>
      <c r="F597" s="52" t="str">
        <f>IF(Districts!O597&gt;Districts!L597, "+", "-")</f>
        <v>-</v>
      </c>
      <c r="G597" s="52" t="str">
        <f>IF(Districts!R597&gt;Districts!O597, "+", "-")</f>
        <v>-</v>
      </c>
      <c r="H597" s="52" t="str">
        <f t="shared" si="9"/>
        <v>-</v>
      </c>
    </row>
    <row r="598" spans="1:8" x14ac:dyDescent="0.25">
      <c r="A598" s="5" t="s">
        <v>1255</v>
      </c>
      <c r="B598" s="5" t="s">
        <v>1256</v>
      </c>
      <c r="C598" s="5" t="s">
        <v>49</v>
      </c>
      <c r="D598" s="52" t="str">
        <f>IF(Districts!I598&gt;Districts!F598, "+", "-")</f>
        <v>-</v>
      </c>
      <c r="E598" s="52" t="str">
        <f>IF(Districts!L598&gt;Districts!I598, "+", "-")</f>
        <v>-</v>
      </c>
      <c r="F598" s="52" t="str">
        <f>IF(Districts!O598&gt;Districts!L598, "+", "-")</f>
        <v>-</v>
      </c>
      <c r="G598" s="52" t="str">
        <f>IF(Districts!R598&gt;Districts!O598, "+", "-")</f>
        <v>+</v>
      </c>
      <c r="H598" s="52" t="str">
        <f t="shared" si="9"/>
        <v>-</v>
      </c>
    </row>
    <row r="599" spans="1:8" x14ac:dyDescent="0.25">
      <c r="A599" s="5" t="s">
        <v>1257</v>
      </c>
      <c r="B599" s="5" t="s">
        <v>1128</v>
      </c>
      <c r="C599" s="5" t="s">
        <v>49</v>
      </c>
      <c r="D599" s="52" t="str">
        <f>IF(Districts!I599&gt;Districts!F599, "+", "-")</f>
        <v>+</v>
      </c>
      <c r="E599" s="52" t="str">
        <f>IF(Districts!L599&gt;Districts!I599, "+", "-")</f>
        <v>+</v>
      </c>
      <c r="F599" s="52" t="str">
        <f>IF(Districts!O599&gt;Districts!L599, "+", "-")</f>
        <v>+</v>
      </c>
      <c r="G599" s="52" t="str">
        <f>IF(Districts!R599&gt;Districts!O599, "+", "-")</f>
        <v>+</v>
      </c>
      <c r="H599" s="52" t="str">
        <f t="shared" si="9"/>
        <v>+</v>
      </c>
    </row>
    <row r="600" spans="1:8" x14ac:dyDescent="0.25">
      <c r="A600" s="5" t="s">
        <v>1258</v>
      </c>
      <c r="B600" s="5" t="s">
        <v>1259</v>
      </c>
      <c r="C600" s="5" t="s">
        <v>49</v>
      </c>
      <c r="D600" s="52" t="str">
        <f>IF(Districts!I600&gt;Districts!F600, "+", "-")</f>
        <v>+</v>
      </c>
      <c r="E600" s="52" t="str">
        <f>IF(Districts!L600&gt;Districts!I600, "+", "-")</f>
        <v>+</v>
      </c>
      <c r="F600" s="52" t="str">
        <f>IF(Districts!O600&gt;Districts!L600, "+", "-")</f>
        <v>-</v>
      </c>
      <c r="G600" s="52" t="str">
        <f>IF(Districts!R600&gt;Districts!O600, "+", "-")</f>
        <v>-</v>
      </c>
      <c r="H600" s="52" t="str">
        <f t="shared" si="9"/>
        <v>N</v>
      </c>
    </row>
    <row r="601" spans="1:8" x14ac:dyDescent="0.25">
      <c r="A601" s="5" t="s">
        <v>1260</v>
      </c>
      <c r="B601" s="5" t="s">
        <v>1261</v>
      </c>
      <c r="C601" s="5" t="s">
        <v>49</v>
      </c>
      <c r="D601" s="52" t="str">
        <f>IF(Districts!I601&gt;Districts!F601, "+", "-")</f>
        <v>+</v>
      </c>
      <c r="E601" s="52" t="str">
        <f>IF(Districts!L601&gt;Districts!I601, "+", "-")</f>
        <v>-</v>
      </c>
      <c r="F601" s="52" t="str">
        <f>IF(Districts!O601&gt;Districts!L601, "+", "-")</f>
        <v>-</v>
      </c>
      <c r="G601" s="52" t="str">
        <f>IF(Districts!R601&gt;Districts!O601, "+", "-")</f>
        <v>-</v>
      </c>
      <c r="H601" s="52" t="str">
        <f t="shared" si="9"/>
        <v>-</v>
      </c>
    </row>
    <row r="602" spans="1:8" x14ac:dyDescent="0.25">
      <c r="A602" s="5" t="s">
        <v>1262</v>
      </c>
      <c r="B602" s="5" t="s">
        <v>1263</v>
      </c>
      <c r="C602" s="5" t="s">
        <v>49</v>
      </c>
      <c r="D602" s="52" t="str">
        <f>IF(Districts!I602&gt;Districts!F602, "+", "-")</f>
        <v>-</v>
      </c>
      <c r="E602" s="52" t="str">
        <f>IF(Districts!L602&gt;Districts!I602, "+", "-")</f>
        <v>+</v>
      </c>
      <c r="F602" s="52" t="str">
        <f>IF(Districts!O602&gt;Districts!L602, "+", "-")</f>
        <v>+</v>
      </c>
      <c r="G602" s="52" t="str">
        <f>IF(Districts!R602&gt;Districts!O602, "+", "-")</f>
        <v>+</v>
      </c>
      <c r="H602" s="52" t="str">
        <f t="shared" si="9"/>
        <v>+</v>
      </c>
    </row>
    <row r="603" spans="1:8" x14ac:dyDescent="0.25">
      <c r="A603" s="5" t="s">
        <v>1264</v>
      </c>
      <c r="B603" s="5" t="s">
        <v>1265</v>
      </c>
      <c r="C603" s="5" t="s">
        <v>433</v>
      </c>
      <c r="D603" s="52" t="str">
        <f>IF(Districts!I603&gt;Districts!F603, "+", "-")</f>
        <v>+</v>
      </c>
      <c r="E603" s="52" t="str">
        <f>IF(Districts!L603&gt;Districts!I603, "+", "-")</f>
        <v>-</v>
      </c>
      <c r="F603" s="52" t="str">
        <f>IF(Districts!O603&gt;Districts!L603, "+", "-")</f>
        <v>+</v>
      </c>
      <c r="G603" s="52" t="str">
        <f>IF(Districts!R603&gt;Districts!O603, "+", "-")</f>
        <v>+</v>
      </c>
      <c r="H603" s="52" t="str">
        <f t="shared" si="9"/>
        <v>+</v>
      </c>
    </row>
    <row r="604" spans="1:8" x14ac:dyDescent="0.25">
      <c r="A604" s="5" t="s">
        <v>1344</v>
      </c>
      <c r="B604" s="5" t="s">
        <v>1345</v>
      </c>
      <c r="C604" s="5" t="s">
        <v>5</v>
      </c>
      <c r="D604" s="52" t="str">
        <f>IF(Districts!I604&gt;Districts!F604, "+", "-")</f>
        <v>+</v>
      </c>
      <c r="E604" s="52" t="str">
        <f>IF(Districts!L604&gt;Districts!I604, "+", "-")</f>
        <v>+</v>
      </c>
      <c r="F604" s="52" t="str">
        <f>IF(Districts!O604&gt;Districts!L604, "+", "-")</f>
        <v>+</v>
      </c>
      <c r="G604" s="52" t="str">
        <f>IF(Districts!R604&gt;Districts!O604, "+", "-")</f>
        <v>-</v>
      </c>
      <c r="H604" s="52" t="str">
        <f t="shared" si="9"/>
        <v>+</v>
      </c>
    </row>
    <row r="605" spans="1:8" x14ac:dyDescent="0.25">
      <c r="A605" s="5" t="s">
        <v>1368</v>
      </c>
      <c r="B605" s="5" t="s">
        <v>1369</v>
      </c>
      <c r="C605" s="5" t="s">
        <v>151</v>
      </c>
      <c r="D605" s="52" t="str">
        <f>IF(Districts!I605&gt;Districts!F605, "+", "-")</f>
        <v>-</v>
      </c>
      <c r="E605" s="52" t="str">
        <f>IF(Districts!L605&gt;Districts!I605, "+", "-")</f>
        <v>-</v>
      </c>
      <c r="F605" s="52" t="str">
        <f>IF(Districts!O605&gt;Districts!L605, "+", "-")</f>
        <v>-</v>
      </c>
      <c r="G605" s="52" t="str">
        <f>IF(Districts!R605&gt;Districts!O605, "+", "-")</f>
        <v>-</v>
      </c>
      <c r="H605" s="52" t="str">
        <f t="shared" si="9"/>
        <v>-</v>
      </c>
    </row>
    <row r="606" spans="1:8" x14ac:dyDescent="0.25">
      <c r="A606" s="5" t="s">
        <v>1370</v>
      </c>
      <c r="B606" s="5" t="s">
        <v>1371</v>
      </c>
      <c r="C606" s="5" t="s">
        <v>65</v>
      </c>
      <c r="D606" s="52" t="str">
        <f>IF(Districts!I606&gt;Districts!F606, "+", "-")</f>
        <v>+</v>
      </c>
      <c r="E606" s="52" t="str">
        <f>IF(Districts!L606&gt;Districts!I606, "+", "-")</f>
        <v>+</v>
      </c>
      <c r="F606" s="52" t="str">
        <f>IF(Districts!O606&gt;Districts!L606, "+", "-")</f>
        <v>+</v>
      </c>
      <c r="G606" s="52" t="str">
        <f>IF(Districts!R606&gt;Districts!O606, "+", "-")</f>
        <v>+</v>
      </c>
      <c r="H606" s="52" t="str">
        <f t="shared" si="9"/>
        <v>+</v>
      </c>
    </row>
    <row r="607" spans="1:8" x14ac:dyDescent="0.25">
      <c r="A607" s="5" t="s">
        <v>1372</v>
      </c>
      <c r="B607" s="5" t="s">
        <v>1373</v>
      </c>
      <c r="C607" s="5" t="s">
        <v>124</v>
      </c>
      <c r="D607" s="52" t="str">
        <f>IF(Districts!I607&gt;Districts!F607, "+", "-")</f>
        <v>+</v>
      </c>
      <c r="E607" s="52" t="str">
        <f>IF(Districts!L607&gt;Districts!I607, "+", "-")</f>
        <v>+</v>
      </c>
      <c r="F607" s="52" t="str">
        <f>IF(Districts!O607&gt;Districts!L607, "+", "-")</f>
        <v>+</v>
      </c>
      <c r="G607" s="52" t="str">
        <f>IF(Districts!R607&gt;Districts!O607, "+", "-")</f>
        <v>+</v>
      </c>
      <c r="H607" s="52" t="str">
        <f t="shared" si="9"/>
        <v>+</v>
      </c>
    </row>
    <row r="608" spans="1:8" x14ac:dyDescent="0.25">
      <c r="A608" s="5" t="s">
        <v>1374</v>
      </c>
      <c r="B608" s="5" t="s">
        <v>1375</v>
      </c>
      <c r="C608" s="5" t="s">
        <v>168</v>
      </c>
      <c r="D608" s="52" t="str">
        <f>IF(Districts!I608&gt;Districts!F608, "+", "-")</f>
        <v>+</v>
      </c>
      <c r="E608" s="52" t="str">
        <f>IF(Districts!L608&gt;Districts!I608, "+", "-")</f>
        <v>+</v>
      </c>
      <c r="F608" s="52" t="str">
        <f>IF(Districts!O608&gt;Districts!L608, "+", "-")</f>
        <v>+</v>
      </c>
      <c r="G608" s="52" t="str">
        <f>IF(Districts!O608&gt;Districts!L608, "+", "-")</f>
        <v>+</v>
      </c>
      <c r="H608" s="52" t="str">
        <f t="shared" si="9"/>
        <v>+</v>
      </c>
    </row>
  </sheetData>
  <autoFilter ref="A1:A60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1"/>
  <sheetViews>
    <sheetView topLeftCell="T300" workbookViewId="0">
      <selection activeCell="X316" sqref="X316"/>
    </sheetView>
  </sheetViews>
  <sheetFormatPr defaultColWidth="9.109375" defaultRowHeight="12.6" x14ac:dyDescent="0.25"/>
  <cols>
    <col min="1" max="1" width="19.109375" style="55" customWidth="1"/>
    <col min="2" max="2" width="43" style="55" bestFit="1" customWidth="1"/>
    <col min="3" max="3" width="11.33203125" style="55" bestFit="1" customWidth="1"/>
    <col min="4" max="5" width="21.6640625" style="55" customWidth="1"/>
    <col min="6" max="6" width="10.109375" style="55" customWidth="1"/>
    <col min="7" max="8" width="21.6640625" style="55" customWidth="1"/>
    <col min="9" max="9" width="10.109375" style="55" customWidth="1"/>
    <col min="10" max="11" width="21.6640625" style="66" customWidth="1"/>
    <col min="12" max="12" width="18.109375" style="55" customWidth="1"/>
    <col min="13" max="14" width="21.6640625" style="66" customWidth="1"/>
    <col min="15" max="15" width="21.6640625" style="55" customWidth="1"/>
    <col min="16" max="17" width="21.6640625" style="66" customWidth="1"/>
    <col min="18" max="18" width="21.6640625" style="55" customWidth="1"/>
    <col min="19" max="20" width="21.6640625" style="66" customWidth="1"/>
    <col min="21" max="21" width="21.6640625" style="55" customWidth="1"/>
    <col min="22" max="23" width="21.6640625" style="55" bestFit="1" customWidth="1"/>
    <col min="24" max="24" width="10.6640625" style="55" bestFit="1" customWidth="1"/>
    <col min="25" max="16384" width="9.109375" style="55"/>
  </cols>
  <sheetData>
    <row r="1" spans="1:24" ht="31.95" customHeight="1" x14ac:dyDescent="0.25">
      <c r="A1" s="53" t="s">
        <v>0</v>
      </c>
      <c r="B1" s="53" t="s">
        <v>1</v>
      </c>
      <c r="C1" s="53" t="s">
        <v>2</v>
      </c>
      <c r="D1" s="53" t="s">
        <v>1434</v>
      </c>
      <c r="E1" s="53" t="s">
        <v>1435</v>
      </c>
      <c r="F1" s="53" t="s">
        <v>1436</v>
      </c>
      <c r="G1" s="53" t="s">
        <v>1437</v>
      </c>
      <c r="H1" s="53" t="s">
        <v>1438</v>
      </c>
      <c r="I1" s="53" t="s">
        <v>1439</v>
      </c>
      <c r="J1" s="54" t="s">
        <v>1376</v>
      </c>
      <c r="K1" s="54" t="s">
        <v>1377</v>
      </c>
      <c r="L1" s="53" t="s">
        <v>1378</v>
      </c>
      <c r="M1" s="54" t="s">
        <v>1379</v>
      </c>
      <c r="N1" s="54" t="s">
        <v>1380</v>
      </c>
      <c r="O1" s="53" t="s">
        <v>1381</v>
      </c>
      <c r="P1" s="54" t="s">
        <v>1382</v>
      </c>
      <c r="Q1" s="54" t="s">
        <v>1383</v>
      </c>
      <c r="R1" s="53" t="s">
        <v>1384</v>
      </c>
      <c r="S1" s="54" t="s">
        <v>1385</v>
      </c>
      <c r="T1" s="54" t="s">
        <v>1386</v>
      </c>
      <c r="U1" s="53" t="s">
        <v>1387</v>
      </c>
      <c r="V1" s="53" t="s">
        <v>1449</v>
      </c>
      <c r="W1" s="53" t="s">
        <v>1450</v>
      </c>
      <c r="X1" s="53" t="s">
        <v>1451</v>
      </c>
    </row>
    <row r="2" spans="1:24" x14ac:dyDescent="0.25">
      <c r="A2" s="56" t="s">
        <v>3</v>
      </c>
      <c r="B2" s="56" t="s">
        <v>4</v>
      </c>
      <c r="C2" s="56" t="s">
        <v>5</v>
      </c>
      <c r="D2" s="10">
        <v>12089986</v>
      </c>
      <c r="E2" s="10">
        <v>3516539</v>
      </c>
      <c r="F2" s="11">
        <v>0.29086377767517679</v>
      </c>
      <c r="G2" s="57">
        <v>10865111</v>
      </c>
      <c r="H2" s="57">
        <v>4372077</v>
      </c>
      <c r="I2" s="58">
        <f>H2/G2</f>
        <v>0.40239598104428015</v>
      </c>
      <c r="J2" s="59">
        <v>11144580</v>
      </c>
      <c r="K2" s="60">
        <v>5166670</v>
      </c>
      <c r="L2" s="61">
        <v>0.46360383253563614</v>
      </c>
      <c r="M2" s="59">
        <v>12574415</v>
      </c>
      <c r="N2" s="60">
        <v>4943390</v>
      </c>
      <c r="O2" s="61">
        <v>0.39313081364023694</v>
      </c>
      <c r="P2" s="59">
        <v>13000562</v>
      </c>
      <c r="Q2" s="60">
        <v>4678901</v>
      </c>
      <c r="R2" s="61">
        <v>0.35989990278881789</v>
      </c>
      <c r="S2" s="59">
        <v>12980837</v>
      </c>
      <c r="T2" s="60">
        <v>4647320</v>
      </c>
      <c r="U2" s="62">
        <v>0.35801389386524152</v>
      </c>
      <c r="V2" s="63">
        <v>12901777</v>
      </c>
      <c r="W2" s="63">
        <v>4204176</v>
      </c>
      <c r="X2" s="64">
        <v>0.32586022840109546</v>
      </c>
    </row>
    <row r="3" spans="1:24" x14ac:dyDescent="0.25">
      <c r="A3" s="56" t="s">
        <v>6</v>
      </c>
      <c r="B3" s="56" t="s">
        <v>7</v>
      </c>
      <c r="C3" s="56" t="s">
        <v>8</v>
      </c>
      <c r="D3" s="10">
        <v>302735075</v>
      </c>
      <c r="E3" s="10">
        <v>33388130</v>
      </c>
      <c r="F3" s="11">
        <v>0.11028827763020192</v>
      </c>
      <c r="G3" s="10">
        <v>299097332</v>
      </c>
      <c r="H3" s="10">
        <v>22700947</v>
      </c>
      <c r="I3" s="11">
        <f t="shared" ref="I3:I66" si="0">H3/G3</f>
        <v>7.589819289996208E-2</v>
      </c>
      <c r="J3" s="65">
        <v>290152683</v>
      </c>
      <c r="K3" s="66">
        <v>13609025</v>
      </c>
      <c r="L3" s="61">
        <v>4.690297831917687E-2</v>
      </c>
      <c r="M3" s="65">
        <v>299934191</v>
      </c>
      <c r="N3" s="66">
        <v>23285121</v>
      </c>
      <c r="O3" s="61">
        <v>7.7634100074972776E-2</v>
      </c>
      <c r="P3" s="65">
        <v>312078865</v>
      </c>
      <c r="Q3" s="66">
        <v>34806656</v>
      </c>
      <c r="R3" s="61">
        <v>0.11153160275688646</v>
      </c>
      <c r="S3" s="59">
        <v>320908322</v>
      </c>
      <c r="T3" s="60">
        <v>47907093</v>
      </c>
      <c r="U3" s="62">
        <v>0.14928591661764384</v>
      </c>
      <c r="V3" s="63">
        <v>332751105</v>
      </c>
      <c r="W3" s="63">
        <v>49236513</v>
      </c>
      <c r="X3" s="64">
        <v>0.14796799247293257</v>
      </c>
    </row>
    <row r="4" spans="1:24" x14ac:dyDescent="0.25">
      <c r="A4" s="56" t="s">
        <v>9</v>
      </c>
      <c r="B4" s="56" t="s">
        <v>10</v>
      </c>
      <c r="C4" s="56" t="s">
        <v>11</v>
      </c>
      <c r="D4" s="10">
        <v>25934743</v>
      </c>
      <c r="E4" s="10">
        <v>5864243</v>
      </c>
      <c r="F4" s="11">
        <v>0.22611533108309576</v>
      </c>
      <c r="G4" s="10">
        <v>26933504</v>
      </c>
      <c r="H4" s="10">
        <v>5468538</v>
      </c>
      <c r="I4" s="11">
        <f t="shared" si="0"/>
        <v>0.20303849064718799</v>
      </c>
      <c r="J4" s="65">
        <v>27725503</v>
      </c>
      <c r="K4" s="66">
        <v>5127283</v>
      </c>
      <c r="L4" s="61">
        <v>0.18493020667650287</v>
      </c>
      <c r="M4" s="65">
        <v>29048667</v>
      </c>
      <c r="N4" s="66">
        <v>4447435</v>
      </c>
      <c r="O4" s="61">
        <v>0.15310289453213119</v>
      </c>
      <c r="P4" s="65">
        <v>29601911</v>
      </c>
      <c r="Q4" s="66">
        <v>5408692</v>
      </c>
      <c r="R4" s="61">
        <v>0.18271428489870131</v>
      </c>
      <c r="S4" s="59">
        <v>30759650</v>
      </c>
      <c r="T4" s="60">
        <v>6690259</v>
      </c>
      <c r="U4" s="61">
        <v>0.21750114191806474</v>
      </c>
      <c r="V4" s="63">
        <v>32627532</v>
      </c>
      <c r="W4" s="63">
        <v>8682880</v>
      </c>
      <c r="X4" s="64">
        <v>0.26612126225176946</v>
      </c>
    </row>
    <row r="5" spans="1:24" x14ac:dyDescent="0.25">
      <c r="A5" s="56" t="s">
        <v>12</v>
      </c>
      <c r="B5" s="56" t="s">
        <v>13</v>
      </c>
      <c r="C5" s="56" t="s">
        <v>14</v>
      </c>
      <c r="D5" s="10">
        <v>31777876</v>
      </c>
      <c r="E5" s="10">
        <v>8529656</v>
      </c>
      <c r="F5" s="11">
        <v>0.26841491860563621</v>
      </c>
      <c r="G5" s="10">
        <v>32607399</v>
      </c>
      <c r="H5" s="10">
        <v>5649933</v>
      </c>
      <c r="I5" s="11">
        <f t="shared" si="0"/>
        <v>0.17327150196800425</v>
      </c>
      <c r="J5" s="65">
        <v>30413751</v>
      </c>
      <c r="K5" s="66">
        <v>4539994</v>
      </c>
      <c r="L5" s="61">
        <v>0.14927438578687646</v>
      </c>
      <c r="M5" s="65">
        <v>29636714</v>
      </c>
      <c r="N5" s="66">
        <v>5134974</v>
      </c>
      <c r="O5" s="61">
        <v>0.17326394552378513</v>
      </c>
      <c r="P5" s="65">
        <v>30454411</v>
      </c>
      <c r="Q5" s="66">
        <v>7219757</v>
      </c>
      <c r="R5" s="61">
        <v>0.23706769439737319</v>
      </c>
      <c r="S5" s="59">
        <v>32323460</v>
      </c>
      <c r="T5" s="60">
        <v>10324770</v>
      </c>
      <c r="U5" s="61">
        <v>0.31942032195810721</v>
      </c>
      <c r="V5" s="63">
        <v>31359572</v>
      </c>
      <c r="W5" s="63">
        <v>12049283</v>
      </c>
      <c r="X5" s="64">
        <v>0.38422982941221262</v>
      </c>
    </row>
    <row r="6" spans="1:24" x14ac:dyDescent="0.25">
      <c r="A6" s="56" t="s">
        <v>15</v>
      </c>
      <c r="B6" s="56" t="s">
        <v>16</v>
      </c>
      <c r="C6" s="56" t="s">
        <v>17</v>
      </c>
      <c r="D6" s="10">
        <v>38235870</v>
      </c>
      <c r="E6" s="10">
        <v>524851</v>
      </c>
      <c r="F6" s="11">
        <v>1.3726665562990983E-2</v>
      </c>
      <c r="G6" s="10">
        <v>36716025</v>
      </c>
      <c r="H6" s="10">
        <v>605035</v>
      </c>
      <c r="I6" s="11">
        <f t="shared" si="0"/>
        <v>1.6478771871410371E-2</v>
      </c>
      <c r="J6" s="65">
        <v>33885219</v>
      </c>
      <c r="K6" s="66">
        <v>1696227</v>
      </c>
      <c r="L6" s="61">
        <v>5.0058020873348937E-2</v>
      </c>
      <c r="M6" s="65">
        <v>33604791</v>
      </c>
      <c r="N6" s="66">
        <v>3891421</v>
      </c>
      <c r="O6" s="61">
        <v>0.11579958940973625</v>
      </c>
      <c r="P6" s="65">
        <v>34773166</v>
      </c>
      <c r="Q6" s="66">
        <v>7658753</v>
      </c>
      <c r="R6" s="61">
        <v>0.22024894138198403</v>
      </c>
      <c r="S6" s="59">
        <v>37047883</v>
      </c>
      <c r="T6" s="60">
        <v>10566424</v>
      </c>
      <c r="U6" s="61">
        <v>0.28520992683981428</v>
      </c>
      <c r="V6" s="63">
        <v>39178840</v>
      </c>
      <c r="W6" s="63">
        <v>11368264</v>
      </c>
      <c r="X6" s="64">
        <v>0.2901633636932589</v>
      </c>
    </row>
    <row r="7" spans="1:24" x14ac:dyDescent="0.25">
      <c r="A7" s="56" t="s">
        <v>18</v>
      </c>
      <c r="B7" s="56" t="s">
        <v>19</v>
      </c>
      <c r="C7" s="56" t="s">
        <v>20</v>
      </c>
      <c r="D7" s="10">
        <v>30030137</v>
      </c>
      <c r="E7" s="10">
        <v>9449838</v>
      </c>
      <c r="F7" s="11">
        <v>0.31467848448377039</v>
      </c>
      <c r="G7" s="10">
        <v>30261013</v>
      </c>
      <c r="H7" s="10">
        <v>8263919</v>
      </c>
      <c r="I7" s="11">
        <f t="shared" si="0"/>
        <v>0.27308798287750646</v>
      </c>
      <c r="J7" s="65">
        <v>30045651</v>
      </c>
      <c r="K7" s="66">
        <v>7653620</v>
      </c>
      <c r="L7" s="61">
        <v>0.25473303940061076</v>
      </c>
      <c r="M7" s="65">
        <v>30704406</v>
      </c>
      <c r="N7" s="66">
        <v>7221602</v>
      </c>
      <c r="O7" s="61">
        <v>0.23519758043845565</v>
      </c>
      <c r="P7" s="65">
        <v>30589221</v>
      </c>
      <c r="Q7" s="66">
        <v>7259723</v>
      </c>
      <c r="R7" s="61">
        <v>0.23732945013539247</v>
      </c>
      <c r="S7" s="59">
        <v>30426791</v>
      </c>
      <c r="T7" s="60">
        <v>8012320</v>
      </c>
      <c r="U7" s="61">
        <v>0.26333108871060373</v>
      </c>
      <c r="V7" s="63">
        <v>30682797</v>
      </c>
      <c r="W7" s="63">
        <v>8963854</v>
      </c>
      <c r="X7" s="64">
        <v>0.29214592137737638</v>
      </c>
    </row>
    <row r="8" spans="1:24" x14ac:dyDescent="0.25">
      <c r="A8" s="56" t="s">
        <v>21</v>
      </c>
      <c r="B8" s="56" t="s">
        <v>22</v>
      </c>
      <c r="C8" s="56" t="s">
        <v>8</v>
      </c>
      <c r="D8" s="10">
        <v>39726280</v>
      </c>
      <c r="E8" s="10">
        <v>6584034</v>
      </c>
      <c r="F8" s="11">
        <v>0.16573497443002466</v>
      </c>
      <c r="G8" s="10">
        <v>38610360</v>
      </c>
      <c r="H8" s="10">
        <v>5097516</v>
      </c>
      <c r="I8" s="11">
        <f t="shared" si="0"/>
        <v>0.13202456542751739</v>
      </c>
      <c r="J8" s="65">
        <v>36935900</v>
      </c>
      <c r="K8" s="66">
        <v>4756254</v>
      </c>
      <c r="L8" s="61">
        <v>0.12877049158136122</v>
      </c>
      <c r="M8" s="65">
        <v>37010987</v>
      </c>
      <c r="N8" s="66">
        <v>7813991</v>
      </c>
      <c r="O8" s="61">
        <v>0.21112625286107609</v>
      </c>
      <c r="P8" s="65">
        <v>39334300</v>
      </c>
      <c r="Q8" s="66">
        <v>12107521</v>
      </c>
      <c r="R8" s="61">
        <v>0.30781076566762344</v>
      </c>
      <c r="S8" s="59">
        <v>41264591</v>
      </c>
      <c r="T8" s="60">
        <v>17425559</v>
      </c>
      <c r="U8" s="61">
        <v>0.42228842156705249</v>
      </c>
      <c r="V8" s="63">
        <v>44306482</v>
      </c>
      <c r="W8" s="63">
        <v>21011632</v>
      </c>
      <c r="X8" s="64">
        <v>0.47423381526883585</v>
      </c>
    </row>
    <row r="9" spans="1:24" x14ac:dyDescent="0.25">
      <c r="A9" s="56" t="s">
        <v>23</v>
      </c>
      <c r="B9" s="56" t="s">
        <v>24</v>
      </c>
      <c r="C9" s="56" t="s">
        <v>25</v>
      </c>
      <c r="D9" s="10">
        <v>27849169</v>
      </c>
      <c r="E9" s="10">
        <v>6349594</v>
      </c>
      <c r="F9" s="11">
        <v>0.22799940637366953</v>
      </c>
      <c r="G9" s="10">
        <v>27915808</v>
      </c>
      <c r="H9" s="10">
        <v>8612204</v>
      </c>
      <c r="I9" s="11">
        <f t="shared" si="0"/>
        <v>0.30850634880423305</v>
      </c>
      <c r="J9" s="65">
        <v>29346748</v>
      </c>
      <c r="K9" s="66">
        <v>9518449</v>
      </c>
      <c r="L9" s="61">
        <v>0.32434425102229386</v>
      </c>
      <c r="M9" s="65">
        <v>29737406</v>
      </c>
      <c r="N9" s="66">
        <v>10523773</v>
      </c>
      <c r="O9" s="61">
        <v>0.35389008039235165</v>
      </c>
      <c r="P9" s="65">
        <v>30759230</v>
      </c>
      <c r="Q9" s="66">
        <v>12079037</v>
      </c>
      <c r="R9" s="61">
        <v>0.39269633862746239</v>
      </c>
      <c r="S9" s="59">
        <v>31507700</v>
      </c>
      <c r="T9" s="60">
        <v>12445424</v>
      </c>
      <c r="U9" s="61">
        <v>0.39499627075286359</v>
      </c>
      <c r="V9" s="63">
        <v>32029146</v>
      </c>
      <c r="W9" s="63">
        <v>14755094</v>
      </c>
      <c r="X9" s="64">
        <v>0.46067709704155085</v>
      </c>
    </row>
    <row r="10" spans="1:24" x14ac:dyDescent="0.25">
      <c r="A10" s="56" t="s">
        <v>26</v>
      </c>
      <c r="B10" s="56" t="s">
        <v>27</v>
      </c>
      <c r="C10" s="56" t="s">
        <v>25</v>
      </c>
      <c r="D10" s="10">
        <v>31070038</v>
      </c>
      <c r="E10" s="10">
        <v>13734611</v>
      </c>
      <c r="F10" s="11">
        <v>0.44205324113218014</v>
      </c>
      <c r="G10" s="10">
        <v>30399325</v>
      </c>
      <c r="H10" s="10">
        <v>15492143</v>
      </c>
      <c r="I10" s="11">
        <f t="shared" si="0"/>
        <v>0.50962128270940221</v>
      </c>
      <c r="J10" s="65">
        <v>31489915</v>
      </c>
      <c r="K10" s="66">
        <v>18917642</v>
      </c>
      <c r="L10" s="61">
        <v>0.60075239961746485</v>
      </c>
      <c r="M10" s="65">
        <v>31908293</v>
      </c>
      <c r="N10" s="66">
        <v>22357639</v>
      </c>
      <c r="O10" s="61">
        <v>0.70068427038701198</v>
      </c>
      <c r="P10" s="65">
        <v>34964141</v>
      </c>
      <c r="Q10" s="66">
        <v>19162973</v>
      </c>
      <c r="R10" s="61">
        <v>0.54807504065379442</v>
      </c>
      <c r="S10" s="59">
        <v>31798459</v>
      </c>
      <c r="T10" s="60">
        <v>19612414</v>
      </c>
      <c r="U10" s="61">
        <v>0.61677246686702647</v>
      </c>
      <c r="V10" s="63">
        <v>32673885</v>
      </c>
      <c r="W10" s="63">
        <v>21445659</v>
      </c>
      <c r="X10" s="64">
        <v>0.65635473100306252</v>
      </c>
    </row>
    <row r="11" spans="1:24" x14ac:dyDescent="0.25">
      <c r="A11" s="56" t="s">
        <v>28</v>
      </c>
      <c r="B11" s="56" t="s">
        <v>29</v>
      </c>
      <c r="C11" s="56" t="s">
        <v>25</v>
      </c>
      <c r="D11" s="10">
        <v>46099379</v>
      </c>
      <c r="E11" s="10">
        <v>16856199</v>
      </c>
      <c r="F11" s="11">
        <v>0.36564915549079308</v>
      </c>
      <c r="G11" s="10">
        <v>46014927</v>
      </c>
      <c r="H11" s="10">
        <v>19113242</v>
      </c>
      <c r="I11" s="11">
        <f t="shared" si="0"/>
        <v>0.41537047315102771</v>
      </c>
      <c r="J11" s="65">
        <v>47451480</v>
      </c>
      <c r="K11" s="66">
        <v>0</v>
      </c>
      <c r="L11" s="61">
        <v>0</v>
      </c>
      <c r="M11" s="65">
        <v>48091372</v>
      </c>
      <c r="N11" s="66">
        <v>0</v>
      </c>
      <c r="O11" s="61">
        <v>0</v>
      </c>
      <c r="P11" s="65">
        <v>48579321</v>
      </c>
      <c r="Q11" s="66">
        <v>0</v>
      </c>
      <c r="R11" s="61">
        <v>0</v>
      </c>
      <c r="S11" s="59">
        <v>50396975</v>
      </c>
      <c r="T11" s="60">
        <v>14966627</v>
      </c>
      <c r="U11" s="61">
        <v>0.29697470929554798</v>
      </c>
      <c r="V11" s="63">
        <v>51519975</v>
      </c>
      <c r="W11" s="63">
        <v>14203378</v>
      </c>
      <c r="X11" s="64">
        <v>0.27568681855920929</v>
      </c>
    </row>
    <row r="12" spans="1:24" x14ac:dyDescent="0.25">
      <c r="A12" s="56" t="s">
        <v>30</v>
      </c>
      <c r="B12" s="56" t="s">
        <v>31</v>
      </c>
      <c r="C12" s="56" t="s">
        <v>32</v>
      </c>
      <c r="D12" s="10">
        <v>14796000</v>
      </c>
      <c r="E12" s="10">
        <v>58000</v>
      </c>
      <c r="F12" s="11">
        <v>3.9199783725331174E-3</v>
      </c>
      <c r="G12" s="10">
        <v>14443167</v>
      </c>
      <c r="H12" s="10">
        <v>-171469</v>
      </c>
      <c r="I12" s="11">
        <f t="shared" si="0"/>
        <v>-1.1871980708940083E-2</v>
      </c>
      <c r="J12" s="65">
        <v>12067102</v>
      </c>
      <c r="K12" s="66">
        <v>382385</v>
      </c>
      <c r="L12" s="61">
        <v>3.1688221413890424E-2</v>
      </c>
      <c r="M12" s="65">
        <v>12104382</v>
      </c>
      <c r="N12" s="66">
        <v>1974991</v>
      </c>
      <c r="O12" s="61">
        <v>0.16316330730474302</v>
      </c>
      <c r="P12" s="65">
        <v>11662740</v>
      </c>
      <c r="Q12" s="66">
        <v>3027597</v>
      </c>
      <c r="R12" s="61">
        <v>0.25959568677686373</v>
      </c>
      <c r="S12" s="59">
        <v>12807088</v>
      </c>
      <c r="T12" s="60">
        <v>4162562</v>
      </c>
      <c r="U12" s="61">
        <v>0.32502017632735875</v>
      </c>
      <c r="V12" s="63">
        <v>12750820</v>
      </c>
      <c r="W12" s="63">
        <v>6605316</v>
      </c>
      <c r="X12" s="64">
        <v>0.5180306835168248</v>
      </c>
    </row>
    <row r="13" spans="1:24" x14ac:dyDescent="0.25">
      <c r="A13" s="56" t="s">
        <v>33</v>
      </c>
      <c r="B13" s="56" t="s">
        <v>34</v>
      </c>
      <c r="C13" s="56" t="s">
        <v>35</v>
      </c>
      <c r="D13" s="10">
        <v>21333311</v>
      </c>
      <c r="E13" s="10">
        <v>7398525</v>
      </c>
      <c r="F13" s="11">
        <v>0.3468062224377641</v>
      </c>
      <c r="G13" s="10">
        <v>22188870</v>
      </c>
      <c r="H13" s="10">
        <v>7439037</v>
      </c>
      <c r="I13" s="11">
        <f t="shared" si="0"/>
        <v>0.33525983973045947</v>
      </c>
      <c r="J13" s="65">
        <v>21565605</v>
      </c>
      <c r="K13" s="66">
        <v>7422784</v>
      </c>
      <c r="L13" s="61">
        <v>0.34419549092177104</v>
      </c>
      <c r="M13" s="65">
        <v>21989234</v>
      </c>
      <c r="N13" s="66">
        <v>8299815</v>
      </c>
      <c r="O13" s="61">
        <v>0.3774490280107074</v>
      </c>
      <c r="P13" s="65">
        <v>22328127</v>
      </c>
      <c r="Q13" s="66">
        <v>10070234</v>
      </c>
      <c r="R13" s="61">
        <v>0.45101113944756765</v>
      </c>
      <c r="S13" s="59">
        <v>23727645</v>
      </c>
      <c r="T13" s="60">
        <v>10291333</v>
      </c>
      <c r="U13" s="61">
        <v>0.43372753596069058</v>
      </c>
      <c r="V13" s="63">
        <v>24670704</v>
      </c>
      <c r="W13" s="63">
        <v>8974123</v>
      </c>
      <c r="X13" s="64">
        <v>0.36375625924578397</v>
      </c>
    </row>
    <row r="14" spans="1:24" x14ac:dyDescent="0.25">
      <c r="A14" s="56" t="s">
        <v>36</v>
      </c>
      <c r="B14" s="56" t="s">
        <v>37</v>
      </c>
      <c r="C14" s="56" t="s">
        <v>38</v>
      </c>
      <c r="D14" s="10">
        <v>18707385</v>
      </c>
      <c r="E14" s="10">
        <v>4270127</v>
      </c>
      <c r="F14" s="11">
        <v>0.22825889347976749</v>
      </c>
      <c r="G14" s="10">
        <v>18603652</v>
      </c>
      <c r="H14" s="10">
        <v>5060856</v>
      </c>
      <c r="I14" s="11">
        <f t="shared" si="0"/>
        <v>0.27203561967295453</v>
      </c>
      <c r="J14" s="65">
        <v>18617226</v>
      </c>
      <c r="K14" s="66">
        <v>5406476</v>
      </c>
      <c r="L14" s="61">
        <v>0.29040180314725728</v>
      </c>
      <c r="M14" s="65">
        <v>18355547</v>
      </c>
      <c r="N14" s="66">
        <v>6983205</v>
      </c>
      <c r="O14" s="61">
        <v>0.38044112768745053</v>
      </c>
      <c r="P14" s="65">
        <v>19336336</v>
      </c>
      <c r="Q14" s="66">
        <v>7837815</v>
      </c>
      <c r="R14" s="61">
        <v>0.40534127044544532</v>
      </c>
      <c r="S14" s="59">
        <v>20332608</v>
      </c>
      <c r="T14" s="60">
        <v>8087208</v>
      </c>
      <c r="U14" s="61">
        <v>0.39774572942142983</v>
      </c>
      <c r="V14" s="63">
        <v>20600779</v>
      </c>
      <c r="W14" s="63">
        <v>8632218</v>
      </c>
      <c r="X14" s="64">
        <v>0.41902386312672935</v>
      </c>
    </row>
    <row r="15" spans="1:24" x14ac:dyDescent="0.25">
      <c r="A15" s="56" t="s">
        <v>39</v>
      </c>
      <c r="B15" s="56" t="s">
        <v>40</v>
      </c>
      <c r="C15" s="56" t="s">
        <v>41</v>
      </c>
      <c r="D15" s="10">
        <v>9286865</v>
      </c>
      <c r="E15" s="10">
        <v>1724845</v>
      </c>
      <c r="F15" s="11">
        <v>0.18572952228766113</v>
      </c>
      <c r="G15" s="10">
        <v>9446651</v>
      </c>
      <c r="H15" s="10">
        <v>1594576</v>
      </c>
      <c r="I15" s="11">
        <f t="shared" si="0"/>
        <v>0.16879802164809518</v>
      </c>
      <c r="J15" s="65">
        <v>9506729</v>
      </c>
      <c r="K15" s="66">
        <v>1387367</v>
      </c>
      <c r="L15" s="61">
        <v>0.14593526332769136</v>
      </c>
      <c r="M15" s="65">
        <v>9571173</v>
      </c>
      <c r="N15" s="66">
        <v>1805743</v>
      </c>
      <c r="O15" s="61">
        <v>0.18866475404843272</v>
      </c>
      <c r="P15" s="65">
        <v>9843418</v>
      </c>
      <c r="Q15" s="66">
        <v>2304567</v>
      </c>
      <c r="R15" s="61">
        <v>0.23412263910767581</v>
      </c>
      <c r="S15" s="59">
        <v>10653838</v>
      </c>
      <c r="T15" s="60">
        <v>2127138</v>
      </c>
      <c r="U15" s="61">
        <v>0.19965931526272504</v>
      </c>
      <c r="V15" s="63">
        <v>11549565</v>
      </c>
      <c r="W15" s="63">
        <v>1764973</v>
      </c>
      <c r="X15" s="64">
        <v>0.15281727060716138</v>
      </c>
    </row>
    <row r="16" spans="1:24" x14ac:dyDescent="0.25">
      <c r="A16" s="56" t="s">
        <v>42</v>
      </c>
      <c r="B16" s="56" t="s">
        <v>43</v>
      </c>
      <c r="C16" s="56" t="s">
        <v>25</v>
      </c>
      <c r="D16" s="10">
        <v>86553636</v>
      </c>
      <c r="E16" s="10">
        <v>17049938</v>
      </c>
      <c r="F16" s="11">
        <v>0.19698696424492207</v>
      </c>
      <c r="G16" s="10">
        <v>83749433</v>
      </c>
      <c r="H16" s="10">
        <v>10301524</v>
      </c>
      <c r="I16" s="11">
        <f t="shared" si="0"/>
        <v>0.12300410439793664</v>
      </c>
      <c r="J16" s="65">
        <v>86587117</v>
      </c>
      <c r="K16" s="66">
        <v>2221729</v>
      </c>
      <c r="L16" s="61">
        <v>2.5658886413783704E-2</v>
      </c>
      <c r="M16" s="65">
        <v>79906929</v>
      </c>
      <c r="N16" s="66">
        <v>2308172</v>
      </c>
      <c r="O16" s="61">
        <v>2.8885755326675113E-2</v>
      </c>
      <c r="P16" s="65">
        <v>77303065</v>
      </c>
      <c r="Q16" s="66">
        <v>8252428</v>
      </c>
      <c r="R16" s="61">
        <v>0.10675421472615607</v>
      </c>
      <c r="S16" s="59">
        <v>76379982</v>
      </c>
      <c r="T16" s="60">
        <v>14270366</v>
      </c>
      <c r="U16" s="61">
        <v>0.18683384869087818</v>
      </c>
      <c r="V16" s="63">
        <v>79744613</v>
      </c>
      <c r="W16" s="63">
        <v>17387686</v>
      </c>
      <c r="X16" s="64">
        <v>0.21804213909722028</v>
      </c>
    </row>
    <row r="17" spans="1:24" x14ac:dyDescent="0.25">
      <c r="A17" s="56" t="s">
        <v>44</v>
      </c>
      <c r="B17" s="56" t="s">
        <v>45</v>
      </c>
      <c r="C17" s="56" t="s">
        <v>46</v>
      </c>
      <c r="D17" s="10">
        <v>30441036</v>
      </c>
      <c r="E17" s="10">
        <v>21338806</v>
      </c>
      <c r="F17" s="11">
        <v>0.70098816610577908</v>
      </c>
      <c r="G17" s="10">
        <v>31039778</v>
      </c>
      <c r="H17" s="10">
        <v>19166171</v>
      </c>
      <c r="I17" s="11">
        <f t="shared" si="0"/>
        <v>0.61747126541948849</v>
      </c>
      <c r="J17" s="65">
        <v>31788511</v>
      </c>
      <c r="K17" s="66">
        <v>21029924</v>
      </c>
      <c r="L17" s="61">
        <v>0.66155737838743056</v>
      </c>
      <c r="M17" s="65">
        <v>32286553</v>
      </c>
      <c r="N17" s="66">
        <v>23011300</v>
      </c>
      <c r="O17" s="61">
        <v>0.71272086555662972</v>
      </c>
      <c r="P17" s="65">
        <v>33265661</v>
      </c>
      <c r="Q17" s="66">
        <v>26532387</v>
      </c>
      <c r="R17" s="61">
        <v>0.79759085502614846</v>
      </c>
      <c r="S17" s="59">
        <v>34567677</v>
      </c>
      <c r="T17" s="60">
        <v>24358704</v>
      </c>
      <c r="U17" s="61">
        <v>0.70466707959577379</v>
      </c>
      <c r="V17" s="63">
        <v>35240085</v>
      </c>
      <c r="W17" s="63">
        <v>25473303</v>
      </c>
      <c r="X17" s="64">
        <v>0.7228502144645792</v>
      </c>
    </row>
    <row r="18" spans="1:24" x14ac:dyDescent="0.25">
      <c r="A18" s="56" t="s">
        <v>47</v>
      </c>
      <c r="B18" s="56" t="s">
        <v>48</v>
      </c>
      <c r="C18" s="56" t="s">
        <v>49</v>
      </c>
      <c r="D18" s="10">
        <v>29997647</v>
      </c>
      <c r="E18" s="10">
        <v>7531087</v>
      </c>
      <c r="F18" s="11">
        <v>0.2510559244863439</v>
      </c>
      <c r="G18" s="10">
        <v>30838419</v>
      </c>
      <c r="H18" s="10">
        <v>6134167</v>
      </c>
      <c r="I18" s="11">
        <f t="shared" si="0"/>
        <v>0.19891314791461909</v>
      </c>
      <c r="J18" s="65">
        <v>29575756</v>
      </c>
      <c r="K18" s="66">
        <v>5320157</v>
      </c>
      <c r="L18" s="61">
        <v>0.17988236716586384</v>
      </c>
      <c r="M18" s="65">
        <v>28897946</v>
      </c>
      <c r="N18" s="66">
        <v>6756619</v>
      </c>
      <c r="O18" s="61">
        <v>0.23380966245836296</v>
      </c>
      <c r="P18" s="65">
        <v>28899100</v>
      </c>
      <c r="Q18" s="66">
        <v>9761915</v>
      </c>
      <c r="R18" s="61">
        <v>0.33779304545816308</v>
      </c>
      <c r="S18" s="59">
        <v>28307482</v>
      </c>
      <c r="T18" s="60">
        <v>13272530</v>
      </c>
      <c r="U18" s="61">
        <v>0.46887003231159874</v>
      </c>
      <c r="V18" s="63">
        <v>30958465</v>
      </c>
      <c r="W18" s="63">
        <v>14028364</v>
      </c>
      <c r="X18" s="64">
        <v>0.45313499877981678</v>
      </c>
    </row>
    <row r="19" spans="1:24" x14ac:dyDescent="0.25">
      <c r="A19" s="56" t="s">
        <v>50</v>
      </c>
      <c r="B19" s="56" t="s">
        <v>51</v>
      </c>
      <c r="C19" s="56" t="s">
        <v>25</v>
      </c>
      <c r="D19" s="10">
        <v>48079103</v>
      </c>
      <c r="E19" s="10">
        <v>10789069</v>
      </c>
      <c r="F19" s="11">
        <v>0.22440246025388619</v>
      </c>
      <c r="G19" s="10">
        <v>46576119</v>
      </c>
      <c r="H19" s="10">
        <v>10908542</v>
      </c>
      <c r="I19" s="11">
        <f t="shared" si="0"/>
        <v>0.23420890864693986</v>
      </c>
      <c r="J19" s="65">
        <v>45957579</v>
      </c>
      <c r="K19" s="66">
        <v>10256825</v>
      </c>
      <c r="L19" s="61">
        <v>0.22318027239859611</v>
      </c>
      <c r="M19" s="65">
        <v>45911914</v>
      </c>
      <c r="N19" s="66">
        <v>9550469</v>
      </c>
      <c r="O19" s="61">
        <v>0.20801722620407417</v>
      </c>
      <c r="P19" s="65">
        <v>45401807</v>
      </c>
      <c r="Q19" s="66">
        <v>10103700</v>
      </c>
      <c r="R19" s="61">
        <v>0.22253960068153233</v>
      </c>
      <c r="S19" s="59">
        <v>44670804</v>
      </c>
      <c r="T19" s="60">
        <v>10647641</v>
      </c>
      <c r="U19" s="61">
        <v>0.23835794403879546</v>
      </c>
      <c r="V19" s="63">
        <v>45362453</v>
      </c>
      <c r="W19" s="63">
        <v>11893016</v>
      </c>
      <c r="X19" s="64">
        <v>0.2621775325950737</v>
      </c>
    </row>
    <row r="20" spans="1:24" x14ac:dyDescent="0.25">
      <c r="A20" s="56" t="s">
        <v>52</v>
      </c>
      <c r="B20" s="56" t="s">
        <v>53</v>
      </c>
      <c r="C20" s="56" t="s">
        <v>25</v>
      </c>
      <c r="D20" s="10">
        <v>15390421</v>
      </c>
      <c r="E20" s="10">
        <v>3367558</v>
      </c>
      <c r="F20" s="11">
        <v>0.21880869925520555</v>
      </c>
      <c r="G20" s="10">
        <v>15207920</v>
      </c>
      <c r="H20" s="10">
        <v>4211819</v>
      </c>
      <c r="I20" s="11">
        <f t="shared" si="0"/>
        <v>0.27694905023172134</v>
      </c>
      <c r="J20" s="65">
        <v>15249484</v>
      </c>
      <c r="K20" s="66">
        <v>2564809</v>
      </c>
      <c r="L20" s="61">
        <v>0.16818988760537734</v>
      </c>
      <c r="M20" s="65">
        <v>16206432</v>
      </c>
      <c r="N20" s="66">
        <v>2379263</v>
      </c>
      <c r="O20" s="61">
        <v>0.14680979749274856</v>
      </c>
      <c r="P20" s="65">
        <v>16736257</v>
      </c>
      <c r="Q20" s="66">
        <v>2995180</v>
      </c>
      <c r="R20" s="61">
        <v>0.17896355200568442</v>
      </c>
      <c r="S20" s="59">
        <v>16960654</v>
      </c>
      <c r="T20" s="60">
        <v>2537852</v>
      </c>
      <c r="U20" s="61">
        <v>0.14963173000286428</v>
      </c>
      <c r="V20" s="63">
        <v>17296620</v>
      </c>
      <c r="W20" s="63">
        <v>3813011</v>
      </c>
      <c r="X20" s="64">
        <v>0.22044833036743594</v>
      </c>
    </row>
    <row r="21" spans="1:24" x14ac:dyDescent="0.25">
      <c r="A21" s="56" t="s">
        <v>54</v>
      </c>
      <c r="B21" s="56" t="s">
        <v>55</v>
      </c>
      <c r="C21" s="56" t="s">
        <v>56</v>
      </c>
      <c r="D21" s="10">
        <v>65268870</v>
      </c>
      <c r="E21" s="10">
        <v>12057752</v>
      </c>
      <c r="F21" s="11">
        <v>0.18473970822537605</v>
      </c>
      <c r="G21" s="10">
        <v>66232255</v>
      </c>
      <c r="H21" s="10">
        <v>7902523</v>
      </c>
      <c r="I21" s="11">
        <f t="shared" si="0"/>
        <v>0.11931532453485089</v>
      </c>
      <c r="J21" s="65">
        <v>65042118</v>
      </c>
      <c r="K21" s="66">
        <v>4080693</v>
      </c>
      <c r="L21" s="61">
        <v>6.2739239211121636E-2</v>
      </c>
      <c r="M21" s="65">
        <v>66170955</v>
      </c>
      <c r="N21" s="66">
        <v>2199975</v>
      </c>
      <c r="O21" s="61">
        <v>3.3246837679764482E-2</v>
      </c>
      <c r="P21" s="65">
        <v>64829050</v>
      </c>
      <c r="Q21" s="66">
        <v>4686094</v>
      </c>
      <c r="R21" s="61">
        <v>7.2283860399003225E-2</v>
      </c>
      <c r="S21" s="59">
        <v>65671814</v>
      </c>
      <c r="T21" s="60">
        <v>7833538</v>
      </c>
      <c r="U21" s="61">
        <v>0.11928310675261689</v>
      </c>
      <c r="V21" s="63">
        <v>66652662</v>
      </c>
      <c r="W21" s="63">
        <v>11650696</v>
      </c>
      <c r="X21" s="64">
        <v>0.17479715963932543</v>
      </c>
    </row>
    <row r="22" spans="1:24" x14ac:dyDescent="0.25">
      <c r="A22" s="56" t="s">
        <v>57</v>
      </c>
      <c r="B22" s="56" t="s">
        <v>58</v>
      </c>
      <c r="C22" s="56" t="s">
        <v>59</v>
      </c>
      <c r="D22" s="10">
        <v>18443392</v>
      </c>
      <c r="E22" s="10">
        <v>9676516</v>
      </c>
      <c r="F22" s="11">
        <v>0.52466032278661101</v>
      </c>
      <c r="G22" s="10">
        <v>18297702</v>
      </c>
      <c r="H22" s="10">
        <v>9938528</v>
      </c>
      <c r="I22" s="11">
        <f t="shared" si="0"/>
        <v>0.5431571680421946</v>
      </c>
      <c r="J22" s="65">
        <v>18625315</v>
      </c>
      <c r="K22" s="66">
        <v>9689297</v>
      </c>
      <c r="L22" s="61">
        <v>0.52022191302536358</v>
      </c>
      <c r="M22" s="65">
        <v>18346411</v>
      </c>
      <c r="N22" s="66">
        <v>10331596</v>
      </c>
      <c r="O22" s="61">
        <v>0.56313989695314248</v>
      </c>
      <c r="P22" s="65">
        <v>19143195</v>
      </c>
      <c r="Q22" s="66">
        <v>11011904</v>
      </c>
      <c r="R22" s="61">
        <v>0.57523856388654038</v>
      </c>
      <c r="S22" s="59">
        <v>19150986</v>
      </c>
      <c r="T22" s="60">
        <v>12103723</v>
      </c>
      <c r="U22" s="61">
        <v>0.63201565705285356</v>
      </c>
      <c r="V22" s="63">
        <v>20246798</v>
      </c>
      <c r="W22" s="63">
        <v>12553454</v>
      </c>
      <c r="X22" s="64">
        <v>0.62002169429457443</v>
      </c>
    </row>
    <row r="23" spans="1:24" x14ac:dyDescent="0.25">
      <c r="A23" s="56" t="s">
        <v>60</v>
      </c>
      <c r="B23" s="56" t="s">
        <v>61</v>
      </c>
      <c r="C23" s="56" t="s">
        <v>62</v>
      </c>
      <c r="D23" s="10">
        <v>15933498</v>
      </c>
      <c r="E23" s="10">
        <v>5910319</v>
      </c>
      <c r="F23" s="11">
        <v>0.37093668948274888</v>
      </c>
      <c r="G23" s="10">
        <v>15767358</v>
      </c>
      <c r="H23" s="10">
        <v>4676561</v>
      </c>
      <c r="I23" s="11">
        <f t="shared" si="0"/>
        <v>0.29659762910184445</v>
      </c>
      <c r="J23" s="65">
        <v>14287756</v>
      </c>
      <c r="K23" s="66">
        <v>4372247</v>
      </c>
      <c r="L23" s="61">
        <v>0.30601355454278473</v>
      </c>
      <c r="M23" s="65">
        <v>15081883</v>
      </c>
      <c r="N23" s="66">
        <v>4035098</v>
      </c>
      <c r="O23" s="61">
        <v>0.26754603519998132</v>
      </c>
      <c r="P23" s="65">
        <v>15728895</v>
      </c>
      <c r="Q23" s="66">
        <v>4198687</v>
      </c>
      <c r="R23" s="61">
        <v>0.26694100253069269</v>
      </c>
      <c r="S23" s="59">
        <v>15843526</v>
      </c>
      <c r="T23" s="60">
        <v>6012915</v>
      </c>
      <c r="U23" s="61">
        <v>0.37951873844244016</v>
      </c>
      <c r="V23" s="63">
        <v>15959177</v>
      </c>
      <c r="W23" s="63">
        <v>7967395</v>
      </c>
      <c r="X23" s="64">
        <v>0.49923595684163413</v>
      </c>
    </row>
    <row r="24" spans="1:24" x14ac:dyDescent="0.25">
      <c r="A24" s="56" t="s">
        <v>63</v>
      </c>
      <c r="B24" s="56" t="s">
        <v>64</v>
      </c>
      <c r="C24" s="56" t="s">
        <v>65</v>
      </c>
      <c r="D24" s="10">
        <v>20160994</v>
      </c>
      <c r="E24" s="10">
        <v>1404201</v>
      </c>
      <c r="F24" s="11">
        <v>6.9649393278922653E-2</v>
      </c>
      <c r="G24" s="10">
        <v>20316049</v>
      </c>
      <c r="H24" s="10">
        <v>1739874</v>
      </c>
      <c r="I24" s="11">
        <f t="shared" si="0"/>
        <v>8.564037229876735E-2</v>
      </c>
      <c r="J24" s="65">
        <v>20351528</v>
      </c>
      <c r="K24" s="66">
        <v>1327072</v>
      </c>
      <c r="L24" s="61">
        <v>6.520748712332558E-2</v>
      </c>
      <c r="M24" s="65">
        <v>20953295</v>
      </c>
      <c r="N24" s="66">
        <v>1617377</v>
      </c>
      <c r="O24" s="61">
        <v>7.718962578439334E-2</v>
      </c>
      <c r="P24" s="65">
        <v>21579926</v>
      </c>
      <c r="Q24" s="66">
        <v>1581689</v>
      </c>
      <c r="R24" s="61">
        <v>7.3294458933733139E-2</v>
      </c>
      <c r="S24" s="59">
        <v>21079772</v>
      </c>
      <c r="T24" s="60">
        <v>2705547</v>
      </c>
      <c r="U24" s="61">
        <v>0.12834802008294965</v>
      </c>
      <c r="V24" s="63">
        <v>22474093</v>
      </c>
      <c r="W24" s="63">
        <v>2845229</v>
      </c>
      <c r="X24" s="64">
        <v>0.126600392727751</v>
      </c>
    </row>
    <row r="25" spans="1:24" x14ac:dyDescent="0.25">
      <c r="A25" s="56" t="s">
        <v>66</v>
      </c>
      <c r="B25" s="56" t="s">
        <v>67</v>
      </c>
      <c r="C25" s="56" t="s">
        <v>68</v>
      </c>
      <c r="D25" s="10">
        <v>13459854</v>
      </c>
      <c r="E25" s="10">
        <v>1069239</v>
      </c>
      <c r="F25" s="11">
        <v>7.9439123188111846E-2</v>
      </c>
      <c r="G25" s="10">
        <v>13392882</v>
      </c>
      <c r="H25" s="10">
        <v>1039112</v>
      </c>
      <c r="I25" s="11">
        <f t="shared" si="0"/>
        <v>7.7586885332074154E-2</v>
      </c>
      <c r="J25" s="65">
        <v>13990767</v>
      </c>
      <c r="K25" s="66">
        <v>308684</v>
      </c>
      <c r="L25" s="61">
        <v>2.2063407960407032E-2</v>
      </c>
      <c r="M25" s="65">
        <v>13515413</v>
      </c>
      <c r="N25" s="66">
        <v>307697</v>
      </c>
      <c r="O25" s="61">
        <v>2.2766377912387878E-2</v>
      </c>
      <c r="P25" s="65">
        <v>13582453</v>
      </c>
      <c r="Q25" s="66">
        <v>1830745</v>
      </c>
      <c r="R25" s="61">
        <v>0.13478750855975721</v>
      </c>
      <c r="S25" s="59">
        <v>14673789</v>
      </c>
      <c r="T25" s="60">
        <v>3689845</v>
      </c>
      <c r="U25" s="61">
        <v>0.25145822936393591</v>
      </c>
      <c r="V25" s="63">
        <v>15355988</v>
      </c>
      <c r="W25" s="63">
        <v>5617757</v>
      </c>
      <c r="X25" s="64">
        <v>0.36583494334587913</v>
      </c>
    </row>
    <row r="26" spans="1:24" x14ac:dyDescent="0.25">
      <c r="A26" s="56" t="s">
        <v>69</v>
      </c>
      <c r="B26" s="56" t="s">
        <v>70</v>
      </c>
      <c r="C26" s="56" t="s">
        <v>11</v>
      </c>
      <c r="D26" s="10">
        <v>105579961</v>
      </c>
      <c r="E26" s="10">
        <v>12498943</v>
      </c>
      <c r="F26" s="11">
        <v>0.11838366752190788</v>
      </c>
      <c r="G26" s="10">
        <v>103205605</v>
      </c>
      <c r="H26" s="10">
        <v>15212908</v>
      </c>
      <c r="I26" s="11">
        <f t="shared" si="0"/>
        <v>0.14740389342226132</v>
      </c>
      <c r="J26" s="65">
        <v>104589623</v>
      </c>
      <c r="K26" s="66">
        <v>14142407</v>
      </c>
      <c r="L26" s="61">
        <v>0.13521807034336475</v>
      </c>
      <c r="M26" s="65">
        <v>111484608</v>
      </c>
      <c r="N26" s="66">
        <v>8830032</v>
      </c>
      <c r="O26" s="61">
        <v>7.9204045817697091E-2</v>
      </c>
      <c r="P26" s="65">
        <v>115560417</v>
      </c>
      <c r="Q26" s="66">
        <v>6672125</v>
      </c>
      <c r="R26" s="61">
        <v>5.7737114257730655E-2</v>
      </c>
      <c r="S26" s="59">
        <v>115264208</v>
      </c>
      <c r="T26" s="60">
        <v>14539691</v>
      </c>
      <c r="U26" s="61">
        <v>0.12614228867993438</v>
      </c>
      <c r="V26" s="63">
        <v>126592904</v>
      </c>
      <c r="W26" s="63">
        <v>16644166</v>
      </c>
      <c r="X26" s="64">
        <v>0.1314778749368132</v>
      </c>
    </row>
    <row r="27" spans="1:24" x14ac:dyDescent="0.25">
      <c r="A27" s="56" t="s">
        <v>71</v>
      </c>
      <c r="B27" s="56" t="s">
        <v>72</v>
      </c>
      <c r="C27" s="56" t="s">
        <v>73</v>
      </c>
      <c r="D27" s="10">
        <v>29640280</v>
      </c>
      <c r="E27" s="10">
        <v>10299851</v>
      </c>
      <c r="F27" s="11">
        <v>0.34749506414919157</v>
      </c>
      <c r="G27" s="10">
        <v>28938234</v>
      </c>
      <c r="H27" s="10">
        <v>9092967</v>
      </c>
      <c r="I27" s="11">
        <f t="shared" si="0"/>
        <v>0.31421983110648699</v>
      </c>
      <c r="J27" s="65">
        <v>29251745</v>
      </c>
      <c r="K27" s="66">
        <v>6838985</v>
      </c>
      <c r="L27" s="61">
        <v>0.23379750507191965</v>
      </c>
      <c r="M27" s="65">
        <v>28284553</v>
      </c>
      <c r="N27" s="66">
        <v>7445788</v>
      </c>
      <c r="O27" s="61">
        <v>0.26324573699290915</v>
      </c>
      <c r="P27" s="65">
        <v>28928435</v>
      </c>
      <c r="Q27" s="66">
        <v>8587330</v>
      </c>
      <c r="R27" s="61">
        <v>0.29684737525552279</v>
      </c>
      <c r="S27" s="59">
        <v>30426115</v>
      </c>
      <c r="T27" s="60">
        <v>8997640</v>
      </c>
      <c r="U27" s="61">
        <v>0.29572096207484921</v>
      </c>
      <c r="V27" s="63">
        <v>31551550</v>
      </c>
      <c r="W27" s="63">
        <v>9035930</v>
      </c>
      <c r="X27" s="64">
        <v>0.28638624726835926</v>
      </c>
    </row>
    <row r="28" spans="1:24" x14ac:dyDescent="0.25">
      <c r="A28" s="56" t="s">
        <v>74</v>
      </c>
      <c r="B28" s="56" t="s">
        <v>75</v>
      </c>
      <c r="C28" s="56" t="s">
        <v>76</v>
      </c>
      <c r="D28" s="10">
        <v>81230543</v>
      </c>
      <c r="E28" s="10">
        <v>21002592</v>
      </c>
      <c r="F28" s="11">
        <v>0.25855535645009786</v>
      </c>
      <c r="G28" s="10">
        <v>83853813</v>
      </c>
      <c r="H28" s="10">
        <v>20157050</v>
      </c>
      <c r="I28" s="11">
        <f t="shared" si="0"/>
        <v>0.24038322502996973</v>
      </c>
      <c r="J28" s="65">
        <v>84103459</v>
      </c>
      <c r="K28" s="66">
        <v>15903864</v>
      </c>
      <c r="L28" s="61">
        <v>0.18909880983610911</v>
      </c>
      <c r="M28" s="65">
        <v>83727819</v>
      </c>
      <c r="N28" s="66">
        <v>19705228</v>
      </c>
      <c r="O28" s="61">
        <v>0.2353486360369664</v>
      </c>
      <c r="P28" s="65">
        <v>85497440</v>
      </c>
      <c r="Q28" s="66">
        <v>28382709</v>
      </c>
      <c r="R28" s="61">
        <v>0.3319714485018499</v>
      </c>
      <c r="S28" s="59">
        <v>87875809</v>
      </c>
      <c r="T28" s="60">
        <v>36595050</v>
      </c>
      <c r="U28" s="61">
        <v>0.41644054736383707</v>
      </c>
      <c r="V28" s="63">
        <v>91257274</v>
      </c>
      <c r="W28" s="63">
        <v>41099349</v>
      </c>
      <c r="X28" s="64">
        <v>0.45036792354766153</v>
      </c>
    </row>
    <row r="29" spans="1:24" x14ac:dyDescent="0.25">
      <c r="A29" s="56" t="s">
        <v>77</v>
      </c>
      <c r="B29" s="56" t="s">
        <v>78</v>
      </c>
      <c r="C29" s="56" t="s">
        <v>79</v>
      </c>
      <c r="D29" s="10">
        <v>28162645</v>
      </c>
      <c r="E29" s="10">
        <v>3147277</v>
      </c>
      <c r="F29" s="11">
        <v>0.11175360126863083</v>
      </c>
      <c r="G29" s="10">
        <v>28442023</v>
      </c>
      <c r="H29" s="10">
        <v>1907173</v>
      </c>
      <c r="I29" s="11">
        <f t="shared" si="0"/>
        <v>6.7054759079549303E-2</v>
      </c>
      <c r="J29" s="65">
        <v>26691897</v>
      </c>
      <c r="K29" s="66">
        <v>2525695</v>
      </c>
      <c r="L29" s="61">
        <v>9.4624035151941427E-2</v>
      </c>
      <c r="M29" s="65">
        <v>27295311</v>
      </c>
      <c r="N29" s="66">
        <v>4255084</v>
      </c>
      <c r="O29" s="61">
        <v>0.15589065828925708</v>
      </c>
      <c r="P29" s="65">
        <v>29195148</v>
      </c>
      <c r="Q29" s="66">
        <v>6304237</v>
      </c>
      <c r="R29" s="61">
        <v>0.21593440800505617</v>
      </c>
      <c r="S29" s="59">
        <v>30245412</v>
      </c>
      <c r="T29" s="60">
        <v>8317466</v>
      </c>
      <c r="U29" s="61">
        <v>0.27499926269809122</v>
      </c>
      <c r="V29" s="63">
        <v>31224820</v>
      </c>
      <c r="W29" s="63">
        <v>9960895</v>
      </c>
      <c r="X29" s="64">
        <v>0.31900568201834312</v>
      </c>
    </row>
    <row r="30" spans="1:24" x14ac:dyDescent="0.25">
      <c r="A30" s="56" t="s">
        <v>80</v>
      </c>
      <c r="B30" s="56" t="s">
        <v>81</v>
      </c>
      <c r="C30" s="56" t="s">
        <v>82</v>
      </c>
      <c r="D30" s="10">
        <v>497604848</v>
      </c>
      <c r="E30" s="10">
        <v>43218126</v>
      </c>
      <c r="F30" s="11">
        <v>8.6852300924527975E-2</v>
      </c>
      <c r="G30" s="10">
        <v>445859602</v>
      </c>
      <c r="H30" s="10">
        <v>45850130</v>
      </c>
      <c r="I30" s="11">
        <f t="shared" si="0"/>
        <v>0.10283535398661213</v>
      </c>
      <c r="J30" s="65">
        <v>448524749</v>
      </c>
      <c r="K30" s="66">
        <v>56898627</v>
      </c>
      <c r="L30" s="61">
        <v>0.12685727404531696</v>
      </c>
      <c r="M30" s="65">
        <v>505036281</v>
      </c>
      <c r="N30" s="66">
        <v>52979171</v>
      </c>
      <c r="O30" s="61">
        <v>0.10490171299198206</v>
      </c>
      <c r="P30" s="65">
        <v>507858674</v>
      </c>
      <c r="Q30" s="66">
        <v>58681138</v>
      </c>
      <c r="R30" s="61">
        <v>0.1155461962238731</v>
      </c>
      <c r="S30" s="59">
        <v>519211546</v>
      </c>
      <c r="T30" s="60">
        <v>66446103</v>
      </c>
      <c r="U30" s="61">
        <v>0.12797501040163695</v>
      </c>
      <c r="V30" s="63">
        <v>546689815</v>
      </c>
      <c r="W30" s="63">
        <v>89404774</v>
      </c>
      <c r="X30" s="64">
        <v>0.16353839333919182</v>
      </c>
    </row>
    <row r="31" spans="1:24" x14ac:dyDescent="0.25">
      <c r="A31" s="56" t="s">
        <v>83</v>
      </c>
      <c r="B31" s="56" t="s">
        <v>84</v>
      </c>
      <c r="C31" s="56" t="s">
        <v>85</v>
      </c>
      <c r="D31" s="10">
        <v>22602327</v>
      </c>
      <c r="E31" s="10">
        <v>12498812</v>
      </c>
      <c r="F31" s="11">
        <v>0.55298784058827222</v>
      </c>
      <c r="G31" s="10">
        <v>21748180</v>
      </c>
      <c r="H31" s="10">
        <v>14472322</v>
      </c>
      <c r="I31" s="11">
        <f t="shared" si="0"/>
        <v>0.66544979855785635</v>
      </c>
      <c r="J31" s="65">
        <v>20849613</v>
      </c>
      <c r="K31" s="66">
        <v>15265223</v>
      </c>
      <c r="L31" s="61">
        <v>0.73215857771556714</v>
      </c>
      <c r="M31" s="65">
        <v>27715207</v>
      </c>
      <c r="N31" s="66">
        <v>15024034</v>
      </c>
      <c r="O31" s="61">
        <v>0.54208629940956243</v>
      </c>
      <c r="P31" s="65">
        <v>26288216</v>
      </c>
      <c r="Q31" s="66">
        <v>12661539</v>
      </c>
      <c r="R31" s="61">
        <v>0.48164314383296303</v>
      </c>
      <c r="S31" s="59">
        <v>23563429</v>
      </c>
      <c r="T31" s="60">
        <v>14636147</v>
      </c>
      <c r="U31" s="61">
        <v>0.62113824774823734</v>
      </c>
      <c r="V31" s="63">
        <v>24053124</v>
      </c>
      <c r="W31" s="63">
        <v>15870039</v>
      </c>
      <c r="X31" s="64">
        <v>0.65979117722920311</v>
      </c>
    </row>
    <row r="32" spans="1:24" x14ac:dyDescent="0.25">
      <c r="A32" s="56" t="s">
        <v>86</v>
      </c>
      <c r="B32" s="56" t="s">
        <v>87</v>
      </c>
      <c r="C32" s="56" t="s">
        <v>88</v>
      </c>
      <c r="D32" s="10">
        <v>18271270</v>
      </c>
      <c r="E32" s="10">
        <v>3166260</v>
      </c>
      <c r="F32" s="11">
        <v>0.17329173067881981</v>
      </c>
      <c r="G32" s="10">
        <v>18413499</v>
      </c>
      <c r="H32" s="10">
        <v>2974116</v>
      </c>
      <c r="I32" s="11">
        <f t="shared" si="0"/>
        <v>0.16151824267620185</v>
      </c>
      <c r="J32" s="65">
        <v>17746116</v>
      </c>
      <c r="K32" s="66">
        <v>3114120</v>
      </c>
      <c r="L32" s="61">
        <v>0.17548177866075032</v>
      </c>
      <c r="M32" s="65">
        <v>18623595</v>
      </c>
      <c r="N32" s="66">
        <v>3237807</v>
      </c>
      <c r="O32" s="61">
        <v>0.17385510155262718</v>
      </c>
      <c r="P32" s="65">
        <v>19007870</v>
      </c>
      <c r="Q32" s="66">
        <v>4757956</v>
      </c>
      <c r="R32" s="61">
        <v>0.25031505371196244</v>
      </c>
      <c r="S32" s="59">
        <v>19858742</v>
      </c>
      <c r="T32" s="60">
        <v>5548925</v>
      </c>
      <c r="U32" s="61">
        <v>0.27941976385009687</v>
      </c>
      <c r="V32" s="63">
        <v>20574057</v>
      </c>
      <c r="W32" s="63">
        <v>6477034</v>
      </c>
      <c r="X32" s="64">
        <v>0.31481559519350022</v>
      </c>
    </row>
    <row r="33" spans="1:24" x14ac:dyDescent="0.25">
      <c r="A33" s="56" t="s">
        <v>89</v>
      </c>
      <c r="B33" s="56" t="s">
        <v>90</v>
      </c>
      <c r="C33" s="56" t="s">
        <v>25</v>
      </c>
      <c r="D33" s="10">
        <v>646366839</v>
      </c>
      <c r="E33" s="10">
        <v>34863857</v>
      </c>
      <c r="F33" s="11">
        <v>5.3938189424968322E-2</v>
      </c>
      <c r="G33" s="10">
        <v>642492833</v>
      </c>
      <c r="H33" s="10">
        <v>46626243</v>
      </c>
      <c r="I33" s="11">
        <f t="shared" si="0"/>
        <v>7.2570837533373705E-2</v>
      </c>
      <c r="J33" s="65">
        <v>633589045</v>
      </c>
      <c r="K33" s="66">
        <v>69349025</v>
      </c>
      <c r="L33" s="61">
        <v>0.10945426778962064</v>
      </c>
      <c r="M33" s="65">
        <v>668153244</v>
      </c>
      <c r="N33" s="66">
        <v>98511656</v>
      </c>
      <c r="O33" s="61">
        <v>0.14743871542139814</v>
      </c>
      <c r="P33" s="65">
        <v>701193752</v>
      </c>
      <c r="Q33" s="66">
        <v>88894356</v>
      </c>
      <c r="R33" s="61">
        <v>0.12677573886881982</v>
      </c>
      <c r="S33" s="59">
        <v>701845332</v>
      </c>
      <c r="T33" s="60">
        <v>98886924</v>
      </c>
      <c r="U33" s="61">
        <v>0.1408956068970478</v>
      </c>
      <c r="V33" s="63">
        <v>718024202</v>
      </c>
      <c r="W33" s="63">
        <v>120363269</v>
      </c>
      <c r="X33" s="64">
        <v>0.16763121446984316</v>
      </c>
    </row>
    <row r="34" spans="1:24" x14ac:dyDescent="0.25">
      <c r="A34" s="56" t="s">
        <v>91</v>
      </c>
      <c r="B34" s="56" t="s">
        <v>92</v>
      </c>
      <c r="C34" s="56" t="s">
        <v>25</v>
      </c>
      <c r="D34" s="10">
        <v>104530557</v>
      </c>
      <c r="E34" s="10">
        <v>36563267</v>
      </c>
      <c r="F34" s="11">
        <v>0.34978544120835403</v>
      </c>
      <c r="G34" s="10">
        <v>112269598</v>
      </c>
      <c r="H34" s="10">
        <v>29446629</v>
      </c>
      <c r="I34" s="11">
        <f t="shared" si="0"/>
        <v>0.26228497763036435</v>
      </c>
      <c r="J34" s="65">
        <v>118136843</v>
      </c>
      <c r="K34" s="66">
        <v>21711469</v>
      </c>
      <c r="L34" s="61">
        <v>0.1837823700773856</v>
      </c>
      <c r="M34" s="65">
        <v>115727306</v>
      </c>
      <c r="N34" s="66">
        <v>26366387</v>
      </c>
      <c r="O34" s="61">
        <v>0.22783202954711484</v>
      </c>
      <c r="P34" s="65">
        <v>112010081</v>
      </c>
      <c r="Q34" s="66">
        <v>21751270</v>
      </c>
      <c r="R34" s="61">
        <v>0.19419028899729124</v>
      </c>
      <c r="S34" s="59">
        <v>112453914</v>
      </c>
      <c r="T34" s="60">
        <v>16168597</v>
      </c>
      <c r="U34" s="61">
        <v>0.14377976208102458</v>
      </c>
      <c r="V34" s="63">
        <v>111907836</v>
      </c>
      <c r="W34" s="63">
        <v>17231075</v>
      </c>
      <c r="X34" s="64">
        <v>0.15397558934121466</v>
      </c>
    </row>
    <row r="35" spans="1:24" x14ac:dyDescent="0.25">
      <c r="A35" s="56" t="s">
        <v>93</v>
      </c>
      <c r="B35" s="56" t="s">
        <v>94</v>
      </c>
      <c r="C35" s="56" t="s">
        <v>46</v>
      </c>
      <c r="D35" s="10">
        <v>771014075</v>
      </c>
      <c r="E35" s="10">
        <v>116903264</v>
      </c>
      <c r="F35" s="11">
        <v>0.15162273658882297</v>
      </c>
      <c r="G35" s="10">
        <v>759537301</v>
      </c>
      <c r="H35" s="10">
        <v>119706632</v>
      </c>
      <c r="I35" s="11">
        <f t="shared" si="0"/>
        <v>0.15760467832507413</v>
      </c>
      <c r="J35" s="65">
        <v>788995309</v>
      </c>
      <c r="K35" s="66">
        <v>120605461</v>
      </c>
      <c r="L35" s="61">
        <v>0.15285954127263385</v>
      </c>
      <c r="M35" s="65">
        <v>762783908</v>
      </c>
      <c r="N35" s="66">
        <v>120198371</v>
      </c>
      <c r="O35" s="61">
        <v>0.15757853533533117</v>
      </c>
      <c r="P35" s="65">
        <v>790293283</v>
      </c>
      <c r="Q35" s="66">
        <v>138873289</v>
      </c>
      <c r="R35" s="61">
        <v>0.17572373698132521</v>
      </c>
      <c r="S35" s="59">
        <v>811808942</v>
      </c>
      <c r="T35" s="60">
        <v>131895373</v>
      </c>
      <c r="U35" s="61">
        <v>0.16247095366436601</v>
      </c>
      <c r="V35" s="63">
        <v>859385884</v>
      </c>
      <c r="W35" s="63">
        <v>137397116</v>
      </c>
      <c r="X35" s="64">
        <v>0.1598782555753499</v>
      </c>
    </row>
    <row r="36" spans="1:24" x14ac:dyDescent="0.25">
      <c r="A36" s="56" t="s">
        <v>95</v>
      </c>
      <c r="B36" s="56" t="s">
        <v>96</v>
      </c>
      <c r="C36" s="56" t="s">
        <v>17</v>
      </c>
      <c r="D36" s="10">
        <v>16581301</v>
      </c>
      <c r="E36" s="10">
        <v>3290134</v>
      </c>
      <c r="F36" s="11">
        <v>0.19842435765444461</v>
      </c>
      <c r="G36" s="10">
        <v>17178474</v>
      </c>
      <c r="H36" s="10">
        <v>2996425</v>
      </c>
      <c r="I36" s="11">
        <f t="shared" si="0"/>
        <v>0.17442905580553897</v>
      </c>
      <c r="J36" s="65">
        <v>16232926</v>
      </c>
      <c r="K36" s="66">
        <v>2937981</v>
      </c>
      <c r="L36" s="61">
        <v>0.18098899730091789</v>
      </c>
      <c r="M36" s="65">
        <v>16263319</v>
      </c>
      <c r="N36" s="66">
        <v>3247122</v>
      </c>
      <c r="O36" s="61">
        <v>0.19965924544676275</v>
      </c>
      <c r="P36" s="65">
        <v>16748553</v>
      </c>
      <c r="Q36" s="66">
        <v>3186715</v>
      </c>
      <c r="R36" s="61">
        <v>0.19026807868118517</v>
      </c>
      <c r="S36" s="59">
        <v>16587762</v>
      </c>
      <c r="T36" s="60">
        <v>3708002</v>
      </c>
      <c r="U36" s="61">
        <v>0.22353841343998063</v>
      </c>
      <c r="V36" s="63">
        <v>17589697</v>
      </c>
      <c r="W36" s="63">
        <v>2932097</v>
      </c>
      <c r="X36" s="64">
        <v>0.16669400274490231</v>
      </c>
    </row>
    <row r="37" spans="1:24" x14ac:dyDescent="0.25">
      <c r="A37" s="56" t="s">
        <v>97</v>
      </c>
      <c r="B37" s="56" t="s">
        <v>98</v>
      </c>
      <c r="C37" s="56" t="s">
        <v>99</v>
      </c>
      <c r="D37" s="10">
        <v>16141237</v>
      </c>
      <c r="E37" s="10">
        <v>2000368</v>
      </c>
      <c r="F37" s="11">
        <v>0.12392903963927919</v>
      </c>
      <c r="G37" s="10">
        <v>16200079</v>
      </c>
      <c r="H37" s="10">
        <v>2225575</v>
      </c>
      <c r="I37" s="11">
        <f t="shared" si="0"/>
        <v>0.13738050289754761</v>
      </c>
      <c r="J37" s="65">
        <v>15682381</v>
      </c>
      <c r="K37" s="66">
        <v>2075026</v>
      </c>
      <c r="L37" s="61">
        <v>0.13231574975764204</v>
      </c>
      <c r="M37" s="65">
        <v>16745280</v>
      </c>
      <c r="N37" s="66">
        <v>1600654</v>
      </c>
      <c r="O37" s="61">
        <v>9.5588368782128452E-2</v>
      </c>
      <c r="P37" s="65">
        <v>17389171</v>
      </c>
      <c r="Q37" s="66">
        <v>1522566</v>
      </c>
      <c r="R37" s="61">
        <v>8.7558285555993445E-2</v>
      </c>
      <c r="S37" s="67"/>
      <c r="T37" s="68"/>
      <c r="U37" s="61"/>
      <c r="V37" s="63">
        <v>17735023</v>
      </c>
      <c r="W37" s="63">
        <v>4091108</v>
      </c>
      <c r="X37" s="64">
        <v>0.2306795993441903</v>
      </c>
    </row>
    <row r="38" spans="1:24" x14ac:dyDescent="0.25">
      <c r="A38" s="56" t="s">
        <v>100</v>
      </c>
      <c r="B38" s="56" t="s">
        <v>101</v>
      </c>
      <c r="C38" s="56" t="s">
        <v>8</v>
      </c>
      <c r="D38" s="10">
        <v>46423496</v>
      </c>
      <c r="E38" s="10">
        <v>4250331</v>
      </c>
      <c r="F38" s="11">
        <v>9.1555599345641697E-2</v>
      </c>
      <c r="G38" s="10">
        <v>45864698</v>
      </c>
      <c r="H38" s="10">
        <v>4031470</v>
      </c>
      <c r="I38" s="11">
        <f t="shared" si="0"/>
        <v>8.7899194277917189E-2</v>
      </c>
      <c r="J38" s="65">
        <v>46489497</v>
      </c>
      <c r="K38" s="66">
        <v>4486603</v>
      </c>
      <c r="L38" s="61">
        <v>9.6507884350738399E-2</v>
      </c>
      <c r="M38" s="65">
        <v>47954417</v>
      </c>
      <c r="N38" s="66">
        <v>4546917</v>
      </c>
      <c r="O38" s="61">
        <v>9.4817480525308029E-2</v>
      </c>
      <c r="P38" s="65">
        <v>50148726</v>
      </c>
      <c r="Q38" s="66">
        <v>4661308</v>
      </c>
      <c r="R38" s="61">
        <v>9.2949679319869458E-2</v>
      </c>
      <c r="S38" s="59">
        <v>51263350</v>
      </c>
      <c r="T38" s="60">
        <v>3613481</v>
      </c>
      <c r="U38" s="61">
        <v>7.0488584924707415E-2</v>
      </c>
      <c r="V38" s="63">
        <v>52857478</v>
      </c>
      <c r="W38" s="63">
        <v>3861627</v>
      </c>
      <c r="X38" s="64">
        <v>7.3057344885051084E-2</v>
      </c>
    </row>
    <row r="39" spans="1:24" x14ac:dyDescent="0.25">
      <c r="A39" s="56" t="s">
        <v>102</v>
      </c>
      <c r="B39" s="56" t="s">
        <v>103</v>
      </c>
      <c r="C39" s="56" t="s">
        <v>76</v>
      </c>
      <c r="D39" s="10">
        <v>228008145</v>
      </c>
      <c r="E39" s="10">
        <v>14684885</v>
      </c>
      <c r="F39" s="11">
        <v>6.4405089563796064E-2</v>
      </c>
      <c r="G39" s="10">
        <v>231240122</v>
      </c>
      <c r="H39" s="10">
        <v>19989712</v>
      </c>
      <c r="I39" s="11">
        <f t="shared" si="0"/>
        <v>8.6445690423913549E-2</v>
      </c>
      <c r="J39" s="65">
        <v>223666973</v>
      </c>
      <c r="K39" s="66">
        <v>11242816</v>
      </c>
      <c r="L39" s="61">
        <v>5.0265874524085416E-2</v>
      </c>
      <c r="M39" s="65">
        <v>227383703</v>
      </c>
      <c r="N39" s="66">
        <v>7962957</v>
      </c>
      <c r="O39" s="61">
        <v>3.5019910815684098E-2</v>
      </c>
      <c r="P39" s="65">
        <v>230276536</v>
      </c>
      <c r="Q39" s="66">
        <v>15561421</v>
      </c>
      <c r="R39" s="61">
        <v>6.757710216728291E-2</v>
      </c>
      <c r="S39" s="59">
        <v>227332089</v>
      </c>
      <c r="T39" s="60">
        <v>32836895</v>
      </c>
      <c r="U39" s="61">
        <v>0.14444461028112929</v>
      </c>
      <c r="V39" s="63">
        <v>248395706</v>
      </c>
      <c r="W39" s="63">
        <v>49228626</v>
      </c>
      <c r="X39" s="64">
        <v>0.19818630037026486</v>
      </c>
    </row>
    <row r="40" spans="1:24" x14ac:dyDescent="0.25">
      <c r="A40" s="56" t="s">
        <v>104</v>
      </c>
      <c r="B40" s="56" t="s">
        <v>105</v>
      </c>
      <c r="C40" s="56" t="s">
        <v>82</v>
      </c>
      <c r="D40" s="10">
        <v>13745263</v>
      </c>
      <c r="E40" s="10">
        <v>5758959</v>
      </c>
      <c r="F40" s="11">
        <v>0.41897772345279971</v>
      </c>
      <c r="G40" s="10">
        <v>13596241</v>
      </c>
      <c r="H40" s="10">
        <v>5368801</v>
      </c>
      <c r="I40" s="11">
        <f t="shared" si="0"/>
        <v>0.39487392140224642</v>
      </c>
      <c r="J40" s="65">
        <v>13741106</v>
      </c>
      <c r="K40" s="66">
        <v>4853348</v>
      </c>
      <c r="L40" s="61">
        <v>0.35319922573917995</v>
      </c>
      <c r="M40" s="65">
        <v>13413601</v>
      </c>
      <c r="N40" s="66">
        <v>6328861</v>
      </c>
      <c r="O40" s="61">
        <v>0.47182415818093887</v>
      </c>
      <c r="P40" s="65">
        <v>13924563</v>
      </c>
      <c r="Q40" s="66">
        <v>8325353</v>
      </c>
      <c r="R40" s="61">
        <v>0.59788971474365116</v>
      </c>
      <c r="S40" s="59">
        <v>14564073</v>
      </c>
      <c r="T40" s="60">
        <v>9716873</v>
      </c>
      <c r="U40" s="61">
        <v>0.6671810145417425</v>
      </c>
      <c r="V40" s="63">
        <v>15583969</v>
      </c>
      <c r="W40" s="63">
        <v>10217687</v>
      </c>
      <c r="X40" s="64">
        <v>0.6556537041366034</v>
      </c>
    </row>
    <row r="41" spans="1:24" x14ac:dyDescent="0.25">
      <c r="A41" s="56" t="s">
        <v>106</v>
      </c>
      <c r="B41" s="56" t="s">
        <v>107</v>
      </c>
      <c r="C41" s="56" t="s">
        <v>108</v>
      </c>
      <c r="D41" s="10">
        <v>22388353</v>
      </c>
      <c r="E41" s="10">
        <v>2631567</v>
      </c>
      <c r="F41" s="11">
        <v>0.11754178612424059</v>
      </c>
      <c r="G41" s="10">
        <v>21202653</v>
      </c>
      <c r="H41" s="10">
        <v>4084432</v>
      </c>
      <c r="I41" s="11">
        <f t="shared" si="0"/>
        <v>0.19263777980991342</v>
      </c>
      <c r="J41" s="65">
        <v>21663485</v>
      </c>
      <c r="K41" s="66">
        <v>4749832</v>
      </c>
      <c r="L41" s="61">
        <v>0.21925521216923316</v>
      </c>
      <c r="M41" s="65">
        <v>21994785</v>
      </c>
      <c r="N41" s="66">
        <v>6744390</v>
      </c>
      <c r="O41" s="61">
        <v>0.30663586845700014</v>
      </c>
      <c r="P41" s="65">
        <v>23151185</v>
      </c>
      <c r="Q41" s="66">
        <v>9030515</v>
      </c>
      <c r="R41" s="61">
        <v>0.39006707432038579</v>
      </c>
      <c r="S41" s="59">
        <v>26210248</v>
      </c>
      <c r="T41" s="60">
        <v>9364770</v>
      </c>
      <c r="U41" s="61">
        <v>0.35729421560604846</v>
      </c>
      <c r="V41" s="63">
        <v>26607815</v>
      </c>
      <c r="W41" s="63">
        <v>11664895</v>
      </c>
      <c r="X41" s="64">
        <v>0.43840108629739044</v>
      </c>
    </row>
    <row r="42" spans="1:24" x14ac:dyDescent="0.25">
      <c r="A42" s="56" t="s">
        <v>109</v>
      </c>
      <c r="B42" s="56" t="s">
        <v>110</v>
      </c>
      <c r="C42" s="56" t="s">
        <v>111</v>
      </c>
      <c r="D42" s="10">
        <v>44666600</v>
      </c>
      <c r="E42" s="10">
        <v>3541894</v>
      </c>
      <c r="F42" s="11">
        <v>7.929625268097415E-2</v>
      </c>
      <c r="G42" s="10">
        <v>43434158</v>
      </c>
      <c r="H42" s="10">
        <v>3663391</v>
      </c>
      <c r="I42" s="11">
        <f t="shared" si="0"/>
        <v>8.4343548227641479E-2</v>
      </c>
      <c r="J42" s="65">
        <v>44607235</v>
      </c>
      <c r="K42" s="66">
        <v>5766825</v>
      </c>
      <c r="L42" s="61">
        <v>0.12928003719575984</v>
      </c>
      <c r="M42" s="65">
        <v>47479232</v>
      </c>
      <c r="N42" s="66">
        <v>7280590</v>
      </c>
      <c r="O42" s="61">
        <v>0.15334262357065928</v>
      </c>
      <c r="P42" s="65">
        <v>49539574</v>
      </c>
      <c r="Q42" s="66">
        <v>8049887</v>
      </c>
      <c r="R42" s="61">
        <v>0.16249406989248635</v>
      </c>
      <c r="S42" s="59">
        <v>50700234</v>
      </c>
      <c r="T42" s="60">
        <v>8906287</v>
      </c>
      <c r="U42" s="61">
        <v>0.17566559949210492</v>
      </c>
      <c r="V42" s="63">
        <v>53526029</v>
      </c>
      <c r="W42" s="63">
        <v>7659578</v>
      </c>
      <c r="X42" s="64">
        <v>0.14310006071999101</v>
      </c>
    </row>
    <row r="43" spans="1:24" x14ac:dyDescent="0.25">
      <c r="A43" s="56" t="s">
        <v>112</v>
      </c>
      <c r="B43" s="56" t="s">
        <v>113</v>
      </c>
      <c r="C43" s="56" t="s">
        <v>114</v>
      </c>
      <c r="D43" s="10">
        <v>9167141</v>
      </c>
      <c r="E43" s="10">
        <v>-46113</v>
      </c>
      <c r="F43" s="11">
        <v>-5.030248798398541E-3</v>
      </c>
      <c r="G43" s="10">
        <v>8520153</v>
      </c>
      <c r="H43" s="10">
        <v>229411</v>
      </c>
      <c r="I43" s="11">
        <f t="shared" si="0"/>
        <v>2.692569018420209E-2</v>
      </c>
      <c r="J43" s="65">
        <v>8725708</v>
      </c>
      <c r="K43" s="66">
        <v>333621</v>
      </c>
      <c r="L43" s="61">
        <v>3.823426133443842E-2</v>
      </c>
      <c r="M43" s="65">
        <v>9042410</v>
      </c>
      <c r="N43" s="66">
        <v>480527</v>
      </c>
      <c r="O43" s="61">
        <v>5.3141474452054263E-2</v>
      </c>
      <c r="P43" s="65">
        <v>9445599</v>
      </c>
      <c r="Q43" s="66">
        <v>667076</v>
      </c>
      <c r="R43" s="61">
        <v>7.0622943023518153E-2</v>
      </c>
      <c r="S43" s="59">
        <v>9561085</v>
      </c>
      <c r="T43" s="60">
        <v>1114631</v>
      </c>
      <c r="U43" s="61">
        <v>0.11657996974192783</v>
      </c>
      <c r="V43" s="63">
        <v>9772363</v>
      </c>
      <c r="W43" s="63">
        <v>1432353</v>
      </c>
      <c r="X43" s="64">
        <v>0.14657181686762966</v>
      </c>
    </row>
    <row r="44" spans="1:24" x14ac:dyDescent="0.25">
      <c r="A44" s="56" t="s">
        <v>115</v>
      </c>
      <c r="B44" s="56" t="s">
        <v>116</v>
      </c>
      <c r="C44" s="56" t="s">
        <v>88</v>
      </c>
      <c r="D44" s="10">
        <v>20282790</v>
      </c>
      <c r="E44" s="10">
        <v>8302824</v>
      </c>
      <c r="F44" s="11">
        <v>0.40935315111974241</v>
      </c>
      <c r="G44" s="10">
        <v>20674037</v>
      </c>
      <c r="H44" s="10">
        <v>8927846</v>
      </c>
      <c r="I44" s="11">
        <f t="shared" si="0"/>
        <v>0.43183854222569107</v>
      </c>
      <c r="J44" s="65">
        <v>20562890</v>
      </c>
      <c r="K44" s="66">
        <v>9108092</v>
      </c>
      <c r="L44" s="61">
        <v>0.44293832238561798</v>
      </c>
      <c r="M44" s="65">
        <v>21734046</v>
      </c>
      <c r="N44" s="66">
        <v>8979230</v>
      </c>
      <c r="O44" s="61">
        <v>0.41314120711808561</v>
      </c>
      <c r="P44" s="65">
        <v>22508940</v>
      </c>
      <c r="Q44" s="66">
        <v>8681718</v>
      </c>
      <c r="R44" s="61">
        <v>0.3857008815164108</v>
      </c>
      <c r="S44" s="59">
        <v>22947283</v>
      </c>
      <c r="T44" s="60">
        <v>8432784</v>
      </c>
      <c r="U44" s="61">
        <v>0.36748507437677919</v>
      </c>
      <c r="V44" s="63">
        <v>23662207</v>
      </c>
      <c r="W44" s="63">
        <v>8128505</v>
      </c>
      <c r="X44" s="64">
        <v>0.34352269000097918</v>
      </c>
    </row>
    <row r="45" spans="1:24" x14ac:dyDescent="0.25">
      <c r="A45" s="56" t="s">
        <v>1400</v>
      </c>
      <c r="B45" s="56" t="s">
        <v>1431</v>
      </c>
      <c r="C45" s="56" t="s">
        <v>25</v>
      </c>
      <c r="D45" s="10">
        <v>60823668</v>
      </c>
      <c r="E45" s="10">
        <v>34158742</v>
      </c>
      <c r="F45" s="11">
        <v>0.5616027958063956</v>
      </c>
      <c r="G45" s="10">
        <v>59650249</v>
      </c>
      <c r="H45" s="10">
        <v>29942560</v>
      </c>
      <c r="I45" s="11">
        <f t="shared" si="0"/>
        <v>0.50196873444736168</v>
      </c>
      <c r="J45" s="65"/>
      <c r="K45" s="69"/>
      <c r="L45" s="61"/>
      <c r="M45" s="65"/>
      <c r="N45" s="69"/>
      <c r="O45" s="61"/>
      <c r="P45" s="65"/>
      <c r="Q45" s="69"/>
      <c r="R45" s="61"/>
      <c r="S45" s="59">
        <v>51864593</v>
      </c>
      <c r="T45" s="60">
        <v>10985129</v>
      </c>
      <c r="U45" s="61">
        <v>0.2118040143494426</v>
      </c>
      <c r="V45" s="63">
        <v>49997628</v>
      </c>
      <c r="W45" s="63">
        <v>11124782</v>
      </c>
      <c r="X45" s="64">
        <v>0.22250619569392371</v>
      </c>
    </row>
    <row r="46" spans="1:24" x14ac:dyDescent="0.25">
      <c r="A46" s="56" t="s">
        <v>117</v>
      </c>
      <c r="B46" s="56" t="s">
        <v>118</v>
      </c>
      <c r="C46" s="56" t="s">
        <v>119</v>
      </c>
      <c r="D46" s="10">
        <v>24370174</v>
      </c>
      <c r="E46" s="10">
        <v>5927838</v>
      </c>
      <c r="F46" s="11">
        <v>0.24324151317097695</v>
      </c>
      <c r="G46" s="10">
        <v>24701420</v>
      </c>
      <c r="H46" s="10">
        <v>5451762</v>
      </c>
      <c r="I46" s="11">
        <f t="shared" si="0"/>
        <v>0.22070642092640827</v>
      </c>
      <c r="J46" s="65">
        <v>24758184</v>
      </c>
      <c r="K46" s="66">
        <v>3915197</v>
      </c>
      <c r="L46" s="61">
        <v>0.15813748698208238</v>
      </c>
      <c r="M46" s="65">
        <v>25255956</v>
      </c>
      <c r="N46" s="66">
        <v>3644866</v>
      </c>
      <c r="O46" s="61">
        <v>0.14431708702691753</v>
      </c>
      <c r="P46" s="65">
        <v>25012827</v>
      </c>
      <c r="Q46" s="66">
        <v>4381134</v>
      </c>
      <c r="R46" s="61">
        <v>0.17515549122056456</v>
      </c>
      <c r="S46" s="59">
        <v>21831977</v>
      </c>
      <c r="T46" s="60">
        <v>4213127</v>
      </c>
      <c r="U46" s="61">
        <v>0.19297963716249791</v>
      </c>
      <c r="V46" s="63">
        <v>26250990</v>
      </c>
      <c r="W46" s="63">
        <v>5276536</v>
      </c>
      <c r="X46" s="64">
        <v>0.20100331454166109</v>
      </c>
    </row>
    <row r="47" spans="1:24" x14ac:dyDescent="0.25">
      <c r="A47" s="56" t="s">
        <v>120</v>
      </c>
      <c r="B47" s="56" t="s">
        <v>121</v>
      </c>
      <c r="C47" s="56" t="s">
        <v>119</v>
      </c>
      <c r="D47" s="10">
        <v>10023174</v>
      </c>
      <c r="E47" s="10">
        <v>966149</v>
      </c>
      <c r="F47" s="11">
        <v>9.6391522286253833E-2</v>
      </c>
      <c r="G47" s="10">
        <v>10153192</v>
      </c>
      <c r="H47" s="10">
        <v>1188526</v>
      </c>
      <c r="I47" s="11">
        <f t="shared" si="0"/>
        <v>0.11705934448989047</v>
      </c>
      <c r="J47" s="65">
        <v>10030367</v>
      </c>
      <c r="K47" s="66">
        <v>1375705</v>
      </c>
      <c r="L47" s="61">
        <v>0.13715400443473305</v>
      </c>
      <c r="M47" s="65">
        <v>10716108</v>
      </c>
      <c r="N47" s="66">
        <v>1350008</v>
      </c>
      <c r="O47" s="61">
        <v>0.12597932010390339</v>
      </c>
      <c r="P47" s="65">
        <v>11015409</v>
      </c>
      <c r="Q47" s="66">
        <v>1400848</v>
      </c>
      <c r="R47" s="61">
        <v>0.12717167378896235</v>
      </c>
      <c r="S47" s="59">
        <v>11696834</v>
      </c>
      <c r="T47" s="60">
        <v>1011181</v>
      </c>
      <c r="U47" s="61">
        <v>8.6449119479681424E-2</v>
      </c>
      <c r="V47" s="63">
        <v>11906522</v>
      </c>
      <c r="W47" s="63">
        <v>914508</v>
      </c>
      <c r="X47" s="64">
        <v>7.6807316191915664E-2</v>
      </c>
    </row>
    <row r="48" spans="1:24" x14ac:dyDescent="0.25">
      <c r="A48" s="56" t="s">
        <v>122</v>
      </c>
      <c r="B48" s="56" t="s">
        <v>123</v>
      </c>
      <c r="C48" s="56" t="s">
        <v>124</v>
      </c>
      <c r="D48" s="10">
        <v>19768133</v>
      </c>
      <c r="E48" s="10">
        <v>11991618</v>
      </c>
      <c r="F48" s="11">
        <v>0.60661358358930506</v>
      </c>
      <c r="G48" s="10">
        <v>19910018</v>
      </c>
      <c r="H48" s="10">
        <v>12340282</v>
      </c>
      <c r="I48" s="11">
        <f t="shared" si="0"/>
        <v>0.61980265412115654</v>
      </c>
      <c r="J48" s="65">
        <v>19873520</v>
      </c>
      <c r="K48" s="66">
        <v>11888355</v>
      </c>
      <c r="L48" s="61">
        <v>0.59820077168010499</v>
      </c>
      <c r="M48" s="65">
        <v>23854447</v>
      </c>
      <c r="N48" s="66">
        <v>9178576</v>
      </c>
      <c r="O48" s="61">
        <v>0.38477421002465495</v>
      </c>
      <c r="P48" s="65">
        <v>22475828</v>
      </c>
      <c r="Q48" s="66">
        <v>9062709</v>
      </c>
      <c r="R48" s="61">
        <v>0.40322025066217804</v>
      </c>
      <c r="S48" s="59">
        <v>22249474</v>
      </c>
      <c r="T48" s="60">
        <v>10334217</v>
      </c>
      <c r="U48" s="61">
        <v>0.46447017129483598</v>
      </c>
      <c r="V48" s="63">
        <v>23171136</v>
      </c>
      <c r="W48" s="63">
        <v>10898145</v>
      </c>
      <c r="X48" s="64">
        <v>0.47033278817231922</v>
      </c>
    </row>
    <row r="49" spans="1:24" x14ac:dyDescent="0.25">
      <c r="A49" s="56" t="s">
        <v>125</v>
      </c>
      <c r="B49" s="56" t="s">
        <v>126</v>
      </c>
      <c r="C49" s="56" t="s">
        <v>127</v>
      </c>
      <c r="D49" s="10">
        <v>75357268</v>
      </c>
      <c r="E49" s="10">
        <v>5794254</v>
      </c>
      <c r="F49" s="11">
        <v>7.689044671842403E-2</v>
      </c>
      <c r="G49" s="10">
        <v>76297631</v>
      </c>
      <c r="H49" s="10">
        <v>6243808</v>
      </c>
      <c r="I49" s="11">
        <f t="shared" si="0"/>
        <v>8.1834886852515776E-2</v>
      </c>
      <c r="J49" s="65">
        <v>74453326</v>
      </c>
      <c r="K49" s="66">
        <v>5925750</v>
      </c>
      <c r="L49" s="61">
        <v>7.9590131406621106E-2</v>
      </c>
      <c r="M49" s="65">
        <v>70805540</v>
      </c>
      <c r="N49" s="66">
        <v>10726254</v>
      </c>
      <c r="O49" s="61">
        <v>0.15148890891870889</v>
      </c>
      <c r="P49" s="65">
        <v>72815702</v>
      </c>
      <c r="Q49" s="66">
        <v>17504077</v>
      </c>
      <c r="R49" s="61">
        <v>0.2403887694442608</v>
      </c>
      <c r="S49" s="59">
        <v>74242480</v>
      </c>
      <c r="T49" s="60">
        <v>23673549</v>
      </c>
      <c r="U49" s="61">
        <v>0.318867971544054</v>
      </c>
      <c r="V49" s="63">
        <v>77921827</v>
      </c>
      <c r="W49" s="63">
        <v>26850939</v>
      </c>
      <c r="X49" s="64">
        <v>0.344588160131307</v>
      </c>
    </row>
    <row r="50" spans="1:24" x14ac:dyDescent="0.25">
      <c r="A50" s="56" t="s">
        <v>128</v>
      </c>
      <c r="B50" s="56" t="s">
        <v>129</v>
      </c>
      <c r="C50" s="56" t="s">
        <v>25</v>
      </c>
      <c r="D50" s="10">
        <v>75948788</v>
      </c>
      <c r="E50" s="10">
        <v>5311924</v>
      </c>
      <c r="F50" s="11">
        <v>6.9940865942455854E-2</v>
      </c>
      <c r="G50" s="10">
        <v>70695892</v>
      </c>
      <c r="H50" s="10">
        <v>2888121</v>
      </c>
      <c r="I50" s="11">
        <f t="shared" si="0"/>
        <v>4.0852741486025808E-2</v>
      </c>
      <c r="J50" s="65">
        <v>68394532</v>
      </c>
      <c r="K50" s="66">
        <v>1688478</v>
      </c>
      <c r="L50" s="61">
        <v>2.4687324419443355E-2</v>
      </c>
      <c r="M50" s="65">
        <v>70154118</v>
      </c>
      <c r="N50" s="66">
        <v>2566507</v>
      </c>
      <c r="O50" s="61">
        <v>3.6583839597270684E-2</v>
      </c>
      <c r="P50" s="65">
        <v>72863581</v>
      </c>
      <c r="Q50" s="66">
        <v>4331922</v>
      </c>
      <c r="R50" s="61">
        <v>5.9452499321986381E-2</v>
      </c>
      <c r="S50" s="59">
        <v>75405951</v>
      </c>
      <c r="T50" s="60">
        <v>5102692</v>
      </c>
      <c r="U50" s="61">
        <v>6.7669619338134201E-2</v>
      </c>
      <c r="V50" s="63">
        <v>74626147</v>
      </c>
      <c r="W50" s="63">
        <v>7801762</v>
      </c>
      <c r="X50" s="64">
        <v>0.10454461758557627</v>
      </c>
    </row>
    <row r="51" spans="1:24" x14ac:dyDescent="0.25">
      <c r="A51" s="56" t="s">
        <v>130</v>
      </c>
      <c r="B51" s="56" t="s">
        <v>131</v>
      </c>
      <c r="C51" s="56" t="s">
        <v>132</v>
      </c>
      <c r="D51" s="10">
        <v>43493646</v>
      </c>
      <c r="E51" s="10">
        <v>3727212</v>
      </c>
      <c r="F51" s="11">
        <v>8.5695551943380424E-2</v>
      </c>
      <c r="G51" s="10">
        <v>41883999</v>
      </c>
      <c r="H51" s="10">
        <v>4049330</v>
      </c>
      <c r="I51" s="11">
        <f t="shared" si="0"/>
        <v>9.6679641311232009E-2</v>
      </c>
      <c r="J51" s="65">
        <v>41260392</v>
      </c>
      <c r="K51" s="66">
        <v>3877615</v>
      </c>
      <c r="L51" s="61">
        <v>9.3979111977414084E-2</v>
      </c>
      <c r="M51" s="65">
        <v>39063027</v>
      </c>
      <c r="N51" s="66">
        <v>7829631</v>
      </c>
      <c r="O51" s="61">
        <v>0.20043584947986751</v>
      </c>
      <c r="P51" s="65">
        <v>40426407</v>
      </c>
      <c r="Q51" s="66">
        <v>11670547</v>
      </c>
      <c r="R51" s="61">
        <v>0.28868622927582954</v>
      </c>
      <c r="S51" s="59">
        <v>41046435</v>
      </c>
      <c r="T51" s="60">
        <v>17086841</v>
      </c>
      <c r="U51" s="61">
        <v>0.41628075617285643</v>
      </c>
      <c r="V51" s="63">
        <v>41865703</v>
      </c>
      <c r="W51" s="63">
        <v>21409762</v>
      </c>
      <c r="X51" s="64">
        <v>0.51139143656562991</v>
      </c>
    </row>
    <row r="52" spans="1:24" x14ac:dyDescent="0.25">
      <c r="A52" s="56" t="s">
        <v>133</v>
      </c>
      <c r="B52" s="56" t="s">
        <v>134</v>
      </c>
      <c r="C52" s="56" t="s">
        <v>25</v>
      </c>
      <c r="D52" s="10">
        <v>20089666</v>
      </c>
      <c r="E52" s="10">
        <v>12280502</v>
      </c>
      <c r="F52" s="11">
        <v>0.61128452807528011</v>
      </c>
      <c r="G52" s="10">
        <v>19765171</v>
      </c>
      <c r="H52" s="10">
        <v>13296682</v>
      </c>
      <c r="I52" s="11">
        <f t="shared" si="0"/>
        <v>0.67273296041810116</v>
      </c>
      <c r="J52" s="65">
        <v>18973825</v>
      </c>
      <c r="K52" s="66">
        <v>15078184</v>
      </c>
      <c r="L52" s="61">
        <v>0.79468341254333275</v>
      </c>
      <c r="M52" s="65">
        <v>18905731</v>
      </c>
      <c r="N52" s="66">
        <v>17162036</v>
      </c>
      <c r="O52" s="61">
        <v>0.90776897227618436</v>
      </c>
      <c r="P52" s="65">
        <v>20170923</v>
      </c>
      <c r="Q52" s="66">
        <v>17799141</v>
      </c>
      <c r="R52" s="61">
        <v>0.88241579227683331</v>
      </c>
      <c r="S52" s="59">
        <v>21702015</v>
      </c>
      <c r="T52" s="60">
        <v>17506350</v>
      </c>
      <c r="U52" s="61">
        <v>0.80666933462169299</v>
      </c>
      <c r="V52" s="63">
        <v>22988977</v>
      </c>
      <c r="W52" s="63">
        <v>16436984</v>
      </c>
      <c r="X52" s="64">
        <v>0.71499414697748398</v>
      </c>
    </row>
    <row r="53" spans="1:24" x14ac:dyDescent="0.25">
      <c r="A53" s="56" t="s">
        <v>135</v>
      </c>
      <c r="B53" s="56" t="s">
        <v>136</v>
      </c>
      <c r="C53" s="56" t="s">
        <v>137</v>
      </c>
      <c r="D53" s="10">
        <v>56268996</v>
      </c>
      <c r="E53" s="10">
        <v>10632380</v>
      </c>
      <c r="F53" s="11">
        <v>0.1889562770944056</v>
      </c>
      <c r="G53" s="10">
        <v>54857606</v>
      </c>
      <c r="H53" s="10">
        <v>11176204</v>
      </c>
      <c r="I53" s="11">
        <f t="shared" si="0"/>
        <v>0.20373116537385902</v>
      </c>
      <c r="J53" s="65">
        <v>53615665</v>
      </c>
      <c r="K53" s="66">
        <v>11229159</v>
      </c>
      <c r="L53" s="61">
        <v>0.20943802524877758</v>
      </c>
      <c r="M53" s="65">
        <v>55387870</v>
      </c>
      <c r="N53" s="66">
        <v>12513009</v>
      </c>
      <c r="O53" s="61">
        <v>0.22591605346080287</v>
      </c>
      <c r="P53" s="65">
        <v>57677929</v>
      </c>
      <c r="Q53" s="66">
        <v>13764048</v>
      </c>
      <c r="R53" s="61">
        <v>0.23863630748600562</v>
      </c>
      <c r="S53" s="59">
        <v>60140331</v>
      </c>
      <c r="T53" s="60">
        <v>13597042</v>
      </c>
      <c r="U53" s="61">
        <v>0.22608857939275392</v>
      </c>
      <c r="V53" s="63">
        <v>63164650</v>
      </c>
      <c r="W53" s="63">
        <v>11666476</v>
      </c>
      <c r="X53" s="64">
        <v>0.18469944818818754</v>
      </c>
    </row>
    <row r="54" spans="1:24" x14ac:dyDescent="0.25">
      <c r="A54" s="56" t="s">
        <v>138</v>
      </c>
      <c r="B54" s="56" t="s">
        <v>139</v>
      </c>
      <c r="C54" s="56" t="s">
        <v>140</v>
      </c>
      <c r="D54" s="10">
        <v>22708936</v>
      </c>
      <c r="E54" s="10">
        <v>4131272</v>
      </c>
      <c r="F54" s="11">
        <v>0.18192274618238388</v>
      </c>
      <c r="G54" s="10">
        <v>22473834</v>
      </c>
      <c r="H54" s="10">
        <v>3333263</v>
      </c>
      <c r="I54" s="11">
        <f t="shared" si="0"/>
        <v>0.14831750559339363</v>
      </c>
      <c r="J54" s="65">
        <v>21416572</v>
      </c>
      <c r="K54" s="66">
        <v>1324963</v>
      </c>
      <c r="L54" s="61">
        <v>6.1866250116965497E-2</v>
      </c>
      <c r="M54" s="65">
        <v>20452524</v>
      </c>
      <c r="N54" s="66">
        <v>1042107</v>
      </c>
      <c r="O54" s="61">
        <v>5.0952488797959605E-2</v>
      </c>
      <c r="P54" s="65">
        <v>19592401</v>
      </c>
      <c r="Q54" s="66">
        <v>2689147</v>
      </c>
      <c r="R54" s="61">
        <v>0.13725459171645171</v>
      </c>
      <c r="S54" s="59">
        <v>19958166</v>
      </c>
      <c r="T54" s="60">
        <v>4769051</v>
      </c>
      <c r="U54" s="61">
        <v>0.23895236666535391</v>
      </c>
      <c r="V54" s="63">
        <v>21011814</v>
      </c>
      <c r="W54" s="63">
        <v>6867349</v>
      </c>
      <c r="X54" s="64">
        <v>0.32683275227926539</v>
      </c>
    </row>
    <row r="55" spans="1:24" x14ac:dyDescent="0.25">
      <c r="A55" s="56" t="s">
        <v>141</v>
      </c>
      <c r="B55" s="56" t="s">
        <v>142</v>
      </c>
      <c r="C55" s="56" t="s">
        <v>143</v>
      </c>
      <c r="D55" s="10">
        <v>28318506</v>
      </c>
      <c r="E55" s="10">
        <v>5687219</v>
      </c>
      <c r="F55" s="11">
        <v>0.20083047460201467</v>
      </c>
      <c r="G55" s="10">
        <v>27193188</v>
      </c>
      <c r="H55" s="10">
        <v>4889156</v>
      </c>
      <c r="I55" s="11">
        <f t="shared" si="0"/>
        <v>0.17979341002606977</v>
      </c>
      <c r="J55" s="65">
        <v>28319192</v>
      </c>
      <c r="K55" s="66">
        <v>3841284</v>
      </c>
      <c r="L55" s="61">
        <v>0.13564242934614801</v>
      </c>
      <c r="M55" s="65">
        <v>29138609</v>
      </c>
      <c r="N55" s="66">
        <v>2460205</v>
      </c>
      <c r="O55" s="61">
        <v>8.4431106508893405E-2</v>
      </c>
      <c r="P55" s="65">
        <v>29557075</v>
      </c>
      <c r="Q55" s="66">
        <v>3430106</v>
      </c>
      <c r="R55" s="61">
        <v>0.11605025192783792</v>
      </c>
      <c r="S55" s="59">
        <v>30320825</v>
      </c>
      <c r="T55" s="60">
        <v>6362607</v>
      </c>
      <c r="U55" s="61">
        <v>0.20984280605821246</v>
      </c>
      <c r="V55" s="63">
        <v>32402137</v>
      </c>
      <c r="W55" s="63">
        <v>8412271</v>
      </c>
      <c r="X55" s="64">
        <v>0.25962087006792173</v>
      </c>
    </row>
    <row r="56" spans="1:24" x14ac:dyDescent="0.25">
      <c r="A56" s="56" t="s">
        <v>144</v>
      </c>
      <c r="B56" s="56" t="s">
        <v>145</v>
      </c>
      <c r="C56" s="56" t="s">
        <v>146</v>
      </c>
      <c r="D56" s="10">
        <v>34815671</v>
      </c>
      <c r="E56" s="10">
        <v>6839708</v>
      </c>
      <c r="F56" s="11">
        <v>0.19645486654558517</v>
      </c>
      <c r="G56" s="10">
        <v>33890302</v>
      </c>
      <c r="H56" s="10">
        <v>12940296</v>
      </c>
      <c r="I56" s="11">
        <f t="shared" si="0"/>
        <v>0.3818288783617213</v>
      </c>
      <c r="J56" s="65">
        <v>36495780</v>
      </c>
      <c r="K56" s="66">
        <v>11648499</v>
      </c>
      <c r="L56" s="61">
        <v>0.3191738606490942</v>
      </c>
      <c r="M56" s="65">
        <v>37203829</v>
      </c>
      <c r="N56" s="66">
        <v>12277803</v>
      </c>
      <c r="O56" s="61">
        <v>0.33001449931403565</v>
      </c>
      <c r="P56" s="65">
        <v>38608431</v>
      </c>
      <c r="Q56" s="66">
        <v>12785664</v>
      </c>
      <c r="R56" s="61">
        <v>0.33116248624555605</v>
      </c>
      <c r="S56" s="59">
        <v>38241395</v>
      </c>
      <c r="T56" s="60">
        <v>16278315</v>
      </c>
      <c r="U56" s="61">
        <v>0.42567262517489229</v>
      </c>
      <c r="V56" s="63">
        <v>43212845</v>
      </c>
      <c r="W56" s="63">
        <v>12851867</v>
      </c>
      <c r="X56" s="64">
        <v>0.29740849046157458</v>
      </c>
    </row>
    <row r="57" spans="1:24" x14ac:dyDescent="0.25">
      <c r="A57" s="56" t="s">
        <v>147</v>
      </c>
      <c r="B57" s="56" t="s">
        <v>148</v>
      </c>
      <c r="C57" s="56" t="s">
        <v>62</v>
      </c>
      <c r="D57" s="10">
        <v>17150287</v>
      </c>
      <c r="E57" s="10">
        <v>1689613</v>
      </c>
      <c r="F57" s="11">
        <v>9.8518059785238574E-2</v>
      </c>
      <c r="G57" s="10">
        <v>16692896</v>
      </c>
      <c r="H57" s="10">
        <v>1217059</v>
      </c>
      <c r="I57" s="11">
        <f t="shared" si="0"/>
        <v>7.2908799048409578E-2</v>
      </c>
      <c r="J57" s="65">
        <v>15820123</v>
      </c>
      <c r="K57" s="66">
        <v>1364408</v>
      </c>
      <c r="L57" s="61">
        <v>8.6245094301732037E-2</v>
      </c>
      <c r="M57" s="65">
        <v>16378185</v>
      </c>
      <c r="N57" s="66">
        <v>1872010</v>
      </c>
      <c r="O57" s="61">
        <v>0.11429898978427708</v>
      </c>
      <c r="P57" s="65">
        <v>17412442</v>
      </c>
      <c r="Q57" s="66">
        <v>2647114</v>
      </c>
      <c r="R57" s="61">
        <v>0.15202428240679855</v>
      </c>
      <c r="S57" s="59">
        <v>18299026</v>
      </c>
      <c r="T57" s="60">
        <v>3689845</v>
      </c>
      <c r="U57" s="61">
        <v>0.20164160649861912</v>
      </c>
      <c r="V57" s="63">
        <v>19468701</v>
      </c>
      <c r="W57" s="63">
        <v>4624137</v>
      </c>
      <c r="X57" s="64">
        <v>0.2375164629627832</v>
      </c>
    </row>
    <row r="58" spans="1:24" x14ac:dyDescent="0.25">
      <c r="A58" s="56" t="s">
        <v>149</v>
      </c>
      <c r="B58" s="56" t="s">
        <v>150</v>
      </c>
      <c r="C58" s="56" t="s">
        <v>151</v>
      </c>
      <c r="D58" s="10">
        <v>19874945</v>
      </c>
      <c r="E58" s="10">
        <v>864226</v>
      </c>
      <c r="F58" s="11">
        <v>4.348318951322884E-2</v>
      </c>
      <c r="G58" s="10">
        <v>19256147</v>
      </c>
      <c r="H58" s="10">
        <v>1711190</v>
      </c>
      <c r="I58" s="11">
        <f t="shared" si="0"/>
        <v>8.8864610350139095E-2</v>
      </c>
      <c r="J58" s="65">
        <v>19041147</v>
      </c>
      <c r="K58" s="66">
        <v>1799578</v>
      </c>
      <c r="L58" s="61">
        <v>9.4509957829746291E-2</v>
      </c>
      <c r="M58" s="65">
        <v>19324126</v>
      </c>
      <c r="N58" s="66">
        <v>1770703</v>
      </c>
      <c r="O58" s="61">
        <v>9.1631725026011523E-2</v>
      </c>
      <c r="P58" s="65">
        <v>20772451</v>
      </c>
      <c r="Q58" s="66">
        <v>517039</v>
      </c>
      <c r="R58" s="61">
        <v>2.489061112720882E-2</v>
      </c>
      <c r="S58" s="59">
        <v>19904023</v>
      </c>
      <c r="T58" s="60">
        <v>202067</v>
      </c>
      <c r="U58" s="61">
        <v>1.0152068252734636E-2</v>
      </c>
      <c r="V58" s="63">
        <v>20020787</v>
      </c>
      <c r="W58" s="63">
        <v>254029</v>
      </c>
      <c r="X58" s="64">
        <v>1.2688262454418E-2</v>
      </c>
    </row>
    <row r="59" spans="1:24" x14ac:dyDescent="0.25">
      <c r="A59" s="56" t="s">
        <v>152</v>
      </c>
      <c r="B59" s="56" t="s">
        <v>153</v>
      </c>
      <c r="C59" s="56" t="s">
        <v>25</v>
      </c>
      <c r="D59" s="10">
        <v>33883529</v>
      </c>
      <c r="E59" s="10">
        <v>2751274</v>
      </c>
      <c r="F59" s="11">
        <v>8.1197976751477094E-2</v>
      </c>
      <c r="G59" s="10">
        <v>35384848</v>
      </c>
      <c r="H59" s="10">
        <v>1235625</v>
      </c>
      <c r="I59" s="11">
        <f t="shared" si="0"/>
        <v>3.4919607398059195E-2</v>
      </c>
      <c r="J59" s="65">
        <v>35201625</v>
      </c>
      <c r="K59" s="66">
        <v>867081</v>
      </c>
      <c r="L59" s="61">
        <v>2.4631845830980815E-2</v>
      </c>
      <c r="M59" s="65">
        <v>37065702</v>
      </c>
      <c r="N59" s="66">
        <v>2012095</v>
      </c>
      <c r="O59" s="61">
        <v>5.4284551254418438E-2</v>
      </c>
      <c r="P59" s="65">
        <v>40313041</v>
      </c>
      <c r="Q59" s="66">
        <v>1172405</v>
      </c>
      <c r="R59" s="61">
        <v>2.908252443669531E-2</v>
      </c>
      <c r="S59" s="59">
        <v>41171584</v>
      </c>
      <c r="T59" s="60">
        <v>768365</v>
      </c>
      <c r="U59" s="61">
        <v>1.8662507616903929E-2</v>
      </c>
      <c r="V59" s="63">
        <v>43240572</v>
      </c>
      <c r="W59" s="63">
        <v>807016</v>
      </c>
      <c r="X59" s="64">
        <v>1.8663397884745834E-2</v>
      </c>
    </row>
    <row r="60" spans="1:24" x14ac:dyDescent="0.25">
      <c r="A60" s="56" t="s">
        <v>154</v>
      </c>
      <c r="B60" s="56" t="s">
        <v>155</v>
      </c>
      <c r="C60" s="56" t="s">
        <v>17</v>
      </c>
      <c r="D60" s="10">
        <v>22676732</v>
      </c>
      <c r="E60" s="10">
        <v>1112986</v>
      </c>
      <c r="F60" s="11">
        <v>4.9080528887495783E-2</v>
      </c>
      <c r="G60" s="10">
        <v>21262223</v>
      </c>
      <c r="H60" s="10">
        <v>1885716</v>
      </c>
      <c r="I60" s="11">
        <f t="shared" si="0"/>
        <v>8.8688562809260352E-2</v>
      </c>
      <c r="J60" s="65">
        <v>20506060</v>
      </c>
      <c r="K60" s="66">
        <v>2811836</v>
      </c>
      <c r="L60" s="61">
        <v>0.13712219704809211</v>
      </c>
      <c r="M60" s="65">
        <v>20721235</v>
      </c>
      <c r="N60" s="66">
        <v>3406236</v>
      </c>
      <c r="O60" s="61">
        <v>0.16438383136912449</v>
      </c>
      <c r="P60" s="65">
        <v>21173797</v>
      </c>
      <c r="Q60" s="66">
        <v>4063787</v>
      </c>
      <c r="R60" s="61">
        <v>0.19192528387799315</v>
      </c>
      <c r="S60" s="59">
        <v>21479155</v>
      </c>
      <c r="T60" s="60">
        <v>4083634</v>
      </c>
      <c r="U60" s="61">
        <v>0.19012079385804517</v>
      </c>
      <c r="V60" s="63">
        <v>22383484</v>
      </c>
      <c r="W60" s="63">
        <v>3300931</v>
      </c>
      <c r="X60" s="64">
        <v>0.14747172513447862</v>
      </c>
    </row>
    <row r="61" spans="1:24" x14ac:dyDescent="0.25">
      <c r="A61" s="56" t="s">
        <v>156</v>
      </c>
      <c r="B61" s="56" t="s">
        <v>157</v>
      </c>
      <c r="C61" s="56" t="s">
        <v>158</v>
      </c>
      <c r="D61" s="10">
        <v>13455031</v>
      </c>
      <c r="E61" s="10">
        <v>6966169</v>
      </c>
      <c r="F61" s="11">
        <v>0.5177371200408234</v>
      </c>
      <c r="G61" s="10">
        <v>14008392</v>
      </c>
      <c r="H61" s="10">
        <v>6553976</v>
      </c>
      <c r="I61" s="11">
        <f t="shared" si="0"/>
        <v>0.46786069378983686</v>
      </c>
      <c r="J61" s="65">
        <v>14629434</v>
      </c>
      <c r="K61" s="66">
        <v>5863737</v>
      </c>
      <c r="L61" s="61">
        <v>0.4008177623276471</v>
      </c>
      <c r="M61" s="65">
        <v>14593556</v>
      </c>
      <c r="N61" s="66">
        <v>5958908</v>
      </c>
      <c r="O61" s="61">
        <v>0.40832460573694307</v>
      </c>
      <c r="P61" s="65">
        <v>15468438</v>
      </c>
      <c r="Q61" s="66">
        <v>6410996</v>
      </c>
      <c r="R61" s="61">
        <v>0.41445658572636745</v>
      </c>
      <c r="S61" s="59">
        <v>15862630</v>
      </c>
      <c r="T61" s="60">
        <v>8319774</v>
      </c>
      <c r="U61" s="61">
        <v>0.52448894035856597</v>
      </c>
      <c r="V61" s="63">
        <v>16484553</v>
      </c>
      <c r="W61" s="63">
        <v>11423216</v>
      </c>
      <c r="X61" s="64">
        <v>0.69296486231686116</v>
      </c>
    </row>
    <row r="62" spans="1:24" x14ac:dyDescent="0.25">
      <c r="A62" s="56" t="s">
        <v>159</v>
      </c>
      <c r="B62" s="56" t="s">
        <v>160</v>
      </c>
      <c r="C62" s="56" t="s">
        <v>46</v>
      </c>
      <c r="D62" s="10">
        <v>15918288</v>
      </c>
      <c r="E62" s="10">
        <v>7652668</v>
      </c>
      <c r="F62" s="11">
        <v>0.48074692454364437</v>
      </c>
      <c r="G62" s="10">
        <v>16005264</v>
      </c>
      <c r="H62" s="10">
        <v>6843494</v>
      </c>
      <c r="I62" s="11">
        <f t="shared" si="0"/>
        <v>0.42757770193606304</v>
      </c>
      <c r="J62" s="65">
        <v>15601854</v>
      </c>
      <c r="K62" s="66">
        <v>7227334</v>
      </c>
      <c r="L62" s="61">
        <v>0.46323558725777075</v>
      </c>
      <c r="M62" s="65">
        <v>16164069</v>
      </c>
      <c r="N62" s="66">
        <v>4377826</v>
      </c>
      <c r="O62" s="61">
        <v>0.27083687900614628</v>
      </c>
      <c r="P62" s="65">
        <v>17244293</v>
      </c>
      <c r="Q62" s="66">
        <v>4125247</v>
      </c>
      <c r="R62" s="61">
        <v>0.23922389859648058</v>
      </c>
      <c r="S62" s="59">
        <v>17038493</v>
      </c>
      <c r="T62" s="60">
        <v>5275093</v>
      </c>
      <c r="U62" s="61">
        <v>0.30959856602341534</v>
      </c>
      <c r="V62" s="63">
        <v>17612406</v>
      </c>
      <c r="W62" s="63">
        <v>6231406</v>
      </c>
      <c r="X62" s="64">
        <v>0.35380776482213733</v>
      </c>
    </row>
    <row r="63" spans="1:24" x14ac:dyDescent="0.25">
      <c r="A63" s="56" t="s">
        <v>161</v>
      </c>
      <c r="B63" s="56" t="s">
        <v>162</v>
      </c>
      <c r="C63" s="56" t="s">
        <v>82</v>
      </c>
      <c r="D63" s="10">
        <v>41735127</v>
      </c>
      <c r="E63" s="10">
        <v>4149062</v>
      </c>
      <c r="F63" s="11">
        <v>9.9414145786593633E-2</v>
      </c>
      <c r="G63" s="10">
        <v>40965517</v>
      </c>
      <c r="H63" s="10">
        <v>6783499</v>
      </c>
      <c r="I63" s="11">
        <f t="shared" si="0"/>
        <v>0.1655904647804152</v>
      </c>
      <c r="J63" s="65">
        <v>39211662</v>
      </c>
      <c r="K63" s="66">
        <v>10345990</v>
      </c>
      <c r="L63" s="61">
        <v>0.26384982100478171</v>
      </c>
      <c r="M63" s="65">
        <v>40776789</v>
      </c>
      <c r="N63" s="66">
        <v>13478016</v>
      </c>
      <c r="O63" s="61">
        <v>0.33053156784856208</v>
      </c>
      <c r="P63" s="65">
        <v>42139518</v>
      </c>
      <c r="Q63" s="66">
        <v>17411733</v>
      </c>
      <c r="R63" s="61">
        <v>0.4131925049546129</v>
      </c>
      <c r="S63" s="59">
        <v>45540925</v>
      </c>
      <c r="T63" s="60">
        <v>18154568</v>
      </c>
      <c r="U63" s="61">
        <v>0.39864293489866531</v>
      </c>
      <c r="V63" s="63">
        <v>48674569</v>
      </c>
      <c r="W63" s="63">
        <v>19318152</v>
      </c>
      <c r="X63" s="64">
        <v>0.39688388406685227</v>
      </c>
    </row>
    <row r="64" spans="1:24" x14ac:dyDescent="0.25">
      <c r="A64" s="56" t="s">
        <v>163</v>
      </c>
      <c r="B64" s="56" t="s">
        <v>164</v>
      </c>
      <c r="C64" s="56" t="s">
        <v>165</v>
      </c>
      <c r="D64" s="10">
        <v>25883560</v>
      </c>
      <c r="E64" s="10">
        <v>7349374</v>
      </c>
      <c r="F64" s="11">
        <v>0.28393984444180015</v>
      </c>
      <c r="G64" s="10">
        <v>27315541</v>
      </c>
      <c r="H64" s="10">
        <v>6889792</v>
      </c>
      <c r="I64" s="11">
        <f t="shared" si="0"/>
        <v>0.25222974716114904</v>
      </c>
      <c r="J64" s="65">
        <v>26982204</v>
      </c>
      <c r="K64" s="66">
        <v>6764437</v>
      </c>
      <c r="L64" s="61">
        <v>0.25069994282157232</v>
      </c>
      <c r="M64" s="65">
        <v>26828526</v>
      </c>
      <c r="N64" s="66">
        <v>7708177</v>
      </c>
      <c r="O64" s="61">
        <v>0.28731272825051962</v>
      </c>
      <c r="P64" s="65">
        <v>27825527</v>
      </c>
      <c r="Q64" s="66">
        <v>9639789</v>
      </c>
      <c r="R64" s="61">
        <v>0.34643688868857719</v>
      </c>
      <c r="S64" s="59">
        <v>26597443</v>
      </c>
      <c r="T64" s="60">
        <v>14197389</v>
      </c>
      <c r="U64" s="61">
        <v>0.53378774042301735</v>
      </c>
      <c r="V64" s="63">
        <v>30529304</v>
      </c>
      <c r="W64" s="63">
        <v>13903388</v>
      </c>
      <c r="X64" s="64">
        <v>0.45541123374447057</v>
      </c>
    </row>
    <row r="65" spans="1:24" x14ac:dyDescent="0.25">
      <c r="A65" s="56" t="s">
        <v>166</v>
      </c>
      <c r="B65" s="56" t="s">
        <v>167</v>
      </c>
      <c r="C65" s="56" t="s">
        <v>168</v>
      </c>
      <c r="D65" s="10">
        <v>73858820</v>
      </c>
      <c r="E65" s="10">
        <v>8062199</v>
      </c>
      <c r="F65" s="11">
        <v>0.10915688877780609</v>
      </c>
      <c r="G65" s="10">
        <v>72765893</v>
      </c>
      <c r="H65" s="10">
        <v>10355478</v>
      </c>
      <c r="I65" s="11">
        <f t="shared" si="0"/>
        <v>0.14231225060345237</v>
      </c>
      <c r="J65" s="65">
        <v>75519221</v>
      </c>
      <c r="K65" s="66">
        <v>8980273</v>
      </c>
      <c r="L65" s="61">
        <v>0.11891373985438754</v>
      </c>
      <c r="M65" s="65">
        <v>79980405</v>
      </c>
      <c r="N65" s="66">
        <v>11212719</v>
      </c>
      <c r="O65" s="61">
        <v>0.14019332610281232</v>
      </c>
      <c r="P65" s="65">
        <v>82409779</v>
      </c>
      <c r="Q65" s="66">
        <v>17052828</v>
      </c>
      <c r="R65" s="61">
        <v>0.20692723857444151</v>
      </c>
      <c r="S65" s="59">
        <v>85622328</v>
      </c>
      <c r="T65" s="60">
        <v>24140909</v>
      </c>
      <c r="U65" s="61">
        <v>0.28194642173242473</v>
      </c>
      <c r="V65" s="63">
        <v>97422286</v>
      </c>
      <c r="W65" s="63">
        <v>25574604</v>
      </c>
      <c r="X65" s="64">
        <v>0.2625128710282984</v>
      </c>
    </row>
    <row r="66" spans="1:24" x14ac:dyDescent="0.25">
      <c r="A66" s="56" t="s">
        <v>169</v>
      </c>
      <c r="B66" s="56" t="s">
        <v>170</v>
      </c>
      <c r="C66" s="56" t="s">
        <v>171</v>
      </c>
      <c r="D66" s="10">
        <v>14218306</v>
      </c>
      <c r="E66" s="10">
        <v>3020210</v>
      </c>
      <c r="F66" s="11">
        <v>0.21241700663918753</v>
      </c>
      <c r="G66" s="10">
        <v>14389731</v>
      </c>
      <c r="H66" s="10">
        <v>2692999</v>
      </c>
      <c r="I66" s="11">
        <f t="shared" si="0"/>
        <v>0.18714727884767268</v>
      </c>
      <c r="J66" s="65">
        <v>14466364</v>
      </c>
      <c r="K66" s="66">
        <v>1358969</v>
      </c>
      <c r="L66" s="61">
        <v>9.3939914687616047E-2</v>
      </c>
      <c r="M66" s="65">
        <v>14708804</v>
      </c>
      <c r="N66" s="66">
        <v>1902851</v>
      </c>
      <c r="O66" s="61">
        <v>0.12936816616769115</v>
      </c>
      <c r="P66" s="65">
        <v>15253031</v>
      </c>
      <c r="Q66" s="66">
        <v>3662225</v>
      </c>
      <c r="R66" s="61">
        <v>0.24009818114183337</v>
      </c>
      <c r="S66" s="59">
        <v>16515083</v>
      </c>
      <c r="T66" s="60">
        <v>4866067</v>
      </c>
      <c r="U66" s="61">
        <v>0.29464381135716966</v>
      </c>
      <c r="V66" s="63">
        <v>17354998</v>
      </c>
      <c r="W66" s="63">
        <v>6466362</v>
      </c>
      <c r="X66" s="64">
        <v>0.37259364708656262</v>
      </c>
    </row>
    <row r="67" spans="1:24" x14ac:dyDescent="0.25">
      <c r="A67" s="56" t="s">
        <v>172</v>
      </c>
      <c r="B67" s="56" t="s">
        <v>173</v>
      </c>
      <c r="C67" s="56" t="s">
        <v>174</v>
      </c>
      <c r="D67" s="10">
        <v>22377130</v>
      </c>
      <c r="E67" s="10">
        <v>4147113</v>
      </c>
      <c r="F67" s="11">
        <v>0.18532818998683032</v>
      </c>
      <c r="G67" s="10">
        <v>22002498</v>
      </c>
      <c r="H67" s="10">
        <v>4730016</v>
      </c>
      <c r="I67" s="11">
        <f t="shared" ref="I67:I131" si="1">H67/G67</f>
        <v>0.21497631768901876</v>
      </c>
      <c r="J67" s="65">
        <v>22038800</v>
      </c>
      <c r="K67" s="66">
        <v>5155731</v>
      </c>
      <c r="L67" s="61">
        <v>0.23393882607038496</v>
      </c>
      <c r="M67" s="65">
        <v>23292123</v>
      </c>
      <c r="N67" s="66">
        <v>5781201</v>
      </c>
      <c r="O67" s="61">
        <v>0.24820412463045982</v>
      </c>
      <c r="P67" s="65">
        <v>25224895</v>
      </c>
      <c r="Q67" s="66">
        <v>5907735</v>
      </c>
      <c r="R67" s="61">
        <v>0.23420256060530678</v>
      </c>
      <c r="S67" s="59">
        <v>26412166</v>
      </c>
      <c r="T67" s="60">
        <v>6325972</v>
      </c>
      <c r="U67" s="61">
        <v>0.23950977742605434</v>
      </c>
      <c r="V67" s="63">
        <v>27365556</v>
      </c>
      <c r="W67" s="63">
        <v>5592692</v>
      </c>
      <c r="X67" s="64">
        <v>0.204369755907755</v>
      </c>
    </row>
    <row r="68" spans="1:24" x14ac:dyDescent="0.25">
      <c r="A68" s="56" t="s">
        <v>175</v>
      </c>
      <c r="B68" s="56" t="s">
        <v>176</v>
      </c>
      <c r="C68" s="56" t="s">
        <v>177</v>
      </c>
      <c r="D68" s="10">
        <v>15184333</v>
      </c>
      <c r="E68" s="10">
        <v>7776368</v>
      </c>
      <c r="F68" s="11">
        <v>0.51213102347004635</v>
      </c>
      <c r="G68" s="10">
        <v>15798317</v>
      </c>
      <c r="H68" s="10">
        <v>6997969</v>
      </c>
      <c r="I68" s="11">
        <f t="shared" si="1"/>
        <v>0.44295661366967126</v>
      </c>
      <c r="J68" s="65">
        <v>16573826</v>
      </c>
      <c r="K68" s="66">
        <v>5488930</v>
      </c>
      <c r="L68" s="61">
        <v>0.33118062178280377</v>
      </c>
      <c r="M68" s="65">
        <v>15581758</v>
      </c>
      <c r="N68" s="66">
        <v>5268210</v>
      </c>
      <c r="O68" s="61">
        <v>0.33810113082233723</v>
      </c>
      <c r="P68" s="65">
        <v>15427119</v>
      </c>
      <c r="Q68" s="66">
        <v>4913734</v>
      </c>
      <c r="R68" s="61">
        <v>0.31851274369504767</v>
      </c>
      <c r="S68" s="59">
        <v>14731628</v>
      </c>
      <c r="T68" s="60">
        <v>5323288</v>
      </c>
      <c r="U68" s="61">
        <v>0.36135096541943634</v>
      </c>
      <c r="V68" s="63">
        <v>14764502</v>
      </c>
      <c r="W68" s="63">
        <v>5541684</v>
      </c>
      <c r="X68" s="64">
        <v>0.37533836224208578</v>
      </c>
    </row>
    <row r="69" spans="1:24" x14ac:dyDescent="0.25">
      <c r="A69" s="56" t="s">
        <v>178</v>
      </c>
      <c r="B69" s="56" t="s">
        <v>179</v>
      </c>
      <c r="C69" s="56" t="s">
        <v>180</v>
      </c>
      <c r="D69" s="10">
        <v>12895568</v>
      </c>
      <c r="E69" s="10">
        <v>1944485</v>
      </c>
      <c r="F69" s="11">
        <v>0.15078707661422902</v>
      </c>
      <c r="G69" s="10">
        <v>12140350</v>
      </c>
      <c r="H69" s="10">
        <v>2049265</v>
      </c>
      <c r="I69" s="11">
        <f t="shared" si="1"/>
        <v>0.1687978517917523</v>
      </c>
      <c r="J69" s="65">
        <v>12709607</v>
      </c>
      <c r="K69" s="66">
        <v>1998323</v>
      </c>
      <c r="L69" s="61">
        <v>0.15722933053712834</v>
      </c>
      <c r="M69" s="65">
        <v>12496303</v>
      </c>
      <c r="N69" s="66">
        <v>2976319</v>
      </c>
      <c r="O69" s="61">
        <v>0.23817596292279405</v>
      </c>
      <c r="P69" s="65">
        <v>13599214</v>
      </c>
      <c r="Q69" s="66">
        <v>2979839</v>
      </c>
      <c r="R69" s="61">
        <v>0.21911847258231248</v>
      </c>
      <c r="S69" s="59">
        <v>14037927</v>
      </c>
      <c r="T69" s="60">
        <v>3987191</v>
      </c>
      <c r="U69" s="61">
        <v>0.28402989985629645</v>
      </c>
      <c r="V69" s="63">
        <v>15240943</v>
      </c>
      <c r="W69" s="63">
        <v>3805910</v>
      </c>
      <c r="X69" s="64">
        <v>0.24971617569857718</v>
      </c>
    </row>
    <row r="70" spans="1:24" x14ac:dyDescent="0.25">
      <c r="A70" s="56" t="s">
        <v>181</v>
      </c>
      <c r="B70" s="56" t="s">
        <v>182</v>
      </c>
      <c r="C70" s="56" t="s">
        <v>183</v>
      </c>
      <c r="D70" s="10">
        <v>20548603</v>
      </c>
      <c r="E70" s="10">
        <v>3445107</v>
      </c>
      <c r="F70" s="11">
        <v>0.16765650686813113</v>
      </c>
      <c r="G70" s="10">
        <v>19604852</v>
      </c>
      <c r="H70" s="10">
        <v>5243830</v>
      </c>
      <c r="I70" s="11">
        <f t="shared" si="1"/>
        <v>0.26747613294912914</v>
      </c>
      <c r="J70" s="65">
        <v>19204512</v>
      </c>
      <c r="K70" s="66">
        <v>6753447</v>
      </c>
      <c r="L70" s="61">
        <v>0.35165939129304613</v>
      </c>
      <c r="M70" s="65">
        <v>19724466</v>
      </c>
      <c r="N70" s="66">
        <v>8863310</v>
      </c>
      <c r="O70" s="61">
        <v>0.44935614480006708</v>
      </c>
      <c r="P70" s="65">
        <v>21030938</v>
      </c>
      <c r="Q70" s="66">
        <v>9746257</v>
      </c>
      <c r="R70" s="61">
        <v>0.46342474120745353</v>
      </c>
      <c r="S70" s="59">
        <v>21536728</v>
      </c>
      <c r="T70" s="60">
        <v>10476328</v>
      </c>
      <c r="U70" s="61">
        <v>0.48644009433559265</v>
      </c>
      <c r="V70" s="63">
        <v>22734970</v>
      </c>
      <c r="W70" s="63">
        <v>10772128</v>
      </c>
      <c r="X70" s="64">
        <v>0.47381316095864651</v>
      </c>
    </row>
    <row r="71" spans="1:24" x14ac:dyDescent="0.25">
      <c r="A71" s="56" t="s">
        <v>184</v>
      </c>
      <c r="B71" s="56" t="s">
        <v>185</v>
      </c>
      <c r="C71" s="56" t="s">
        <v>186</v>
      </c>
      <c r="D71" s="10">
        <v>40875696</v>
      </c>
      <c r="E71" s="10">
        <v>18995191</v>
      </c>
      <c r="F71" s="11">
        <v>0.46470624010903694</v>
      </c>
      <c r="G71" s="10">
        <v>43378215</v>
      </c>
      <c r="H71" s="10">
        <v>17005343</v>
      </c>
      <c r="I71" s="11">
        <f t="shared" si="1"/>
        <v>0.39202495999431974</v>
      </c>
      <c r="J71" s="65">
        <v>43338000</v>
      </c>
      <c r="K71" s="66">
        <v>13954148</v>
      </c>
      <c r="L71" s="61">
        <v>0.32198412478656147</v>
      </c>
      <c r="M71" s="65">
        <v>44901833</v>
      </c>
      <c r="N71" s="66">
        <v>13342907</v>
      </c>
      <c r="O71" s="61">
        <v>0.29715728977033073</v>
      </c>
      <c r="P71" s="65">
        <v>43298951</v>
      </c>
      <c r="Q71" s="66">
        <v>17894709</v>
      </c>
      <c r="R71" s="61">
        <v>0.41328273749634259</v>
      </c>
      <c r="S71" s="59">
        <v>45303601</v>
      </c>
      <c r="T71" s="60">
        <v>21850316</v>
      </c>
      <c r="U71" s="61">
        <v>0.48230859176072999</v>
      </c>
      <c r="V71" s="63">
        <v>45160108</v>
      </c>
      <c r="W71" s="63">
        <v>24754356</v>
      </c>
      <c r="X71" s="64">
        <v>0.54814651904729728</v>
      </c>
    </row>
    <row r="72" spans="1:24" x14ac:dyDescent="0.25">
      <c r="A72" s="56" t="s">
        <v>187</v>
      </c>
      <c r="B72" s="56" t="s">
        <v>188</v>
      </c>
      <c r="C72" s="56" t="s">
        <v>189</v>
      </c>
      <c r="D72" s="10">
        <v>16511444</v>
      </c>
      <c r="E72" s="10">
        <v>2054072</v>
      </c>
      <c r="F72" s="11">
        <v>0.12440292926530229</v>
      </c>
      <c r="G72" s="10">
        <v>16603239</v>
      </c>
      <c r="H72" s="10">
        <v>3045503</v>
      </c>
      <c r="I72" s="11">
        <f t="shared" si="1"/>
        <v>0.18342824553691001</v>
      </c>
      <c r="J72" s="65">
        <v>16601207</v>
      </c>
      <c r="K72" s="66">
        <v>4026454</v>
      </c>
      <c r="L72" s="61">
        <v>0.24253983460359238</v>
      </c>
      <c r="M72" s="65">
        <v>17272312</v>
      </c>
      <c r="N72" s="66">
        <v>5407791</v>
      </c>
      <c r="O72" s="61">
        <v>0.31309016418878954</v>
      </c>
      <c r="P72" s="65">
        <v>20496678</v>
      </c>
      <c r="Q72" s="66">
        <v>4736325</v>
      </c>
      <c r="R72" s="61">
        <v>0.23107768976026261</v>
      </c>
      <c r="S72" s="59">
        <v>19619389</v>
      </c>
      <c r="T72" s="60">
        <v>6222707</v>
      </c>
      <c r="U72" s="61">
        <v>0.31717129417231088</v>
      </c>
      <c r="V72" s="63">
        <v>19932848</v>
      </c>
      <c r="W72" s="63">
        <v>7664202</v>
      </c>
      <c r="X72" s="64">
        <v>0.38450110089636963</v>
      </c>
    </row>
    <row r="73" spans="1:24" x14ac:dyDescent="0.25">
      <c r="A73" s="56" t="s">
        <v>190</v>
      </c>
      <c r="B73" s="56" t="s">
        <v>191</v>
      </c>
      <c r="C73" s="56" t="s">
        <v>76</v>
      </c>
      <c r="D73" s="10">
        <v>80178392</v>
      </c>
      <c r="E73" s="10">
        <v>12739431</v>
      </c>
      <c r="F73" s="11">
        <v>0.15888858185132973</v>
      </c>
      <c r="G73" s="10">
        <v>80797894</v>
      </c>
      <c r="H73" s="10">
        <v>13171025</v>
      </c>
      <c r="I73" s="11">
        <f t="shared" si="1"/>
        <v>0.16301198395096783</v>
      </c>
      <c r="J73" s="65">
        <v>80482758</v>
      </c>
      <c r="K73" s="66">
        <v>12331520</v>
      </c>
      <c r="L73" s="61">
        <v>0.15321940135302023</v>
      </c>
      <c r="M73" s="65">
        <v>83338266</v>
      </c>
      <c r="N73" s="66">
        <v>14224574</v>
      </c>
      <c r="O73" s="61">
        <v>0.17068478482621657</v>
      </c>
      <c r="P73" s="65">
        <v>86458245</v>
      </c>
      <c r="Q73" s="66">
        <v>17312107</v>
      </c>
      <c r="R73" s="61">
        <v>0.20023662289235689</v>
      </c>
      <c r="S73" s="59">
        <v>87173697</v>
      </c>
      <c r="T73" s="60">
        <v>21392899</v>
      </c>
      <c r="U73" s="61">
        <v>0.24540543462324421</v>
      </c>
      <c r="V73" s="63">
        <v>91233296</v>
      </c>
      <c r="W73" s="63">
        <v>22139283</v>
      </c>
      <c r="X73" s="64">
        <v>0.2426667014200605</v>
      </c>
    </row>
    <row r="74" spans="1:24" x14ac:dyDescent="0.25">
      <c r="A74" s="56" t="s">
        <v>192</v>
      </c>
      <c r="B74" s="56" t="s">
        <v>193</v>
      </c>
      <c r="C74" s="56" t="s">
        <v>25</v>
      </c>
      <c r="D74" s="10">
        <v>68639518</v>
      </c>
      <c r="E74" s="10">
        <v>15042211</v>
      </c>
      <c r="F74" s="11">
        <v>0.21914796954139451</v>
      </c>
      <c r="G74" s="10">
        <v>69887200</v>
      </c>
      <c r="H74" s="10">
        <v>16462648</v>
      </c>
      <c r="I74" s="11">
        <f t="shared" si="1"/>
        <v>0.2355602742705388</v>
      </c>
      <c r="J74" s="65">
        <v>67901754</v>
      </c>
      <c r="K74" s="66">
        <v>18991738</v>
      </c>
      <c r="L74" s="61">
        <v>0.2796943654798667</v>
      </c>
      <c r="M74" s="65">
        <v>67428678</v>
      </c>
      <c r="N74" s="66">
        <v>22007873</v>
      </c>
      <c r="O74" s="61">
        <v>0.32638743117579733</v>
      </c>
      <c r="P74" s="65">
        <v>68372029</v>
      </c>
      <c r="Q74" s="66">
        <v>24214836</v>
      </c>
      <c r="R74" s="61">
        <v>0.35416289898314995</v>
      </c>
      <c r="S74" s="59">
        <v>68236302</v>
      </c>
      <c r="T74" s="60">
        <v>28136803</v>
      </c>
      <c r="U74" s="61">
        <v>0.41234360853845803</v>
      </c>
      <c r="V74" s="63">
        <v>69926110</v>
      </c>
      <c r="W74" s="63">
        <v>29803261</v>
      </c>
      <c r="X74" s="64">
        <v>0.42621076733712199</v>
      </c>
    </row>
    <row r="75" spans="1:24" x14ac:dyDescent="0.25">
      <c r="A75" s="56" t="s">
        <v>194</v>
      </c>
      <c r="B75" s="56" t="s">
        <v>195</v>
      </c>
      <c r="C75" s="56" t="s">
        <v>196</v>
      </c>
      <c r="D75" s="10">
        <v>51634812</v>
      </c>
      <c r="E75" s="10">
        <v>26145094</v>
      </c>
      <c r="F75" s="11">
        <v>0.50634626112321279</v>
      </c>
      <c r="G75" s="10">
        <v>54976496</v>
      </c>
      <c r="H75" s="10">
        <v>29558926</v>
      </c>
      <c r="I75" s="11">
        <f t="shared" si="1"/>
        <v>0.53766478678451968</v>
      </c>
      <c r="J75" s="65">
        <v>55438701</v>
      </c>
      <c r="K75" s="66">
        <v>31776658</v>
      </c>
      <c r="L75" s="61">
        <v>0.57318547200447567</v>
      </c>
      <c r="M75" s="65">
        <v>56578773</v>
      </c>
      <c r="N75" s="66">
        <v>36302226</v>
      </c>
      <c r="O75" s="61">
        <v>0.64162271599633314</v>
      </c>
      <c r="P75" s="65">
        <v>58467539</v>
      </c>
      <c r="Q75" s="66">
        <v>41748466</v>
      </c>
      <c r="R75" s="61">
        <v>0.71404520720463371</v>
      </c>
      <c r="S75" s="59">
        <v>67605347</v>
      </c>
      <c r="T75" s="60">
        <v>39092614</v>
      </c>
      <c r="U75" s="61">
        <v>0.57824736851065939</v>
      </c>
      <c r="V75" s="63">
        <v>64962930</v>
      </c>
      <c r="W75" s="63">
        <v>41028377</v>
      </c>
      <c r="X75" s="64">
        <v>0.6315659869405521</v>
      </c>
    </row>
    <row r="76" spans="1:24" x14ac:dyDescent="0.25">
      <c r="A76" s="56" t="s">
        <v>197</v>
      </c>
      <c r="B76" s="56" t="s">
        <v>198</v>
      </c>
      <c r="C76" s="56" t="s">
        <v>143</v>
      </c>
      <c r="D76" s="10">
        <v>43896452</v>
      </c>
      <c r="E76" s="10">
        <v>6946655</v>
      </c>
      <c r="F76" s="11">
        <v>0.1582509447460583</v>
      </c>
      <c r="G76" s="10">
        <v>42884502</v>
      </c>
      <c r="H76" s="10">
        <v>7526351</v>
      </c>
      <c r="I76" s="11">
        <f t="shared" si="1"/>
        <v>0.17550281917696048</v>
      </c>
      <c r="J76" s="65">
        <v>43461239</v>
      </c>
      <c r="K76" s="66">
        <v>8658066</v>
      </c>
      <c r="L76" s="61">
        <v>0.19921351068707452</v>
      </c>
      <c r="M76" s="65">
        <v>45838748</v>
      </c>
      <c r="N76" s="66">
        <v>10545482</v>
      </c>
      <c r="O76" s="61">
        <v>0.23005606523110098</v>
      </c>
      <c r="P76" s="65">
        <v>45296646</v>
      </c>
      <c r="Q76" s="66">
        <v>14604286</v>
      </c>
      <c r="R76" s="61">
        <v>0.32241429089473866</v>
      </c>
      <c r="S76" s="59">
        <v>48983551</v>
      </c>
      <c r="T76" s="60">
        <v>19211322</v>
      </c>
      <c r="U76" s="61">
        <v>0.39219945487414742</v>
      </c>
      <c r="V76" s="63">
        <v>49279161</v>
      </c>
      <c r="W76" s="63">
        <v>21738618</v>
      </c>
      <c r="X76" s="64">
        <v>0.44113206391642912</v>
      </c>
    </row>
    <row r="77" spans="1:24" x14ac:dyDescent="0.25">
      <c r="A77" s="56" t="s">
        <v>199</v>
      </c>
      <c r="B77" s="56" t="s">
        <v>200</v>
      </c>
      <c r="C77" s="56" t="s">
        <v>114</v>
      </c>
      <c r="D77" s="10">
        <v>47955792</v>
      </c>
      <c r="E77" s="10">
        <v>1783967</v>
      </c>
      <c r="F77" s="11">
        <v>3.7200240588248445E-2</v>
      </c>
      <c r="G77" s="10">
        <v>45163614</v>
      </c>
      <c r="H77" s="10">
        <v>1292467</v>
      </c>
      <c r="I77" s="11">
        <f t="shared" si="1"/>
        <v>2.8617439693820784E-2</v>
      </c>
      <c r="J77" s="65">
        <v>43846256</v>
      </c>
      <c r="K77" s="66">
        <v>2064541</v>
      </c>
      <c r="L77" s="61">
        <v>4.7085913105100692E-2</v>
      </c>
      <c r="M77" s="65">
        <v>44030719</v>
      </c>
      <c r="N77" s="66">
        <v>5760563</v>
      </c>
      <c r="O77" s="61">
        <v>0.13083054582869746</v>
      </c>
      <c r="P77" s="65">
        <v>45497209</v>
      </c>
      <c r="Q77" s="66">
        <v>11810475</v>
      </c>
      <c r="R77" s="61">
        <v>0.25958680234649117</v>
      </c>
      <c r="S77" s="59">
        <v>57360505</v>
      </c>
      <c r="T77" s="60">
        <v>15789563</v>
      </c>
      <c r="U77" s="61">
        <v>0.27526889799871879</v>
      </c>
      <c r="V77" s="63">
        <v>52895285</v>
      </c>
      <c r="W77" s="63">
        <v>21412975</v>
      </c>
      <c r="X77" s="64">
        <v>0.40481821772961429</v>
      </c>
    </row>
    <row r="78" spans="1:24" x14ac:dyDescent="0.25">
      <c r="A78" s="56" t="s">
        <v>201</v>
      </c>
      <c r="B78" s="56" t="s">
        <v>202</v>
      </c>
      <c r="C78" s="56" t="s">
        <v>82</v>
      </c>
      <c r="D78" s="10">
        <v>7398564</v>
      </c>
      <c r="E78" s="10">
        <v>2236281</v>
      </c>
      <c r="F78" s="11">
        <v>0.30225878967864572</v>
      </c>
      <c r="G78" s="10">
        <v>7428847</v>
      </c>
      <c r="H78" s="10">
        <v>1836304</v>
      </c>
      <c r="I78" s="11">
        <f t="shared" si="1"/>
        <v>0.24718559959573808</v>
      </c>
      <c r="J78" s="65">
        <v>7128396</v>
      </c>
      <c r="K78" s="66">
        <v>1148595</v>
      </c>
      <c r="L78" s="61">
        <v>0.16112951637366948</v>
      </c>
      <c r="M78" s="65">
        <v>7224429</v>
      </c>
      <c r="N78" s="66">
        <v>950749</v>
      </c>
      <c r="O78" s="61">
        <v>0.13160195774641845</v>
      </c>
      <c r="P78" s="65">
        <v>6460390</v>
      </c>
      <c r="Q78" s="66">
        <v>1260623</v>
      </c>
      <c r="R78" s="61">
        <v>0.19513109889650626</v>
      </c>
      <c r="S78" s="59">
        <v>6946379</v>
      </c>
      <c r="T78" s="60">
        <v>2040669</v>
      </c>
      <c r="U78" s="61">
        <v>0.29377449747559126</v>
      </c>
      <c r="V78" s="63">
        <v>7260862</v>
      </c>
      <c r="W78" s="63">
        <v>2944571</v>
      </c>
      <c r="X78" s="64">
        <v>0.40554014110170389</v>
      </c>
    </row>
    <row r="79" spans="1:24" x14ac:dyDescent="0.25">
      <c r="A79" s="56" t="s">
        <v>203</v>
      </c>
      <c r="B79" s="56" t="s">
        <v>204</v>
      </c>
      <c r="C79" s="56" t="s">
        <v>205</v>
      </c>
      <c r="D79" s="10">
        <v>32634505</v>
      </c>
      <c r="E79" s="10">
        <v>8341376</v>
      </c>
      <c r="F79" s="11">
        <v>0.25559989342568551</v>
      </c>
      <c r="G79" s="10">
        <v>33709326</v>
      </c>
      <c r="H79" s="10">
        <v>8379037</v>
      </c>
      <c r="I79" s="11">
        <f t="shared" si="1"/>
        <v>0.24856732525592473</v>
      </c>
      <c r="J79" s="65">
        <v>34047736</v>
      </c>
      <c r="K79" s="66">
        <v>7595819</v>
      </c>
      <c r="L79" s="61">
        <v>0.22309321829798023</v>
      </c>
      <c r="M79" s="65">
        <v>34172299</v>
      </c>
      <c r="N79" s="66">
        <v>8091806</v>
      </c>
      <c r="O79" s="61">
        <v>0.2367943110880541</v>
      </c>
      <c r="P79" s="65">
        <v>34116186</v>
      </c>
      <c r="Q79" s="66">
        <v>8516915</v>
      </c>
      <c r="R79" s="61">
        <v>0.2496444063237315</v>
      </c>
      <c r="S79" s="59">
        <v>34439843</v>
      </c>
      <c r="T79" s="60">
        <v>8613345</v>
      </c>
      <c r="U79" s="61">
        <v>0.25009826554668091</v>
      </c>
      <c r="V79" s="63">
        <v>36205888</v>
      </c>
      <c r="W79" s="63">
        <v>8180942</v>
      </c>
      <c r="X79" s="64">
        <v>0.22595612072820861</v>
      </c>
    </row>
    <row r="80" spans="1:24" x14ac:dyDescent="0.25">
      <c r="A80" s="56" t="s">
        <v>206</v>
      </c>
      <c r="B80" s="56" t="s">
        <v>207</v>
      </c>
      <c r="C80" s="56" t="s">
        <v>208</v>
      </c>
      <c r="D80" s="10">
        <v>21733868</v>
      </c>
      <c r="E80" s="10">
        <v>2630308</v>
      </c>
      <c r="F80" s="11">
        <v>0.12102346439207232</v>
      </c>
      <c r="G80" s="10">
        <v>19222156</v>
      </c>
      <c r="H80" s="10">
        <v>1149976</v>
      </c>
      <c r="I80" s="11">
        <f t="shared" si="1"/>
        <v>5.9825547144659527E-2</v>
      </c>
      <c r="J80" s="65">
        <v>17914515</v>
      </c>
      <c r="K80" s="66">
        <v>2119521</v>
      </c>
      <c r="L80" s="61">
        <v>0.11831305508410359</v>
      </c>
      <c r="M80" s="65">
        <v>17996001</v>
      </c>
      <c r="N80" s="66">
        <v>3593912</v>
      </c>
      <c r="O80" s="61">
        <v>0.19970614582650889</v>
      </c>
      <c r="P80" s="65">
        <v>18299132</v>
      </c>
      <c r="Q80" s="66">
        <v>5831211</v>
      </c>
      <c r="R80" s="61">
        <v>0.3186605244445474</v>
      </c>
      <c r="S80" s="59">
        <v>19274686</v>
      </c>
      <c r="T80" s="60">
        <v>7003496</v>
      </c>
      <c r="U80" s="61">
        <v>0.36335201517679716</v>
      </c>
      <c r="V80" s="63">
        <v>19274686</v>
      </c>
      <c r="W80" s="63">
        <v>7003496</v>
      </c>
      <c r="X80" s="64">
        <v>0.36335201517679716</v>
      </c>
    </row>
    <row r="81" spans="1:24" x14ac:dyDescent="0.25">
      <c r="A81" s="56" t="s">
        <v>209</v>
      </c>
      <c r="B81" s="56" t="s">
        <v>210</v>
      </c>
      <c r="C81" s="56" t="s">
        <v>127</v>
      </c>
      <c r="D81" s="10">
        <v>94597198</v>
      </c>
      <c r="E81" s="10">
        <v>7768458</v>
      </c>
      <c r="F81" s="11">
        <v>8.2121438734369279E-2</v>
      </c>
      <c r="G81" s="10">
        <v>92390882</v>
      </c>
      <c r="H81" s="10">
        <v>2777516</v>
      </c>
      <c r="I81" s="11">
        <f t="shared" si="1"/>
        <v>3.0062663542924074E-2</v>
      </c>
      <c r="J81" s="65">
        <v>90658034</v>
      </c>
      <c r="K81" s="66">
        <v>3970417</v>
      </c>
      <c r="L81" s="61">
        <v>4.3795533885060862E-2</v>
      </c>
      <c r="M81" s="65">
        <v>95648260</v>
      </c>
      <c r="N81" s="66">
        <v>2538915</v>
      </c>
      <c r="O81" s="61">
        <v>2.6544288416746942E-2</v>
      </c>
      <c r="P81" s="65">
        <v>95292091</v>
      </c>
      <c r="Q81" s="66">
        <v>7709173</v>
      </c>
      <c r="R81" s="61">
        <v>8.0900449545177888E-2</v>
      </c>
      <c r="S81" s="59">
        <v>99232472</v>
      </c>
      <c r="T81" s="60">
        <v>14317753</v>
      </c>
      <c r="U81" s="61">
        <v>0.14428495744820305</v>
      </c>
      <c r="V81" s="63">
        <v>110126384</v>
      </c>
      <c r="W81" s="63">
        <v>16410130</v>
      </c>
      <c r="X81" s="64">
        <v>0.14901179357709593</v>
      </c>
    </row>
    <row r="82" spans="1:24" x14ac:dyDescent="0.25">
      <c r="A82" s="56" t="s">
        <v>211</v>
      </c>
      <c r="B82" s="56" t="s">
        <v>212</v>
      </c>
      <c r="C82" s="56" t="s">
        <v>82</v>
      </c>
      <c r="D82" s="10">
        <v>39513694</v>
      </c>
      <c r="E82" s="10">
        <v>6315305</v>
      </c>
      <c r="F82" s="11">
        <v>0.1598257302898585</v>
      </c>
      <c r="G82" s="10">
        <v>40693181</v>
      </c>
      <c r="H82" s="10">
        <v>4196689</v>
      </c>
      <c r="I82" s="11">
        <f t="shared" si="1"/>
        <v>0.1031300305572081</v>
      </c>
      <c r="J82" s="65">
        <v>40898456</v>
      </c>
      <c r="K82" s="66">
        <v>3758853</v>
      </c>
      <c r="L82" s="61">
        <v>9.1906965876658031E-2</v>
      </c>
      <c r="M82" s="65">
        <v>41452921</v>
      </c>
      <c r="N82" s="66">
        <v>4038660</v>
      </c>
      <c r="O82" s="61">
        <v>9.7427633628037941E-2</v>
      </c>
      <c r="P82" s="65">
        <v>42214149</v>
      </c>
      <c r="Q82" s="66">
        <v>7748444</v>
      </c>
      <c r="R82" s="61">
        <v>0.1835508753238162</v>
      </c>
      <c r="S82" s="59">
        <v>44372147</v>
      </c>
      <c r="T82" s="60">
        <v>12433258</v>
      </c>
      <c r="U82" s="61">
        <v>0.28020411092571201</v>
      </c>
      <c r="V82" s="63">
        <v>46824999</v>
      </c>
      <c r="W82" s="63">
        <v>15099106</v>
      </c>
      <c r="X82" s="64">
        <v>0.32245822365100318</v>
      </c>
    </row>
    <row r="83" spans="1:24" x14ac:dyDescent="0.25">
      <c r="A83" s="56" t="s">
        <v>213</v>
      </c>
      <c r="B83" s="56" t="s">
        <v>214</v>
      </c>
      <c r="C83" s="56" t="s">
        <v>82</v>
      </c>
      <c r="D83" s="10">
        <v>15655208</v>
      </c>
      <c r="E83" s="10">
        <v>5854830</v>
      </c>
      <c r="F83" s="11">
        <v>0.37398608820783474</v>
      </c>
      <c r="G83" s="10">
        <v>16126802</v>
      </c>
      <c r="H83" s="10">
        <v>6033403</v>
      </c>
      <c r="I83" s="11">
        <f t="shared" si="1"/>
        <v>0.37412271819298087</v>
      </c>
      <c r="J83" s="65">
        <v>16416174</v>
      </c>
      <c r="K83" s="66">
        <v>7121603</v>
      </c>
      <c r="L83" s="61">
        <v>0.43381624731804136</v>
      </c>
      <c r="M83" s="65">
        <v>17620861</v>
      </c>
      <c r="N83" s="66">
        <v>7169980</v>
      </c>
      <c r="O83" s="61">
        <v>0.40690293170123754</v>
      </c>
      <c r="P83" s="65">
        <v>17526196</v>
      </c>
      <c r="Q83" s="66">
        <v>7782169</v>
      </c>
      <c r="R83" s="61">
        <v>0.44403069553712626</v>
      </c>
      <c r="S83" s="59">
        <v>18134039</v>
      </c>
      <c r="T83" s="60">
        <v>7984247</v>
      </c>
      <c r="U83" s="61">
        <v>0.44029060486745397</v>
      </c>
      <c r="V83" s="63">
        <v>18634116</v>
      </c>
      <c r="W83" s="63">
        <v>9007226</v>
      </c>
      <c r="X83" s="64">
        <v>0.48337286297885018</v>
      </c>
    </row>
    <row r="84" spans="1:24" x14ac:dyDescent="0.25">
      <c r="A84" s="56" t="s">
        <v>215</v>
      </c>
      <c r="B84" s="56" t="s">
        <v>216</v>
      </c>
      <c r="C84" s="56" t="s">
        <v>217</v>
      </c>
      <c r="D84" s="10">
        <v>53514971</v>
      </c>
      <c r="E84" s="10">
        <v>1679299</v>
      </c>
      <c r="F84" s="11">
        <v>3.1379985238149527E-2</v>
      </c>
      <c r="G84" s="10">
        <v>55043978</v>
      </c>
      <c r="H84" s="10">
        <v>1857594</v>
      </c>
      <c r="I84" s="11">
        <f t="shared" si="1"/>
        <v>3.3747451901096244E-2</v>
      </c>
      <c r="J84" s="65">
        <v>53962724</v>
      </c>
      <c r="K84" s="66">
        <v>3615249</v>
      </c>
      <c r="L84" s="61">
        <v>6.6995302164508969E-2</v>
      </c>
      <c r="M84" s="65">
        <v>57519157</v>
      </c>
      <c r="N84" s="66">
        <v>3149766</v>
      </c>
      <c r="O84" s="61">
        <v>5.4760294904878389E-2</v>
      </c>
      <c r="P84" s="65">
        <v>53723254</v>
      </c>
      <c r="Q84" s="66">
        <v>7998595</v>
      </c>
      <c r="R84" s="61">
        <v>0.14888515502058011</v>
      </c>
      <c r="S84" s="59">
        <v>54183140</v>
      </c>
      <c r="T84" s="60">
        <v>11963598</v>
      </c>
      <c r="U84" s="61">
        <v>0.22079927446065326</v>
      </c>
      <c r="V84" s="63">
        <v>55909248</v>
      </c>
      <c r="W84" s="63">
        <v>14944558</v>
      </c>
      <c r="X84" s="64">
        <v>0.26730028634976455</v>
      </c>
    </row>
    <row r="85" spans="1:24" x14ac:dyDescent="0.25">
      <c r="A85" s="56" t="s">
        <v>218</v>
      </c>
      <c r="B85" s="56" t="s">
        <v>219</v>
      </c>
      <c r="C85" s="56" t="s">
        <v>25</v>
      </c>
      <c r="D85" s="10">
        <v>41982643</v>
      </c>
      <c r="E85" s="10">
        <v>745075</v>
      </c>
      <c r="F85" s="11">
        <v>1.7747215200338864E-2</v>
      </c>
      <c r="G85" s="10">
        <v>39948171</v>
      </c>
      <c r="H85" s="10">
        <v>321092</v>
      </c>
      <c r="I85" s="11">
        <f t="shared" si="1"/>
        <v>8.0377146678379842E-3</v>
      </c>
      <c r="J85" s="65">
        <v>38582394</v>
      </c>
      <c r="K85" s="66">
        <v>1178072</v>
      </c>
      <c r="L85" s="61">
        <v>3.0533926951241023E-2</v>
      </c>
      <c r="M85" s="65">
        <v>39263345</v>
      </c>
      <c r="N85" s="66">
        <v>785818</v>
      </c>
      <c r="O85" s="61">
        <v>2.00140359920939E-2</v>
      </c>
      <c r="P85" s="65">
        <v>39583632</v>
      </c>
      <c r="Q85" s="66">
        <v>1739235</v>
      </c>
      <c r="R85" s="61">
        <v>4.3938236895492561E-2</v>
      </c>
      <c r="S85" s="59">
        <v>41195025</v>
      </c>
      <c r="T85" s="60">
        <v>3059805</v>
      </c>
      <c r="U85" s="61">
        <v>7.4276080667507793E-2</v>
      </c>
      <c r="V85" s="63">
        <v>44853548</v>
      </c>
      <c r="W85" s="63">
        <v>3245870</v>
      </c>
      <c r="X85" s="64">
        <v>7.2365958652813825E-2</v>
      </c>
    </row>
    <row r="86" spans="1:24" x14ac:dyDescent="0.25">
      <c r="A86" s="56" t="s">
        <v>220</v>
      </c>
      <c r="B86" s="56" t="s">
        <v>221</v>
      </c>
      <c r="C86" s="56" t="s">
        <v>82</v>
      </c>
      <c r="D86" s="10">
        <v>21261408</v>
      </c>
      <c r="E86" s="10">
        <v>6602739</v>
      </c>
      <c r="F86" s="11">
        <v>0.3105504113368221</v>
      </c>
      <c r="G86" s="10">
        <v>23535615</v>
      </c>
      <c r="H86" s="10">
        <v>4229880</v>
      </c>
      <c r="I86" s="11">
        <f t="shared" si="1"/>
        <v>0.17972251840455411</v>
      </c>
      <c r="J86" s="65">
        <v>21461477</v>
      </c>
      <c r="K86" s="66">
        <v>6733739</v>
      </c>
      <c r="L86" s="61">
        <v>0.31375934657246562</v>
      </c>
      <c r="M86" s="65">
        <v>20690068</v>
      </c>
      <c r="N86" s="66">
        <v>7534402</v>
      </c>
      <c r="O86" s="61">
        <v>0.36415549721731216</v>
      </c>
      <c r="P86" s="65">
        <v>20897362</v>
      </c>
      <c r="Q86" s="66">
        <v>9712062</v>
      </c>
      <c r="R86" s="61">
        <v>0.46475062259054517</v>
      </c>
      <c r="S86" s="59">
        <v>21199846</v>
      </c>
      <c r="T86" s="60">
        <v>12415848</v>
      </c>
      <c r="U86" s="61">
        <v>0.5856574618513738</v>
      </c>
      <c r="V86" s="63">
        <v>21999258</v>
      </c>
      <c r="W86" s="63">
        <v>14373361</v>
      </c>
      <c r="X86" s="64">
        <v>0.65335662684623275</v>
      </c>
    </row>
    <row r="87" spans="1:24" x14ac:dyDescent="0.25">
      <c r="A87" s="56" t="s">
        <v>222</v>
      </c>
      <c r="B87" s="56" t="s">
        <v>223</v>
      </c>
      <c r="C87" s="56" t="s">
        <v>41</v>
      </c>
      <c r="D87" s="10">
        <v>22508436</v>
      </c>
      <c r="E87" s="10">
        <v>2060897</v>
      </c>
      <c r="F87" s="11">
        <v>9.1561092916451411E-2</v>
      </c>
      <c r="G87" s="10">
        <v>22510721</v>
      </c>
      <c r="H87" s="10">
        <v>1841931</v>
      </c>
      <c r="I87" s="11">
        <f t="shared" si="1"/>
        <v>8.1824611481791279E-2</v>
      </c>
      <c r="J87" s="65">
        <v>23475165</v>
      </c>
      <c r="K87" s="66">
        <v>2078194</v>
      </c>
      <c r="L87" s="61">
        <v>8.85273436842723E-2</v>
      </c>
      <c r="M87" s="65">
        <v>23477768</v>
      </c>
      <c r="N87" s="66">
        <v>2687189</v>
      </c>
      <c r="O87" s="61">
        <v>0.11445674904019837</v>
      </c>
      <c r="P87" s="65">
        <v>24052074</v>
      </c>
      <c r="Q87" s="66">
        <v>3712899</v>
      </c>
      <c r="R87" s="61">
        <v>0.15436918246634365</v>
      </c>
      <c r="S87" s="59">
        <v>24403618</v>
      </c>
      <c r="T87" s="60">
        <v>4409540</v>
      </c>
      <c r="U87" s="61">
        <v>0.18069205967738061</v>
      </c>
      <c r="V87" s="63">
        <v>24424083</v>
      </c>
      <c r="W87" s="63">
        <v>4781981</v>
      </c>
      <c r="X87" s="64">
        <v>0.19578958194663848</v>
      </c>
    </row>
    <row r="88" spans="1:24" x14ac:dyDescent="0.25">
      <c r="A88" s="56" t="s">
        <v>224</v>
      </c>
      <c r="B88" s="56" t="s">
        <v>225</v>
      </c>
      <c r="C88" s="56" t="s">
        <v>226</v>
      </c>
      <c r="D88" s="10">
        <v>46125141</v>
      </c>
      <c r="E88" s="10">
        <v>15461555</v>
      </c>
      <c r="F88" s="11">
        <v>0.33520883979519978</v>
      </c>
      <c r="G88" s="10">
        <v>46272186</v>
      </c>
      <c r="H88" s="10">
        <v>15189865</v>
      </c>
      <c r="I88" s="11">
        <f t="shared" si="1"/>
        <v>0.32827204230204293</v>
      </c>
      <c r="J88" s="65">
        <v>46326497</v>
      </c>
      <c r="K88" s="66">
        <v>14498196</v>
      </c>
      <c r="L88" s="61">
        <v>0.31295688081056505</v>
      </c>
      <c r="M88" s="65">
        <v>48034060</v>
      </c>
      <c r="N88" s="66">
        <v>14125261</v>
      </c>
      <c r="O88" s="61">
        <v>0.29406760536169541</v>
      </c>
      <c r="P88" s="65">
        <v>53114370</v>
      </c>
      <c r="Q88" s="66">
        <v>12868051</v>
      </c>
      <c r="R88" s="61">
        <v>0.24227061339520736</v>
      </c>
      <c r="S88" s="59">
        <v>57069565</v>
      </c>
      <c r="T88" s="60">
        <v>9189754</v>
      </c>
      <c r="U88" s="61">
        <v>0.16102723053872936</v>
      </c>
      <c r="V88" s="63">
        <v>57439362</v>
      </c>
      <c r="W88" s="63">
        <v>10199357</v>
      </c>
      <c r="X88" s="64">
        <v>0.17756737966553318</v>
      </c>
    </row>
    <row r="89" spans="1:24" x14ac:dyDescent="0.25">
      <c r="A89" s="56" t="s">
        <v>227</v>
      </c>
      <c r="B89" s="56" t="s">
        <v>228</v>
      </c>
      <c r="C89" s="56" t="s">
        <v>32</v>
      </c>
      <c r="D89" s="10">
        <v>12794343</v>
      </c>
      <c r="E89" s="10">
        <v>-436440</v>
      </c>
      <c r="F89" s="11">
        <v>-3.4111950883292719E-2</v>
      </c>
      <c r="G89" s="10">
        <v>12492961</v>
      </c>
      <c r="H89" s="10">
        <v>291282</v>
      </c>
      <c r="I89" s="11">
        <f t="shared" si="1"/>
        <v>2.3315689531088746E-2</v>
      </c>
      <c r="J89" s="65">
        <v>12358912</v>
      </c>
      <c r="K89" s="66">
        <v>1133137</v>
      </c>
      <c r="L89" s="61">
        <v>9.1685821535099535E-2</v>
      </c>
      <c r="M89" s="65">
        <v>12845684</v>
      </c>
      <c r="N89" s="66">
        <v>1851817</v>
      </c>
      <c r="O89" s="61">
        <v>0.14415869174424656</v>
      </c>
      <c r="P89" s="65">
        <v>12986040</v>
      </c>
      <c r="Q89" s="66">
        <v>3294596</v>
      </c>
      <c r="R89" s="61">
        <v>0.25370289942122465</v>
      </c>
      <c r="S89" s="59">
        <v>14271400</v>
      </c>
      <c r="T89" s="60">
        <v>3457820</v>
      </c>
      <c r="U89" s="61">
        <v>0.24229017475510461</v>
      </c>
      <c r="V89" s="63">
        <v>15713472</v>
      </c>
      <c r="W89" s="63">
        <v>4251343</v>
      </c>
      <c r="X89" s="64">
        <v>0.27055401886992259</v>
      </c>
    </row>
    <row r="90" spans="1:24" x14ac:dyDescent="0.25">
      <c r="A90" s="56" t="s">
        <v>229</v>
      </c>
      <c r="B90" s="56" t="s">
        <v>230</v>
      </c>
      <c r="C90" s="56" t="s">
        <v>11</v>
      </c>
      <c r="D90" s="10">
        <v>45558085</v>
      </c>
      <c r="E90" s="10">
        <v>4905175</v>
      </c>
      <c r="F90" s="11">
        <v>0.10766859493764938</v>
      </c>
      <c r="G90" s="10">
        <v>40030062</v>
      </c>
      <c r="H90" s="10">
        <v>4867389</v>
      </c>
      <c r="I90" s="11">
        <f t="shared" si="1"/>
        <v>0.1215933415241775</v>
      </c>
      <c r="J90" s="65">
        <v>37887941</v>
      </c>
      <c r="K90" s="66">
        <v>5977359</v>
      </c>
      <c r="L90" s="61">
        <v>0.15776415509092986</v>
      </c>
      <c r="M90" s="65">
        <v>38487590</v>
      </c>
      <c r="N90" s="66">
        <v>9427336</v>
      </c>
      <c r="O90" s="61">
        <v>0.2449448250721856</v>
      </c>
      <c r="P90" s="65">
        <v>39029964</v>
      </c>
      <c r="Q90" s="66">
        <v>15749467</v>
      </c>
      <c r="R90" s="61">
        <v>0.40352245777116269</v>
      </c>
      <c r="S90" s="59">
        <v>40936208</v>
      </c>
      <c r="T90" s="60">
        <v>22410286</v>
      </c>
      <c r="U90" s="61">
        <v>0.54744411109109081</v>
      </c>
      <c r="V90" s="63">
        <v>53133069</v>
      </c>
      <c r="W90" s="63">
        <v>25713195</v>
      </c>
      <c r="X90" s="64">
        <v>0.48393957819376104</v>
      </c>
    </row>
    <row r="91" spans="1:24" x14ac:dyDescent="0.25">
      <c r="A91" s="56" t="s">
        <v>231</v>
      </c>
      <c r="B91" s="56" t="s">
        <v>232</v>
      </c>
      <c r="C91" s="56" t="s">
        <v>233</v>
      </c>
      <c r="D91" s="8">
        <v>27300383</v>
      </c>
      <c r="E91" s="8">
        <v>2640075</v>
      </c>
      <c r="F91" s="9">
        <v>9.6704687256585375E-2</v>
      </c>
      <c r="G91" s="8">
        <v>28833532</v>
      </c>
      <c r="H91" s="8">
        <v>2725368</v>
      </c>
      <c r="I91" s="9">
        <v>9.4520782261430888E-2</v>
      </c>
      <c r="J91" s="65">
        <v>28409005</v>
      </c>
      <c r="K91" s="66">
        <v>3184813</v>
      </c>
      <c r="L91" s="61">
        <v>0.11210575660780799</v>
      </c>
      <c r="M91" s="65">
        <v>28495586</v>
      </c>
      <c r="N91" s="66">
        <v>3445245</v>
      </c>
      <c r="O91" s="61">
        <v>0.12090451482555929</v>
      </c>
      <c r="P91" s="65">
        <v>29368631</v>
      </c>
      <c r="Q91" s="66">
        <v>3693873</v>
      </c>
      <c r="R91" s="61">
        <v>0.12577613849280206</v>
      </c>
      <c r="S91" s="59">
        <v>29235218</v>
      </c>
      <c r="T91" s="60">
        <v>4997076</v>
      </c>
      <c r="U91" s="61">
        <v>0.17092658587324369</v>
      </c>
      <c r="V91" s="63">
        <v>30760156</v>
      </c>
      <c r="W91" s="63">
        <v>4180644</v>
      </c>
      <c r="X91" s="64">
        <v>0.13591101423542845</v>
      </c>
    </row>
    <row r="92" spans="1:24" x14ac:dyDescent="0.25">
      <c r="A92" s="56" t="s">
        <v>234</v>
      </c>
      <c r="B92" s="56" t="s">
        <v>235</v>
      </c>
      <c r="C92" s="56" t="s">
        <v>25</v>
      </c>
      <c r="D92" s="10">
        <v>55631084</v>
      </c>
      <c r="E92" s="10">
        <v>19695339</v>
      </c>
      <c r="F92" s="11">
        <v>0.35403478745803335</v>
      </c>
      <c r="G92" s="10">
        <v>61367912</v>
      </c>
      <c r="H92" s="10">
        <v>22744318</v>
      </c>
      <c r="I92" s="11">
        <f t="shared" si="1"/>
        <v>0.3706223213199758</v>
      </c>
      <c r="J92" s="65">
        <v>60723738</v>
      </c>
      <c r="K92" s="66">
        <v>25191689</v>
      </c>
      <c r="L92" s="61">
        <v>0.41485734952614411</v>
      </c>
      <c r="M92" s="65">
        <v>62516334</v>
      </c>
      <c r="N92" s="66">
        <v>28058971</v>
      </c>
      <c r="O92" s="61">
        <v>0.44882623795566773</v>
      </c>
      <c r="P92" s="65">
        <v>65124412</v>
      </c>
      <c r="Q92" s="66">
        <v>29705690</v>
      </c>
      <c r="R92" s="61">
        <v>0.45613755407112161</v>
      </c>
      <c r="S92" s="59">
        <v>63773089</v>
      </c>
      <c r="T92" s="60">
        <v>31998689</v>
      </c>
      <c r="U92" s="61">
        <v>0.50175849252025406</v>
      </c>
      <c r="V92" s="63">
        <v>63475150</v>
      </c>
      <c r="W92" s="63">
        <v>38017968</v>
      </c>
      <c r="X92" s="64">
        <v>0.59894254680768777</v>
      </c>
    </row>
    <row r="93" spans="1:24" x14ac:dyDescent="0.25">
      <c r="A93" s="56" t="s">
        <v>236</v>
      </c>
      <c r="B93" s="56" t="s">
        <v>237</v>
      </c>
      <c r="C93" s="56" t="s">
        <v>56</v>
      </c>
      <c r="D93" s="10">
        <v>70489333</v>
      </c>
      <c r="E93" s="10">
        <v>14920293</v>
      </c>
      <c r="F93" s="11">
        <v>0.21166738802876742</v>
      </c>
      <c r="G93" s="10">
        <v>69102761</v>
      </c>
      <c r="H93" s="10">
        <v>18489436</v>
      </c>
      <c r="I93" s="11">
        <f t="shared" si="1"/>
        <v>0.26756435969324005</v>
      </c>
      <c r="J93" s="65">
        <v>65278663</v>
      </c>
      <c r="K93" s="66">
        <v>21423295</v>
      </c>
      <c r="L93" s="61">
        <v>0.32818219637862373</v>
      </c>
      <c r="M93" s="65">
        <v>64787094</v>
      </c>
      <c r="N93" s="66">
        <v>29376292</v>
      </c>
      <c r="O93" s="61">
        <v>0.45342814727883923</v>
      </c>
      <c r="P93" s="65">
        <v>68391912</v>
      </c>
      <c r="Q93" s="66">
        <v>39469240</v>
      </c>
      <c r="R93" s="61">
        <v>0.57710391252111803</v>
      </c>
      <c r="S93" s="59">
        <v>70786910</v>
      </c>
      <c r="T93" s="60">
        <v>47858603</v>
      </c>
      <c r="U93" s="61">
        <v>0.67609396991618931</v>
      </c>
      <c r="V93" s="63">
        <v>75181458</v>
      </c>
      <c r="W93" s="63">
        <v>53333891</v>
      </c>
      <c r="X93" s="64">
        <v>0.70940219063056742</v>
      </c>
    </row>
    <row r="94" spans="1:24" x14ac:dyDescent="0.25">
      <c r="A94" s="56" t="s">
        <v>238</v>
      </c>
      <c r="B94" s="56" t="s">
        <v>239</v>
      </c>
      <c r="C94" s="56" t="s">
        <v>76</v>
      </c>
      <c r="D94" s="10">
        <v>45520615</v>
      </c>
      <c r="E94" s="10">
        <v>5089417</v>
      </c>
      <c r="F94" s="11">
        <v>0.11180466256881635</v>
      </c>
      <c r="G94" s="10">
        <v>48392740</v>
      </c>
      <c r="H94" s="10">
        <v>6842391</v>
      </c>
      <c r="I94" s="11">
        <f t="shared" si="1"/>
        <v>0.14139292381460525</v>
      </c>
      <c r="J94" s="65">
        <v>46252442</v>
      </c>
      <c r="K94" s="66">
        <v>7994761</v>
      </c>
      <c r="L94" s="61">
        <v>0.17285057078715974</v>
      </c>
      <c r="M94" s="65">
        <v>47692944</v>
      </c>
      <c r="N94" s="66">
        <v>9923095</v>
      </c>
      <c r="O94" s="61">
        <v>0.20806211920991918</v>
      </c>
      <c r="P94" s="65">
        <v>48935266</v>
      </c>
      <c r="Q94" s="66">
        <v>11870434</v>
      </c>
      <c r="R94" s="61">
        <v>0.24257422039966023</v>
      </c>
      <c r="S94" s="59">
        <v>51755123</v>
      </c>
      <c r="T94" s="60">
        <v>13367374</v>
      </c>
      <c r="U94" s="61">
        <v>0.25828117537272588</v>
      </c>
      <c r="V94" s="63">
        <v>53581480</v>
      </c>
      <c r="W94" s="63">
        <v>13334589</v>
      </c>
      <c r="X94" s="64">
        <v>0.24886563417061269</v>
      </c>
    </row>
    <row r="95" spans="1:24" x14ac:dyDescent="0.25">
      <c r="A95" s="56" t="s">
        <v>240</v>
      </c>
      <c r="B95" s="56" t="s">
        <v>241</v>
      </c>
      <c r="C95" s="56" t="s">
        <v>168</v>
      </c>
      <c r="D95" s="10">
        <v>162943805</v>
      </c>
      <c r="E95" s="10">
        <v>4021289</v>
      </c>
      <c r="F95" s="11">
        <v>2.4678992858918447E-2</v>
      </c>
      <c r="G95" s="10">
        <v>71140500</v>
      </c>
      <c r="H95" s="10">
        <v>1690044</v>
      </c>
      <c r="I95" s="11">
        <f t="shared" si="1"/>
        <v>2.3756425664705757E-2</v>
      </c>
      <c r="J95" s="65">
        <v>69187704</v>
      </c>
      <c r="K95" s="66">
        <v>1523221</v>
      </c>
      <c r="L95" s="61">
        <v>2.2015776098018806E-2</v>
      </c>
      <c r="M95" s="65">
        <v>72865608</v>
      </c>
      <c r="N95" s="66">
        <v>1649253</v>
      </c>
      <c r="O95" s="61">
        <v>2.2634176057379499E-2</v>
      </c>
      <c r="P95" s="65">
        <v>75764007</v>
      </c>
      <c r="Q95" s="66">
        <v>2593485</v>
      </c>
      <c r="R95" s="61">
        <v>3.4231096040102528E-2</v>
      </c>
      <c r="S95" s="59">
        <v>73793320</v>
      </c>
      <c r="T95" s="60">
        <v>8064274</v>
      </c>
      <c r="U95" s="61">
        <v>0.10928189706060115</v>
      </c>
      <c r="V95" s="63">
        <v>68936658</v>
      </c>
      <c r="W95" s="63">
        <v>17244650</v>
      </c>
      <c r="X95" s="64">
        <v>0.25015210339903626</v>
      </c>
    </row>
    <row r="96" spans="1:24" x14ac:dyDescent="0.25">
      <c r="A96" s="56" t="s">
        <v>242</v>
      </c>
      <c r="B96" s="56" t="s">
        <v>243</v>
      </c>
      <c r="C96" s="56" t="s">
        <v>82</v>
      </c>
      <c r="D96" s="10">
        <v>36588147</v>
      </c>
      <c r="E96" s="10">
        <v>2244111</v>
      </c>
      <c r="F96" s="11">
        <v>6.1334371483748547E-2</v>
      </c>
      <c r="G96" s="10">
        <v>35170358</v>
      </c>
      <c r="H96" s="10">
        <v>3427581</v>
      </c>
      <c r="I96" s="11">
        <f t="shared" si="1"/>
        <v>9.7456528591491731E-2</v>
      </c>
      <c r="J96" s="65">
        <v>31832418</v>
      </c>
      <c r="K96" s="66">
        <v>6721308</v>
      </c>
      <c r="L96" s="61">
        <v>0.21114663673994227</v>
      </c>
      <c r="M96" s="65">
        <v>32831680</v>
      </c>
      <c r="N96" s="66">
        <v>10377474</v>
      </c>
      <c r="O96" s="61">
        <v>0.3160811143383464</v>
      </c>
      <c r="P96" s="65">
        <v>35011533</v>
      </c>
      <c r="Q96" s="66">
        <v>14562028</v>
      </c>
      <c r="R96" s="61">
        <v>0.41592089098183732</v>
      </c>
      <c r="S96" s="59">
        <v>36893779</v>
      </c>
      <c r="T96" s="60">
        <v>17434768</v>
      </c>
      <c r="U96" s="61">
        <v>0.47256660804522083</v>
      </c>
      <c r="V96" s="63">
        <v>38914348</v>
      </c>
      <c r="W96" s="63">
        <v>20755058</v>
      </c>
      <c r="X96" s="64">
        <v>0.53335232547131461</v>
      </c>
    </row>
    <row r="97" spans="1:24" x14ac:dyDescent="0.25">
      <c r="A97" s="56" t="s">
        <v>244</v>
      </c>
      <c r="B97" s="56" t="s">
        <v>245</v>
      </c>
      <c r="C97" s="56" t="s">
        <v>246</v>
      </c>
      <c r="D97" s="10">
        <v>33351725</v>
      </c>
      <c r="E97" s="10">
        <v>3005394</v>
      </c>
      <c r="F97" s="11">
        <v>9.0112100648467211E-2</v>
      </c>
      <c r="G97" s="10">
        <v>31197434</v>
      </c>
      <c r="H97" s="10">
        <v>2309394</v>
      </c>
      <c r="I97" s="11">
        <f t="shared" si="1"/>
        <v>7.4025126553677462E-2</v>
      </c>
      <c r="J97" s="65">
        <v>31604704</v>
      </c>
      <c r="K97" s="66">
        <v>1150829</v>
      </c>
      <c r="L97" s="61">
        <v>3.6413218741108921E-2</v>
      </c>
      <c r="M97" s="65">
        <v>32240683</v>
      </c>
      <c r="N97" s="66">
        <v>2095030</v>
      </c>
      <c r="O97" s="61">
        <v>6.4980943486836182E-2</v>
      </c>
      <c r="P97" s="65">
        <v>34540087</v>
      </c>
      <c r="Q97" s="66">
        <v>3726004</v>
      </c>
      <c r="R97" s="61">
        <v>0.10787477171091087</v>
      </c>
      <c r="S97" s="59">
        <v>35215493</v>
      </c>
      <c r="T97" s="60">
        <v>6358425</v>
      </c>
      <c r="U97" s="61">
        <v>0.18055760287098635</v>
      </c>
      <c r="V97" s="63">
        <v>39625411</v>
      </c>
      <c r="W97" s="63">
        <v>5270646</v>
      </c>
      <c r="X97" s="64">
        <v>0.1330117686350307</v>
      </c>
    </row>
    <row r="98" spans="1:24" x14ac:dyDescent="0.25">
      <c r="A98" s="56" t="s">
        <v>247</v>
      </c>
      <c r="B98" s="56" t="s">
        <v>248</v>
      </c>
      <c r="C98" s="56" t="s">
        <v>249</v>
      </c>
      <c r="D98" s="10">
        <v>20246418</v>
      </c>
      <c r="E98" s="10">
        <v>9454395</v>
      </c>
      <c r="F98" s="11">
        <v>0.46696630485451796</v>
      </c>
      <c r="G98" s="10">
        <v>20367912</v>
      </c>
      <c r="H98" s="10">
        <v>9352544</v>
      </c>
      <c r="I98" s="11">
        <f t="shared" si="1"/>
        <v>0.45918030282141831</v>
      </c>
      <c r="J98" s="65">
        <v>19812444</v>
      </c>
      <c r="K98" s="66">
        <v>9242761</v>
      </c>
      <c r="L98" s="61">
        <v>0.46651291481252893</v>
      </c>
      <c r="M98" s="65">
        <v>20452553</v>
      </c>
      <c r="N98" s="66">
        <v>9970321</v>
      </c>
      <c r="O98" s="61">
        <v>0.48748540096681331</v>
      </c>
      <c r="P98" s="65">
        <v>20222598</v>
      </c>
      <c r="Q98" s="66">
        <v>12125631</v>
      </c>
      <c r="R98" s="61">
        <v>0.59960797321887127</v>
      </c>
      <c r="S98" s="59">
        <v>20158806</v>
      </c>
      <c r="T98" s="60">
        <v>14906342</v>
      </c>
      <c r="U98" s="61">
        <v>0.73944567947129414</v>
      </c>
      <c r="V98" s="63">
        <v>21002452</v>
      </c>
      <c r="W98" s="63">
        <v>15934831</v>
      </c>
      <c r="X98" s="64">
        <v>0.75871288742857268</v>
      </c>
    </row>
    <row r="99" spans="1:24" x14ac:dyDescent="0.25">
      <c r="A99" s="56" t="s">
        <v>250</v>
      </c>
      <c r="B99" s="56" t="s">
        <v>251</v>
      </c>
      <c r="C99" s="56" t="s">
        <v>20</v>
      </c>
      <c r="D99" s="10">
        <v>12626756</v>
      </c>
      <c r="E99" s="10">
        <v>2836225</v>
      </c>
      <c r="F99" s="11">
        <v>0.22462024291908389</v>
      </c>
      <c r="G99" s="10">
        <v>11655826</v>
      </c>
      <c r="H99" s="10">
        <v>3230125</v>
      </c>
      <c r="I99" s="11">
        <f t="shared" si="1"/>
        <v>0.27712536202925475</v>
      </c>
      <c r="J99" s="65">
        <v>11160111</v>
      </c>
      <c r="K99" s="66">
        <v>3549519</v>
      </c>
      <c r="L99" s="61">
        <v>0.3180540946232524</v>
      </c>
      <c r="M99" s="65">
        <v>11244943</v>
      </c>
      <c r="N99" s="66">
        <v>4674710</v>
      </c>
      <c r="O99" s="61">
        <v>0.41571664702969147</v>
      </c>
      <c r="P99" s="65">
        <v>12212655</v>
      </c>
      <c r="Q99" s="66">
        <v>5012267</v>
      </c>
      <c r="R99" s="61">
        <v>0.41041583504979057</v>
      </c>
      <c r="S99" s="59">
        <v>12861892</v>
      </c>
      <c r="T99" s="60">
        <v>5494236</v>
      </c>
      <c r="U99" s="61">
        <v>0.42717167894116975</v>
      </c>
      <c r="V99" s="63">
        <v>13687212</v>
      </c>
      <c r="W99" s="63">
        <v>5636339</v>
      </c>
      <c r="X99" s="64">
        <v>0.41179598883980173</v>
      </c>
    </row>
    <row r="100" spans="1:24" x14ac:dyDescent="0.25">
      <c r="A100" s="56" t="s">
        <v>252</v>
      </c>
      <c r="B100" s="56" t="s">
        <v>253</v>
      </c>
      <c r="C100" s="56" t="s">
        <v>171</v>
      </c>
      <c r="D100" s="10">
        <v>56986195</v>
      </c>
      <c r="E100" s="10">
        <v>14156224</v>
      </c>
      <c r="F100" s="11">
        <v>0.24841497138034924</v>
      </c>
      <c r="G100" s="10">
        <v>59147846</v>
      </c>
      <c r="H100" s="10">
        <v>15026601</v>
      </c>
      <c r="I100" s="11">
        <f t="shared" si="1"/>
        <v>0.25405153384621987</v>
      </c>
      <c r="J100" s="65">
        <v>59589685</v>
      </c>
      <c r="K100" s="66">
        <v>16033865</v>
      </c>
      <c r="L100" s="61">
        <v>0.26907114880704608</v>
      </c>
      <c r="M100" s="65">
        <v>62020228</v>
      </c>
      <c r="N100" s="66">
        <v>17263531</v>
      </c>
      <c r="O100" s="61">
        <v>0.27835323339991591</v>
      </c>
      <c r="P100" s="65">
        <v>62563953</v>
      </c>
      <c r="Q100" s="66">
        <v>21132672</v>
      </c>
      <c r="R100" s="61">
        <v>0.33777712223522705</v>
      </c>
      <c r="S100" s="59">
        <v>65901704</v>
      </c>
      <c r="T100" s="60">
        <v>24959188</v>
      </c>
      <c r="U100" s="61">
        <v>0.37873357569024313</v>
      </c>
      <c r="V100" s="63">
        <v>68476934</v>
      </c>
      <c r="W100" s="63">
        <v>28262311</v>
      </c>
      <c r="X100" s="64">
        <v>0.41272745943911565</v>
      </c>
    </row>
    <row r="101" spans="1:24" x14ac:dyDescent="0.25">
      <c r="A101" s="56" t="s">
        <v>254</v>
      </c>
      <c r="B101" s="56" t="s">
        <v>255</v>
      </c>
      <c r="C101" s="56" t="s">
        <v>256</v>
      </c>
      <c r="D101" s="10">
        <v>4095209</v>
      </c>
      <c r="E101" s="10">
        <v>1700676</v>
      </c>
      <c r="F101" s="11">
        <v>0.4152842992872891</v>
      </c>
      <c r="G101" s="10">
        <v>4338653</v>
      </c>
      <c r="H101" s="10">
        <v>1436813</v>
      </c>
      <c r="I101" s="11">
        <f t="shared" si="1"/>
        <v>0.33116568667740887</v>
      </c>
      <c r="J101" s="65">
        <v>4389006</v>
      </c>
      <c r="K101" s="66">
        <v>1553678</v>
      </c>
      <c r="L101" s="61">
        <v>0.35399313648694031</v>
      </c>
      <c r="M101" s="65">
        <v>5128214</v>
      </c>
      <c r="N101" s="66">
        <v>970980</v>
      </c>
      <c r="O101" s="61">
        <v>0.18934077244046368</v>
      </c>
      <c r="P101" s="65">
        <v>4714170</v>
      </c>
      <c r="Q101" s="66">
        <v>886658</v>
      </c>
      <c r="R101" s="61">
        <v>0.18808358629408783</v>
      </c>
      <c r="S101" s="59">
        <v>4844880</v>
      </c>
      <c r="T101" s="60">
        <v>1353283</v>
      </c>
      <c r="U101" s="61">
        <v>0.2793222948762405</v>
      </c>
      <c r="V101" s="63">
        <v>4825804</v>
      </c>
      <c r="W101" s="63">
        <v>2005360</v>
      </c>
      <c r="X101" s="64">
        <v>0.4155494089689511</v>
      </c>
    </row>
    <row r="102" spans="1:24" x14ac:dyDescent="0.25">
      <c r="A102" s="56" t="s">
        <v>257</v>
      </c>
      <c r="B102" s="56" t="s">
        <v>258</v>
      </c>
      <c r="C102" s="56" t="s">
        <v>259</v>
      </c>
      <c r="D102" s="10">
        <v>18057044</v>
      </c>
      <c r="E102" s="10">
        <v>3376330</v>
      </c>
      <c r="F102" s="11">
        <v>0.18698132429649061</v>
      </c>
      <c r="G102" s="10">
        <v>18521311</v>
      </c>
      <c r="H102" s="10">
        <v>2712671</v>
      </c>
      <c r="I102" s="11">
        <f t="shared" si="1"/>
        <v>0.14646214838679616</v>
      </c>
      <c r="J102" s="65">
        <v>18670894</v>
      </c>
      <c r="K102" s="66">
        <v>2442336</v>
      </c>
      <c r="L102" s="61">
        <v>0.13080980482241503</v>
      </c>
      <c r="M102" s="65">
        <v>18960647</v>
      </c>
      <c r="N102" s="66">
        <v>2246718</v>
      </c>
      <c r="O102" s="61">
        <v>0.11849374127370231</v>
      </c>
      <c r="P102" s="65">
        <v>19487713</v>
      </c>
      <c r="Q102" s="66">
        <v>2035032</v>
      </c>
      <c r="R102" s="61">
        <v>0.10442641473630077</v>
      </c>
      <c r="S102" s="59">
        <v>20258884</v>
      </c>
      <c r="T102" s="60">
        <v>2377076</v>
      </c>
      <c r="U102" s="61">
        <v>0.11733499239148612</v>
      </c>
      <c r="V102" s="63">
        <v>21590757</v>
      </c>
      <c r="W102" s="63">
        <v>1849084</v>
      </c>
      <c r="X102" s="64">
        <v>8.5642388546172787E-2</v>
      </c>
    </row>
    <row r="103" spans="1:24" x14ac:dyDescent="0.25">
      <c r="A103" s="56" t="s">
        <v>260</v>
      </c>
      <c r="B103" s="56" t="s">
        <v>261</v>
      </c>
      <c r="C103" s="56" t="s">
        <v>88</v>
      </c>
      <c r="D103" s="10">
        <v>22601329</v>
      </c>
      <c r="E103" s="10">
        <v>9071309</v>
      </c>
      <c r="F103" s="11">
        <v>0.40136175178017186</v>
      </c>
      <c r="G103" s="10">
        <v>25466997</v>
      </c>
      <c r="H103" s="10">
        <v>7517785</v>
      </c>
      <c r="I103" s="11">
        <f t="shared" si="1"/>
        <v>0.29519715261285029</v>
      </c>
      <c r="J103" s="65">
        <v>26300003</v>
      </c>
      <c r="K103" s="66">
        <v>5141471</v>
      </c>
      <c r="L103" s="61">
        <v>0.19549317161674848</v>
      </c>
      <c r="M103" s="65">
        <v>26448229</v>
      </c>
      <c r="N103" s="66">
        <v>3210454</v>
      </c>
      <c r="O103" s="61">
        <v>0.12138635067020934</v>
      </c>
      <c r="P103" s="65">
        <v>27026717</v>
      </c>
      <c r="Q103" s="66">
        <v>4140875</v>
      </c>
      <c r="R103" s="61">
        <v>0.15321413251931412</v>
      </c>
      <c r="S103" s="59">
        <v>27876712</v>
      </c>
      <c r="T103" s="60">
        <v>6135583</v>
      </c>
      <c r="U103" s="61">
        <v>0.22009708318542015</v>
      </c>
      <c r="V103" s="63">
        <v>30772431</v>
      </c>
      <c r="W103" s="63">
        <v>6149390</v>
      </c>
      <c r="X103" s="64">
        <v>0.19983439072460671</v>
      </c>
    </row>
    <row r="104" spans="1:24" x14ac:dyDescent="0.25">
      <c r="A104" s="56" t="s">
        <v>262</v>
      </c>
      <c r="B104" s="56" t="s">
        <v>263</v>
      </c>
      <c r="C104" s="56" t="s">
        <v>158</v>
      </c>
      <c r="D104" s="10">
        <v>24207102</v>
      </c>
      <c r="E104" s="10">
        <v>336585</v>
      </c>
      <c r="F104" s="11">
        <v>1.3904390537950392E-2</v>
      </c>
      <c r="G104" s="10">
        <v>23730927</v>
      </c>
      <c r="H104" s="10">
        <v>31542</v>
      </c>
      <c r="I104" s="11">
        <f t="shared" si="1"/>
        <v>1.329151617212425E-3</v>
      </c>
      <c r="J104" s="65">
        <v>22479129</v>
      </c>
      <c r="K104" s="66">
        <v>82880</v>
      </c>
      <c r="L104" s="61">
        <v>3.6869755941166581E-3</v>
      </c>
      <c r="M104" s="65">
        <v>23369890</v>
      </c>
      <c r="N104" s="66">
        <v>170403</v>
      </c>
      <c r="O104" s="61">
        <v>7.2915619200603857E-3</v>
      </c>
      <c r="P104" s="65">
        <v>24339533</v>
      </c>
      <c r="Q104" s="66">
        <v>619412</v>
      </c>
      <c r="R104" s="61">
        <v>2.5448803804082848E-2</v>
      </c>
      <c r="S104" s="59">
        <v>25935483</v>
      </c>
      <c r="T104" s="60">
        <v>518130</v>
      </c>
      <c r="U104" s="61">
        <v>1.9977649924622573E-2</v>
      </c>
      <c r="V104" s="63">
        <v>26294367</v>
      </c>
      <c r="W104" s="63">
        <v>160174</v>
      </c>
      <c r="X104" s="64">
        <v>6.0915708676310782E-3</v>
      </c>
    </row>
    <row r="105" spans="1:24" x14ac:dyDescent="0.25">
      <c r="A105" s="56" t="s">
        <v>264</v>
      </c>
      <c r="B105" s="56" t="s">
        <v>265</v>
      </c>
      <c r="C105" s="56" t="s">
        <v>11</v>
      </c>
      <c r="D105" s="10">
        <v>39865441</v>
      </c>
      <c r="E105" s="10">
        <v>4026809</v>
      </c>
      <c r="F105" s="11">
        <v>0.10101002018264391</v>
      </c>
      <c r="G105" s="10">
        <v>39604323</v>
      </c>
      <c r="H105" s="10">
        <v>5401105</v>
      </c>
      <c r="I105" s="11">
        <f t="shared" si="1"/>
        <v>0.13637665261946277</v>
      </c>
      <c r="J105" s="65">
        <v>39582418</v>
      </c>
      <c r="K105" s="66">
        <v>6136450</v>
      </c>
      <c r="L105" s="61">
        <v>0.15502969020235197</v>
      </c>
      <c r="M105" s="65">
        <v>42817447</v>
      </c>
      <c r="N105" s="66">
        <v>6703195</v>
      </c>
      <c r="O105" s="61">
        <v>0.15655288835880382</v>
      </c>
      <c r="P105" s="65">
        <v>43494543</v>
      </c>
      <c r="Q105" s="66">
        <v>7057106</v>
      </c>
      <c r="R105" s="61">
        <v>0.16225267615755842</v>
      </c>
      <c r="S105" s="59">
        <v>43465273</v>
      </c>
      <c r="T105" s="60">
        <v>7634217</v>
      </c>
      <c r="U105" s="61">
        <v>0.17563945819459134</v>
      </c>
      <c r="V105" s="63">
        <v>42552364</v>
      </c>
      <c r="W105" s="63">
        <v>9172421</v>
      </c>
      <c r="X105" s="64">
        <v>0.21555608520363287</v>
      </c>
    </row>
    <row r="106" spans="1:24" x14ac:dyDescent="0.25">
      <c r="A106" s="56" t="s">
        <v>266</v>
      </c>
      <c r="B106" s="56" t="s">
        <v>267</v>
      </c>
      <c r="C106" s="56" t="s">
        <v>82</v>
      </c>
      <c r="D106" s="10">
        <v>12482538</v>
      </c>
      <c r="E106" s="10">
        <v>22317</v>
      </c>
      <c r="F106" s="11">
        <v>1.7878575655047074E-3</v>
      </c>
      <c r="G106" s="10">
        <v>13348356</v>
      </c>
      <c r="H106" s="10">
        <v>227698</v>
      </c>
      <c r="I106" s="11">
        <f t="shared" si="1"/>
        <v>1.7058130604248194E-2</v>
      </c>
      <c r="J106" s="65">
        <v>12035229</v>
      </c>
      <c r="K106" s="66">
        <v>684693</v>
      </c>
      <c r="L106" s="61">
        <v>5.6890733030505694E-2</v>
      </c>
      <c r="M106" s="65">
        <v>12982722</v>
      </c>
      <c r="N106" s="66">
        <v>730238</v>
      </c>
      <c r="O106" s="61">
        <v>5.6246910316650085E-2</v>
      </c>
      <c r="P106" s="65">
        <v>13111135</v>
      </c>
      <c r="Q106" s="66">
        <v>1645675</v>
      </c>
      <c r="R106" s="61">
        <v>0.12551735604888517</v>
      </c>
      <c r="S106" s="59">
        <v>13732807</v>
      </c>
      <c r="T106" s="60">
        <v>3336715</v>
      </c>
      <c r="U106" s="61">
        <v>0.24297399650340967</v>
      </c>
      <c r="V106" s="63">
        <v>14247641</v>
      </c>
      <c r="W106" s="63">
        <v>6392980</v>
      </c>
      <c r="X106" s="64">
        <v>0.44870445570603584</v>
      </c>
    </row>
    <row r="107" spans="1:24" x14ac:dyDescent="0.25">
      <c r="A107" s="56" t="s">
        <v>268</v>
      </c>
      <c r="B107" s="56" t="s">
        <v>269</v>
      </c>
      <c r="C107" s="56" t="s">
        <v>25</v>
      </c>
      <c r="D107" s="10">
        <v>50241871</v>
      </c>
      <c r="E107" s="10">
        <v>12413162</v>
      </c>
      <c r="F107" s="11">
        <v>0.24706806798656045</v>
      </c>
      <c r="G107" s="10">
        <v>51075512</v>
      </c>
      <c r="H107" s="10">
        <v>16611072</v>
      </c>
      <c r="I107" s="11">
        <f t="shared" si="1"/>
        <v>0.3252257559356429</v>
      </c>
      <c r="J107" s="65">
        <v>51536759</v>
      </c>
      <c r="K107" s="66">
        <v>21711158</v>
      </c>
      <c r="L107" s="61">
        <v>0.42127519116985995</v>
      </c>
      <c r="M107" s="65">
        <v>54052118</v>
      </c>
      <c r="N107" s="66">
        <v>21077820</v>
      </c>
      <c r="O107" s="61">
        <v>0.38995363696941532</v>
      </c>
      <c r="P107" s="65">
        <v>54583112</v>
      </c>
      <c r="Q107" s="66">
        <v>19844286</v>
      </c>
      <c r="R107" s="61">
        <v>0.36356091239356231</v>
      </c>
      <c r="S107" s="59">
        <v>56151036</v>
      </c>
      <c r="T107" s="60">
        <v>19101901</v>
      </c>
      <c r="U107" s="61">
        <v>0.34018786403157369</v>
      </c>
      <c r="V107" s="63">
        <v>57374096</v>
      </c>
      <c r="W107" s="63">
        <v>18479162</v>
      </c>
      <c r="X107" s="64">
        <v>0.32208197232423497</v>
      </c>
    </row>
    <row r="108" spans="1:24" x14ac:dyDescent="0.25">
      <c r="A108" s="56" t="s">
        <v>270</v>
      </c>
      <c r="B108" s="56" t="s">
        <v>271</v>
      </c>
      <c r="C108" s="56" t="s">
        <v>127</v>
      </c>
      <c r="D108" s="10">
        <v>34519972</v>
      </c>
      <c r="E108" s="10">
        <v>1405698</v>
      </c>
      <c r="F108" s="11">
        <v>4.0721296065941187E-2</v>
      </c>
      <c r="G108" s="10">
        <v>33676168</v>
      </c>
      <c r="H108" s="10">
        <v>1006450</v>
      </c>
      <c r="I108" s="11">
        <f t="shared" si="1"/>
        <v>2.9886120059740763E-2</v>
      </c>
      <c r="J108" s="65">
        <v>32467925</v>
      </c>
      <c r="K108" s="66">
        <v>4213622</v>
      </c>
      <c r="L108" s="61">
        <v>0.12977798858411801</v>
      </c>
      <c r="M108" s="65">
        <v>31943139</v>
      </c>
      <c r="N108" s="66">
        <v>10227239</v>
      </c>
      <c r="O108" s="61">
        <v>0.32017013105693837</v>
      </c>
      <c r="P108" s="65">
        <v>34613414</v>
      </c>
      <c r="Q108" s="66">
        <v>14881434</v>
      </c>
      <c r="R108" s="61">
        <v>0.42993256891677889</v>
      </c>
      <c r="S108" s="59">
        <v>39298548</v>
      </c>
      <c r="T108" s="60">
        <v>17206400</v>
      </c>
      <c r="U108" s="61">
        <v>0.43783805956393096</v>
      </c>
      <c r="V108" s="63">
        <v>38570159</v>
      </c>
      <c r="W108" s="63">
        <v>21679397</v>
      </c>
      <c r="X108" s="64">
        <v>0.56207694139917852</v>
      </c>
    </row>
    <row r="109" spans="1:24" x14ac:dyDescent="0.25">
      <c r="A109" s="56" t="s">
        <v>272</v>
      </c>
      <c r="B109" s="56" t="s">
        <v>273</v>
      </c>
      <c r="C109" s="56" t="s">
        <v>25</v>
      </c>
      <c r="D109" s="10">
        <v>44596534</v>
      </c>
      <c r="E109" s="10">
        <v>11093410</v>
      </c>
      <c r="F109" s="11">
        <v>0.2487504970677766</v>
      </c>
      <c r="G109" s="10">
        <v>46947968</v>
      </c>
      <c r="H109" s="10">
        <v>11105317</v>
      </c>
      <c r="I109" s="11">
        <f t="shared" si="1"/>
        <v>0.23654521107282003</v>
      </c>
      <c r="J109" s="65">
        <v>46840662</v>
      </c>
      <c r="K109" s="66">
        <v>11222320</v>
      </c>
      <c r="L109" s="61">
        <v>0.23958499988749091</v>
      </c>
      <c r="M109" s="65">
        <v>47340124</v>
      </c>
      <c r="N109" s="66">
        <v>11065687</v>
      </c>
      <c r="O109" s="61">
        <v>0.23374858502694248</v>
      </c>
      <c r="P109" s="65">
        <v>47730996</v>
      </c>
      <c r="Q109" s="66">
        <v>11763442</v>
      </c>
      <c r="R109" s="61">
        <v>0.24645289195306128</v>
      </c>
      <c r="S109" s="59">
        <v>47579432</v>
      </c>
      <c r="T109" s="60">
        <v>13510257</v>
      </c>
      <c r="U109" s="61">
        <v>0.2839516243069064</v>
      </c>
      <c r="V109" s="63">
        <v>48894457</v>
      </c>
      <c r="W109" s="63">
        <v>14617585</v>
      </c>
      <c r="X109" s="64">
        <v>0.29896200708395226</v>
      </c>
    </row>
    <row r="110" spans="1:24" x14ac:dyDescent="0.25">
      <c r="A110" s="56" t="s">
        <v>274</v>
      </c>
      <c r="B110" s="56" t="s">
        <v>275</v>
      </c>
      <c r="C110" s="56" t="s">
        <v>8</v>
      </c>
      <c r="D110" s="10">
        <v>20871280</v>
      </c>
      <c r="E110" s="10">
        <v>4373059</v>
      </c>
      <c r="F110" s="11">
        <v>0.20952519442985768</v>
      </c>
      <c r="G110" s="10">
        <v>20773320</v>
      </c>
      <c r="H110" s="10">
        <v>4092390</v>
      </c>
      <c r="I110" s="11">
        <f t="shared" si="1"/>
        <v>0.19700221245328142</v>
      </c>
      <c r="J110" s="65">
        <v>21263052</v>
      </c>
      <c r="K110" s="66">
        <v>3062121</v>
      </c>
      <c r="L110" s="61">
        <v>0.14401135829419032</v>
      </c>
      <c r="M110" s="65">
        <v>21982959</v>
      </c>
      <c r="N110" s="66">
        <v>2169578</v>
      </c>
      <c r="O110" s="61">
        <v>9.8693629005995057E-2</v>
      </c>
      <c r="P110" s="65">
        <v>22465671</v>
      </c>
      <c r="Q110" s="66">
        <v>2142404</v>
      </c>
      <c r="R110" s="61">
        <v>9.5363454757260532E-2</v>
      </c>
      <c r="S110" s="59">
        <v>23223504</v>
      </c>
      <c r="T110" s="60">
        <v>1833999</v>
      </c>
      <c r="U110" s="61">
        <v>7.8971674558671254E-2</v>
      </c>
      <c r="V110" s="63">
        <v>23487537</v>
      </c>
      <c r="W110" s="63">
        <v>1172933</v>
      </c>
      <c r="X110" s="64">
        <v>4.9938526972836704E-2</v>
      </c>
    </row>
    <row r="111" spans="1:24" x14ac:dyDescent="0.25">
      <c r="A111" s="56" t="s">
        <v>276</v>
      </c>
      <c r="B111" s="56" t="s">
        <v>277</v>
      </c>
      <c r="C111" s="56" t="s">
        <v>38</v>
      </c>
      <c r="D111" s="10">
        <v>23819115</v>
      </c>
      <c r="E111" s="10">
        <v>9424212</v>
      </c>
      <c r="F111" s="11">
        <v>0.39565752128070247</v>
      </c>
      <c r="G111" s="10">
        <v>24208420</v>
      </c>
      <c r="H111" s="10">
        <v>8205927</v>
      </c>
      <c r="I111" s="11">
        <f t="shared" si="1"/>
        <v>0.3389699534294266</v>
      </c>
      <c r="J111" s="65">
        <v>24044095</v>
      </c>
      <c r="K111" s="66">
        <v>6032312</v>
      </c>
      <c r="L111" s="61">
        <v>0.25088538370855712</v>
      </c>
      <c r="M111" s="65">
        <v>24340488</v>
      </c>
      <c r="N111" s="66">
        <v>4414154</v>
      </c>
      <c r="O111" s="61">
        <v>0.18135026709406976</v>
      </c>
      <c r="P111" s="65">
        <v>25171685</v>
      </c>
      <c r="Q111" s="66">
        <v>4462835</v>
      </c>
      <c r="R111" s="61">
        <v>0.17729583855828485</v>
      </c>
      <c r="S111" s="59">
        <v>26174518</v>
      </c>
      <c r="T111" s="60">
        <v>5344738</v>
      </c>
      <c r="U111" s="61">
        <v>0.20419623390963684</v>
      </c>
      <c r="V111" s="63">
        <v>27328618</v>
      </c>
      <c r="W111" s="63">
        <v>6183963</v>
      </c>
      <c r="X111" s="64">
        <v>0.22628158511345139</v>
      </c>
    </row>
    <row r="112" spans="1:24" x14ac:dyDescent="0.25">
      <c r="A112" s="56" t="s">
        <v>278</v>
      </c>
      <c r="B112" s="56" t="s">
        <v>279</v>
      </c>
      <c r="C112" s="56" t="s">
        <v>82</v>
      </c>
      <c r="D112" s="10">
        <v>24364879</v>
      </c>
      <c r="E112" s="10">
        <v>2430169</v>
      </c>
      <c r="F112" s="11">
        <v>9.9740655391721833E-2</v>
      </c>
      <c r="G112" s="10">
        <v>24463375</v>
      </c>
      <c r="H112" s="10">
        <v>3522570</v>
      </c>
      <c r="I112" s="11">
        <f t="shared" si="1"/>
        <v>0.14399362312027675</v>
      </c>
      <c r="J112" s="65">
        <v>28960339</v>
      </c>
      <c r="K112" s="66">
        <v>1948178</v>
      </c>
      <c r="L112" s="61">
        <v>6.7270552323299801E-2</v>
      </c>
      <c r="M112" s="65">
        <v>24014082</v>
      </c>
      <c r="N112" s="66">
        <v>4727379</v>
      </c>
      <c r="O112" s="61">
        <v>0.19685861820576778</v>
      </c>
      <c r="P112" s="65">
        <v>26031569</v>
      </c>
      <c r="Q112" s="66">
        <v>5394705</v>
      </c>
      <c r="R112" s="61">
        <v>0.20723702824059509</v>
      </c>
      <c r="S112" s="59">
        <v>26780837</v>
      </c>
      <c r="T112" s="60">
        <v>6246319</v>
      </c>
      <c r="U112" s="61">
        <v>0.23323837862125071</v>
      </c>
      <c r="V112" s="63">
        <v>26650399</v>
      </c>
      <c r="W112" s="63">
        <v>8247003</v>
      </c>
      <c r="X112" s="64">
        <v>0.3094513894519928</v>
      </c>
    </row>
    <row r="113" spans="1:24" x14ac:dyDescent="0.25">
      <c r="A113" s="56" t="s">
        <v>280</v>
      </c>
      <c r="B113" s="56" t="s">
        <v>281</v>
      </c>
      <c r="C113" s="56" t="s">
        <v>76</v>
      </c>
      <c r="D113" s="10">
        <v>25044422</v>
      </c>
      <c r="E113" s="10">
        <v>2184222</v>
      </c>
      <c r="F113" s="11">
        <v>8.7213911345208922E-2</v>
      </c>
      <c r="G113" s="10">
        <v>25650969</v>
      </c>
      <c r="H113" s="10">
        <v>2023392</v>
      </c>
      <c r="I113" s="11">
        <f t="shared" si="1"/>
        <v>7.8881698387300692E-2</v>
      </c>
      <c r="J113" s="65">
        <v>23939337</v>
      </c>
      <c r="K113" s="66">
        <v>1889610</v>
      </c>
      <c r="L113" s="61">
        <v>7.8933263690636038E-2</v>
      </c>
      <c r="M113" s="65">
        <v>24917810</v>
      </c>
      <c r="N113" s="66">
        <v>2610823</v>
      </c>
      <c r="O113" s="61">
        <v>0.1047773861346563</v>
      </c>
      <c r="P113" s="65">
        <v>25656949</v>
      </c>
      <c r="Q113" s="66">
        <v>3981690</v>
      </c>
      <c r="R113" s="61">
        <v>0.1551895355913129</v>
      </c>
      <c r="S113" s="59">
        <v>25348965</v>
      </c>
      <c r="T113" s="60">
        <v>4679194</v>
      </c>
      <c r="U113" s="61">
        <v>0.18459112630436786</v>
      </c>
      <c r="V113" s="63">
        <v>26198864</v>
      </c>
      <c r="W113" s="63">
        <v>5388485</v>
      </c>
      <c r="X113" s="64">
        <v>0.20567628428469265</v>
      </c>
    </row>
    <row r="114" spans="1:24" x14ac:dyDescent="0.25">
      <c r="A114" s="56" t="s">
        <v>282</v>
      </c>
      <c r="B114" s="56" t="s">
        <v>283</v>
      </c>
      <c r="C114" s="56" t="s">
        <v>127</v>
      </c>
      <c r="D114" s="10">
        <v>12233072</v>
      </c>
      <c r="E114" s="10">
        <v>90607</v>
      </c>
      <c r="F114" s="11">
        <v>7.406724982898817E-3</v>
      </c>
      <c r="G114" s="10">
        <v>12142510</v>
      </c>
      <c r="H114" s="10">
        <v>673688</v>
      </c>
      <c r="I114" s="11">
        <f t="shared" si="1"/>
        <v>5.5481774361314094E-2</v>
      </c>
      <c r="J114" s="65">
        <v>12456514</v>
      </c>
      <c r="K114" s="66">
        <v>1232252</v>
      </c>
      <c r="L114" s="61">
        <v>9.8924305788922973E-2</v>
      </c>
      <c r="M114" s="65">
        <v>13243321</v>
      </c>
      <c r="N114" s="66">
        <v>1258357</v>
      </c>
      <c r="O114" s="61">
        <v>9.5018235984765456E-2</v>
      </c>
      <c r="P114" s="65">
        <v>12911110</v>
      </c>
      <c r="Q114" s="66">
        <v>1943152</v>
      </c>
      <c r="R114" s="61">
        <v>0.15050231932033728</v>
      </c>
      <c r="S114" s="59">
        <v>13085306</v>
      </c>
      <c r="T114" s="60">
        <v>3552664</v>
      </c>
      <c r="U114" s="61">
        <v>0.27150026143828809</v>
      </c>
      <c r="V114" s="63">
        <v>13078578</v>
      </c>
      <c r="W114" s="63">
        <v>4710250</v>
      </c>
      <c r="X114" s="64">
        <v>0.36015001019223958</v>
      </c>
    </row>
    <row r="115" spans="1:24" x14ac:dyDescent="0.25">
      <c r="A115" s="56" t="s">
        <v>284</v>
      </c>
      <c r="B115" s="56" t="s">
        <v>285</v>
      </c>
      <c r="C115" s="56" t="s">
        <v>233</v>
      </c>
      <c r="D115" s="10">
        <v>38880914</v>
      </c>
      <c r="E115" s="10">
        <v>7253275</v>
      </c>
      <c r="F115" s="11">
        <v>0.18655104146985846</v>
      </c>
      <c r="G115" s="10">
        <v>39976003</v>
      </c>
      <c r="H115" s="10">
        <v>9586718</v>
      </c>
      <c r="I115" s="11">
        <f t="shared" si="1"/>
        <v>0.23981181910557692</v>
      </c>
      <c r="J115" s="65">
        <v>37296472</v>
      </c>
      <c r="K115" s="66">
        <v>9434510</v>
      </c>
      <c r="L115" s="61">
        <v>0.25295985100145663</v>
      </c>
      <c r="M115" s="65">
        <v>39125394</v>
      </c>
      <c r="N115" s="66">
        <v>8022101</v>
      </c>
      <c r="O115" s="61">
        <v>0.20503566047155972</v>
      </c>
      <c r="P115" s="65">
        <v>40124485</v>
      </c>
      <c r="Q115" s="66">
        <v>7860297</v>
      </c>
      <c r="R115" s="61">
        <v>0.19589776666292416</v>
      </c>
      <c r="S115" s="59">
        <v>40146100</v>
      </c>
      <c r="T115" s="60">
        <v>9338476</v>
      </c>
      <c r="U115" s="61">
        <v>0.23261228363402672</v>
      </c>
      <c r="V115" s="63">
        <v>42049773</v>
      </c>
      <c r="W115" s="63">
        <v>11914711</v>
      </c>
      <c r="X115" s="64">
        <v>0.2833478078466678</v>
      </c>
    </row>
    <row r="116" spans="1:24" x14ac:dyDescent="0.25">
      <c r="A116" s="56" t="s">
        <v>286</v>
      </c>
      <c r="B116" s="56" t="s">
        <v>287</v>
      </c>
      <c r="C116" s="56" t="s">
        <v>288</v>
      </c>
      <c r="D116" s="10">
        <v>14965928</v>
      </c>
      <c r="E116" s="10">
        <v>609305</v>
      </c>
      <c r="F116" s="11">
        <v>4.071281112671396E-2</v>
      </c>
      <c r="G116" s="10">
        <v>14728733</v>
      </c>
      <c r="H116" s="10">
        <v>964436</v>
      </c>
      <c r="I116" s="11">
        <f t="shared" si="1"/>
        <v>6.5479902446462984E-2</v>
      </c>
      <c r="J116" s="65">
        <v>14665326</v>
      </c>
      <c r="K116" s="66">
        <v>1332470</v>
      </c>
      <c r="L116" s="61">
        <v>9.0858532568590708E-2</v>
      </c>
      <c r="M116" s="65">
        <v>14207616</v>
      </c>
      <c r="N116" s="66">
        <v>3022243</v>
      </c>
      <c r="O116" s="61">
        <v>0.21271992429975584</v>
      </c>
      <c r="P116" s="65">
        <v>15357958</v>
      </c>
      <c r="Q116" s="66">
        <v>4537879</v>
      </c>
      <c r="R116" s="61">
        <v>0.29547411185783945</v>
      </c>
      <c r="S116" s="59">
        <v>15374256</v>
      </c>
      <c r="T116" s="60">
        <v>6315109</v>
      </c>
      <c r="U116" s="61">
        <v>0.41075867346036127</v>
      </c>
      <c r="V116" s="63">
        <v>15785592</v>
      </c>
      <c r="W116" s="63">
        <v>7353637</v>
      </c>
      <c r="X116" s="64">
        <v>0.46584486663534697</v>
      </c>
    </row>
    <row r="117" spans="1:24" x14ac:dyDescent="0.25">
      <c r="A117" s="56" t="s">
        <v>289</v>
      </c>
      <c r="B117" s="56" t="s">
        <v>290</v>
      </c>
      <c r="C117" s="56" t="s">
        <v>291</v>
      </c>
      <c r="D117" s="10">
        <v>29945299</v>
      </c>
      <c r="E117" s="10">
        <v>1000597</v>
      </c>
      <c r="F117" s="11">
        <v>3.3414159598139259E-2</v>
      </c>
      <c r="G117" s="10">
        <v>28532346</v>
      </c>
      <c r="H117" s="10">
        <v>2248188</v>
      </c>
      <c r="I117" s="11">
        <f t="shared" si="1"/>
        <v>7.8794362019863354E-2</v>
      </c>
      <c r="J117" s="65">
        <v>29050569</v>
      </c>
      <c r="K117" s="66">
        <v>2322431</v>
      </c>
      <c r="L117" s="61">
        <v>7.9944423808015599E-2</v>
      </c>
      <c r="M117" s="65">
        <v>30676594</v>
      </c>
      <c r="N117" s="66">
        <v>2404705</v>
      </c>
      <c r="O117" s="61">
        <v>7.8388917622341001E-2</v>
      </c>
      <c r="P117" s="65">
        <v>32444781</v>
      </c>
      <c r="Q117" s="66">
        <v>3193238</v>
      </c>
      <c r="R117" s="61">
        <v>9.8420698231866624E-2</v>
      </c>
      <c r="S117" s="59">
        <v>33623384</v>
      </c>
      <c r="T117" s="60">
        <v>4271978</v>
      </c>
      <c r="U117" s="61">
        <v>0.12705377900094766</v>
      </c>
      <c r="V117" s="63">
        <v>35060432</v>
      </c>
      <c r="W117" s="63">
        <v>5456636</v>
      </c>
      <c r="X117" s="64">
        <v>0.15563516159755247</v>
      </c>
    </row>
    <row r="118" spans="1:24" x14ac:dyDescent="0.25">
      <c r="A118" s="56" t="s">
        <v>292</v>
      </c>
      <c r="B118" s="56" t="s">
        <v>293</v>
      </c>
      <c r="C118" s="56" t="s">
        <v>25</v>
      </c>
      <c r="D118" s="10">
        <v>127136637</v>
      </c>
      <c r="E118" s="10">
        <v>9403674</v>
      </c>
      <c r="F118" s="11">
        <v>7.3965099454376793E-2</v>
      </c>
      <c r="G118" s="10">
        <v>131629203</v>
      </c>
      <c r="H118" s="10">
        <v>14337077</v>
      </c>
      <c r="I118" s="11">
        <f t="shared" si="1"/>
        <v>0.10892018391997708</v>
      </c>
      <c r="J118" s="65">
        <v>135220920</v>
      </c>
      <c r="K118" s="66">
        <v>15735612</v>
      </c>
      <c r="L118" s="61">
        <v>0.11636965641115295</v>
      </c>
      <c r="M118" s="65">
        <v>141559345</v>
      </c>
      <c r="N118" s="66">
        <v>12411093</v>
      </c>
      <c r="O118" s="61">
        <v>8.7674134123748595E-2</v>
      </c>
      <c r="P118" s="65">
        <v>150194823</v>
      </c>
      <c r="Q118" s="66">
        <v>6021234</v>
      </c>
      <c r="R118" s="61">
        <v>4.0089490967341795E-2</v>
      </c>
      <c r="S118" s="59">
        <v>152471687</v>
      </c>
      <c r="T118" s="60">
        <v>1324061</v>
      </c>
      <c r="U118" s="61">
        <v>8.6839794722019439E-3</v>
      </c>
      <c r="V118" s="63">
        <v>145911918</v>
      </c>
      <c r="W118" s="63">
        <v>1144977</v>
      </c>
      <c r="X118" s="64">
        <v>7.8470423505775586E-3</v>
      </c>
    </row>
    <row r="119" spans="1:24" x14ac:dyDescent="0.25">
      <c r="A119" s="56" t="s">
        <v>294</v>
      </c>
      <c r="B119" s="56" t="s">
        <v>295</v>
      </c>
      <c r="C119" s="56" t="s">
        <v>296</v>
      </c>
      <c r="D119" s="10">
        <v>28933726</v>
      </c>
      <c r="E119" s="10">
        <v>6676080</v>
      </c>
      <c r="F119" s="11">
        <v>0.2307369607357172</v>
      </c>
      <c r="G119" s="10">
        <v>28266122</v>
      </c>
      <c r="H119" s="10">
        <v>7513443</v>
      </c>
      <c r="I119" s="11">
        <f t="shared" si="1"/>
        <v>0.26581088838433514</v>
      </c>
      <c r="J119" s="65">
        <v>28695833</v>
      </c>
      <c r="K119" s="66">
        <v>7955771</v>
      </c>
      <c r="L119" s="61">
        <v>0.27724481808909329</v>
      </c>
      <c r="M119" s="65">
        <v>30153504</v>
      </c>
      <c r="N119" s="66">
        <v>9718342</v>
      </c>
      <c r="O119" s="61">
        <v>0.3222956111502</v>
      </c>
      <c r="P119" s="65">
        <v>32174948</v>
      </c>
      <c r="Q119" s="66">
        <v>11757491</v>
      </c>
      <c r="R119" s="61">
        <v>0.36542377628706657</v>
      </c>
      <c r="S119" s="59">
        <v>32174948</v>
      </c>
      <c r="T119" s="60">
        <v>11757491</v>
      </c>
      <c r="U119" s="61">
        <v>0.36542377628706657</v>
      </c>
      <c r="V119" s="63">
        <v>36734773</v>
      </c>
      <c r="W119" s="63">
        <v>15633303</v>
      </c>
      <c r="X119" s="64">
        <v>0.42557233169781666</v>
      </c>
    </row>
    <row r="120" spans="1:24" x14ac:dyDescent="0.25">
      <c r="A120" s="56" t="s">
        <v>297</v>
      </c>
      <c r="B120" s="56" t="s">
        <v>298</v>
      </c>
      <c r="C120" s="56" t="s">
        <v>299</v>
      </c>
      <c r="D120" s="10">
        <v>19350209</v>
      </c>
      <c r="E120" s="10">
        <v>9923392</v>
      </c>
      <c r="F120" s="11">
        <v>0.5128312567580019</v>
      </c>
      <c r="G120" s="10">
        <v>18574010</v>
      </c>
      <c r="H120" s="10">
        <v>11212004</v>
      </c>
      <c r="I120" s="11">
        <f t="shared" si="1"/>
        <v>0.6036393864329781</v>
      </c>
      <c r="J120" s="65">
        <v>18549026</v>
      </c>
      <c r="K120" s="66">
        <v>11933147</v>
      </c>
      <c r="L120" s="61">
        <v>0.64333011339786794</v>
      </c>
      <c r="M120" s="65">
        <v>18953121</v>
      </c>
      <c r="N120" s="66">
        <v>13008970</v>
      </c>
      <c r="O120" s="61">
        <v>0.68637613826240018</v>
      </c>
      <c r="P120" s="65">
        <v>23734037</v>
      </c>
      <c r="Q120" s="66">
        <v>9558013</v>
      </c>
      <c r="R120" s="61">
        <v>0.4027133268562782</v>
      </c>
      <c r="S120" s="59">
        <v>19763595</v>
      </c>
      <c r="T120" s="60">
        <v>9991727</v>
      </c>
      <c r="U120" s="61">
        <v>0.50556222185285626</v>
      </c>
      <c r="V120" s="63">
        <v>20548894</v>
      </c>
      <c r="W120" s="63">
        <v>9997835</v>
      </c>
      <c r="X120" s="64">
        <v>0.48653883756468841</v>
      </c>
    </row>
    <row r="121" spans="1:24" x14ac:dyDescent="0.25">
      <c r="A121" s="56" t="s">
        <v>300</v>
      </c>
      <c r="B121" s="56" t="s">
        <v>301</v>
      </c>
      <c r="C121" s="56" t="s">
        <v>256</v>
      </c>
      <c r="D121" s="10">
        <v>25518845</v>
      </c>
      <c r="E121" s="10">
        <v>2414051</v>
      </c>
      <c r="F121" s="11">
        <v>9.4598756330860581E-2</v>
      </c>
      <c r="G121" s="10">
        <v>25316239</v>
      </c>
      <c r="H121" s="10">
        <v>1862497</v>
      </c>
      <c r="I121" s="11">
        <f t="shared" si="1"/>
        <v>7.3569261216091378E-2</v>
      </c>
      <c r="J121" s="65">
        <v>25445271</v>
      </c>
      <c r="K121" s="66">
        <v>438980</v>
      </c>
      <c r="L121" s="61">
        <v>1.7251928658963783E-2</v>
      </c>
      <c r="M121" s="65">
        <v>25487906</v>
      </c>
      <c r="N121" s="66">
        <v>426604</v>
      </c>
      <c r="O121" s="61">
        <v>1.6737506800284026E-2</v>
      </c>
      <c r="P121" s="65">
        <v>26730026</v>
      </c>
      <c r="Q121" s="66">
        <v>837836</v>
      </c>
      <c r="R121" s="61">
        <v>3.1344376544938636E-2</v>
      </c>
      <c r="S121" s="59">
        <v>27109071</v>
      </c>
      <c r="T121" s="60">
        <v>1081805</v>
      </c>
      <c r="U121" s="61">
        <v>3.9905646342510225E-2</v>
      </c>
      <c r="V121" s="63">
        <v>28185950</v>
      </c>
      <c r="W121" s="63">
        <v>926683</v>
      </c>
      <c r="X121" s="64">
        <v>3.2877479737244975E-2</v>
      </c>
    </row>
    <row r="122" spans="1:24" x14ac:dyDescent="0.25">
      <c r="A122" s="56" t="s">
        <v>302</v>
      </c>
      <c r="B122" s="56" t="s">
        <v>303</v>
      </c>
      <c r="C122" s="56" t="s">
        <v>82</v>
      </c>
      <c r="D122" s="10">
        <v>80597569</v>
      </c>
      <c r="E122" s="10">
        <v>9595118</v>
      </c>
      <c r="F122" s="11">
        <v>0.11904971972541753</v>
      </c>
      <c r="G122" s="10">
        <v>72154111</v>
      </c>
      <c r="H122" s="10">
        <v>9592359</v>
      </c>
      <c r="I122" s="11">
        <f t="shared" si="1"/>
        <v>0.13294265381497111</v>
      </c>
      <c r="J122" s="65">
        <v>71536939</v>
      </c>
      <c r="K122" s="66">
        <v>7395121</v>
      </c>
      <c r="L122" s="61">
        <v>0.10337485924579468</v>
      </c>
      <c r="M122" s="65">
        <v>67611188</v>
      </c>
      <c r="N122" s="66">
        <v>16563895</v>
      </c>
      <c r="O122" s="61">
        <v>0.244987486390566</v>
      </c>
      <c r="P122" s="65">
        <v>70915181</v>
      </c>
      <c r="Q122" s="66">
        <v>25304310</v>
      </c>
      <c r="R122" s="61">
        <v>0.35682500761014768</v>
      </c>
      <c r="S122" s="59">
        <v>70211525</v>
      </c>
      <c r="T122" s="60">
        <v>33371340</v>
      </c>
      <c r="U122" s="61">
        <v>0.47529718233580598</v>
      </c>
      <c r="V122" s="63">
        <v>72075417</v>
      </c>
      <c r="W122" s="63">
        <v>40213321</v>
      </c>
      <c r="X122" s="64">
        <v>0.55793393467289965</v>
      </c>
    </row>
    <row r="123" spans="1:24" x14ac:dyDescent="0.25">
      <c r="A123" s="56" t="s">
        <v>304</v>
      </c>
      <c r="B123" s="56" t="s">
        <v>305</v>
      </c>
      <c r="C123" s="56" t="s">
        <v>186</v>
      </c>
      <c r="D123" s="10">
        <v>27857223</v>
      </c>
      <c r="E123" s="10">
        <v>3897431</v>
      </c>
      <c r="F123" s="11">
        <v>0.13990737698441802</v>
      </c>
      <c r="G123" s="10">
        <v>28001065</v>
      </c>
      <c r="H123" s="10">
        <v>2105609</v>
      </c>
      <c r="I123" s="11">
        <f t="shared" si="1"/>
        <v>7.5197461239420713E-2</v>
      </c>
      <c r="J123" s="65">
        <v>27076767</v>
      </c>
      <c r="K123" s="66">
        <v>1049351</v>
      </c>
      <c r="L123" s="61">
        <v>3.8754663730717925E-2</v>
      </c>
      <c r="M123" s="65">
        <v>27452482</v>
      </c>
      <c r="N123" s="66">
        <v>561957</v>
      </c>
      <c r="O123" s="61">
        <v>2.0470170966690734E-2</v>
      </c>
      <c r="P123" s="65">
        <v>28368572</v>
      </c>
      <c r="Q123" s="66">
        <v>1308034</v>
      </c>
      <c r="R123" s="61">
        <v>4.6108559852783566E-2</v>
      </c>
      <c r="S123" s="59">
        <v>27955741</v>
      </c>
      <c r="T123" s="60">
        <v>2743083</v>
      </c>
      <c r="U123" s="61">
        <v>9.8122349895858607E-2</v>
      </c>
      <c r="V123" s="63">
        <v>28515677</v>
      </c>
      <c r="W123" s="63">
        <v>4572245</v>
      </c>
      <c r="X123" s="64">
        <v>0.16034145007323516</v>
      </c>
    </row>
    <row r="124" spans="1:24" x14ac:dyDescent="0.25">
      <c r="A124" s="56" t="s">
        <v>306</v>
      </c>
      <c r="B124" s="56" t="s">
        <v>307</v>
      </c>
      <c r="C124" s="56" t="s">
        <v>82</v>
      </c>
      <c r="D124" s="10">
        <v>14230737</v>
      </c>
      <c r="E124" s="10">
        <v>2149422</v>
      </c>
      <c r="F124" s="11">
        <v>0.15104080695188168</v>
      </c>
      <c r="G124" s="10">
        <v>14353818</v>
      </c>
      <c r="H124" s="10">
        <v>2640961</v>
      </c>
      <c r="I124" s="11">
        <f t="shared" si="1"/>
        <v>0.18399014115965523</v>
      </c>
      <c r="J124" s="65">
        <v>14870322</v>
      </c>
      <c r="K124" s="66">
        <v>2678048</v>
      </c>
      <c r="L124" s="61">
        <v>0.18009347746471124</v>
      </c>
      <c r="M124" s="65">
        <v>15274249</v>
      </c>
      <c r="N124" s="66">
        <v>2675442</v>
      </c>
      <c r="O124" s="61">
        <v>0.17516029757011295</v>
      </c>
      <c r="P124" s="65">
        <v>15193235</v>
      </c>
      <c r="Q124" s="66">
        <v>3608895</v>
      </c>
      <c r="R124" s="61">
        <v>0.23753302045285288</v>
      </c>
      <c r="S124" s="59">
        <v>15910469</v>
      </c>
      <c r="T124" s="60">
        <v>4205716</v>
      </c>
      <c r="U124" s="61">
        <v>0.26433639385488888</v>
      </c>
      <c r="V124" s="63">
        <v>16631070</v>
      </c>
      <c r="W124" s="63">
        <v>4205513</v>
      </c>
      <c r="X124" s="64">
        <v>0.25287086158617578</v>
      </c>
    </row>
    <row r="125" spans="1:24" x14ac:dyDescent="0.25">
      <c r="A125" s="56" t="s">
        <v>308</v>
      </c>
      <c r="B125" s="56" t="s">
        <v>309</v>
      </c>
      <c r="C125" s="56" t="s">
        <v>25</v>
      </c>
      <c r="D125" s="10">
        <v>31071041</v>
      </c>
      <c r="E125" s="10">
        <v>2309104</v>
      </c>
      <c r="F125" s="11">
        <v>7.4316917801370092E-2</v>
      </c>
      <c r="G125" s="10">
        <v>31740829</v>
      </c>
      <c r="H125" s="10">
        <v>2744707</v>
      </c>
      <c r="I125" s="11">
        <f t="shared" si="1"/>
        <v>8.6472442165893018E-2</v>
      </c>
      <c r="J125" s="65">
        <v>32732876</v>
      </c>
      <c r="K125" s="66">
        <v>3495857</v>
      </c>
      <c r="L125" s="61">
        <v>0.10679956750515904</v>
      </c>
      <c r="M125" s="65">
        <v>34123179</v>
      </c>
      <c r="N125" s="66">
        <v>5219972</v>
      </c>
      <c r="O125" s="61">
        <v>0.1529743755703418</v>
      </c>
      <c r="P125" s="65">
        <v>34426674</v>
      </c>
      <c r="Q125" s="66">
        <v>6183548</v>
      </c>
      <c r="R125" s="61">
        <v>0.1796150275800677</v>
      </c>
      <c r="S125" s="59">
        <v>35544994</v>
      </c>
      <c r="T125" s="60">
        <v>6367750</v>
      </c>
      <c r="U125" s="61">
        <v>0.17914618300399771</v>
      </c>
      <c r="V125" s="63">
        <v>36538147</v>
      </c>
      <c r="W125" s="63">
        <v>6729127</v>
      </c>
      <c r="X125" s="64">
        <v>0.18416716644114436</v>
      </c>
    </row>
    <row r="126" spans="1:24" x14ac:dyDescent="0.25">
      <c r="A126" s="56" t="s">
        <v>310</v>
      </c>
      <c r="B126" s="56" t="s">
        <v>311</v>
      </c>
      <c r="C126" s="56" t="s">
        <v>82</v>
      </c>
      <c r="D126" s="10">
        <v>12386751</v>
      </c>
      <c r="E126" s="10">
        <v>3737563</v>
      </c>
      <c r="F126" s="11">
        <v>0.30173876910902625</v>
      </c>
      <c r="G126" s="10">
        <v>13881157</v>
      </c>
      <c r="H126" s="10">
        <v>4392653</v>
      </c>
      <c r="I126" s="11">
        <f t="shared" si="1"/>
        <v>0.31644718087980706</v>
      </c>
      <c r="J126" s="65">
        <v>12029994</v>
      </c>
      <c r="K126" s="66">
        <v>5834911</v>
      </c>
      <c r="L126" s="61">
        <v>0.48503025022290119</v>
      </c>
      <c r="M126" s="65">
        <v>12498071</v>
      </c>
      <c r="N126" s="66">
        <v>6011797</v>
      </c>
      <c r="O126" s="61">
        <v>0.48101799069632428</v>
      </c>
      <c r="P126" s="65">
        <v>12164329</v>
      </c>
      <c r="Q126" s="66">
        <v>7845448</v>
      </c>
      <c r="R126" s="61">
        <v>0.64495526222613675</v>
      </c>
      <c r="S126" s="59">
        <v>12426009</v>
      </c>
      <c r="T126" s="60">
        <v>10459863</v>
      </c>
      <c r="U126" s="61">
        <v>0.84177172252168819</v>
      </c>
      <c r="V126" s="63">
        <v>12680545</v>
      </c>
      <c r="W126" s="63">
        <v>12937307</v>
      </c>
      <c r="X126" s="64">
        <v>1.0202484987829781</v>
      </c>
    </row>
    <row r="127" spans="1:24" x14ac:dyDescent="0.25">
      <c r="A127" s="56" t="s">
        <v>312</v>
      </c>
      <c r="B127" s="56" t="s">
        <v>313</v>
      </c>
      <c r="C127" s="56" t="s">
        <v>314</v>
      </c>
      <c r="D127" s="10">
        <v>20653051</v>
      </c>
      <c r="E127" s="10">
        <v>4231468</v>
      </c>
      <c r="F127" s="11">
        <v>0.20488343344525708</v>
      </c>
      <c r="G127" s="10">
        <v>20100882</v>
      </c>
      <c r="H127" s="10">
        <v>3437310</v>
      </c>
      <c r="I127" s="11">
        <f t="shared" si="1"/>
        <v>0.17100294404991781</v>
      </c>
      <c r="J127" s="65">
        <v>19852052</v>
      </c>
      <c r="K127" s="66">
        <v>2083913</v>
      </c>
      <c r="L127" s="61">
        <v>0.10497217113878203</v>
      </c>
      <c r="M127" s="65">
        <v>18744616</v>
      </c>
      <c r="N127" s="66">
        <v>2741955</v>
      </c>
      <c r="O127" s="61">
        <v>0.14627960370060394</v>
      </c>
      <c r="P127" s="65">
        <v>19203948</v>
      </c>
      <c r="Q127" s="66">
        <v>3960799</v>
      </c>
      <c r="R127" s="61">
        <v>0.20624920459063939</v>
      </c>
      <c r="S127" s="59">
        <v>19686512</v>
      </c>
      <c r="T127" s="60">
        <v>4887869</v>
      </c>
      <c r="U127" s="61">
        <v>0.24828517108566514</v>
      </c>
      <c r="V127" s="63">
        <v>21300760</v>
      </c>
      <c r="W127" s="63">
        <v>4026668</v>
      </c>
      <c r="X127" s="64">
        <v>0.18903870096653827</v>
      </c>
    </row>
    <row r="128" spans="1:24" x14ac:dyDescent="0.25">
      <c r="A128" s="56" t="s">
        <v>315</v>
      </c>
      <c r="B128" s="56" t="s">
        <v>316</v>
      </c>
      <c r="C128" s="56" t="s">
        <v>119</v>
      </c>
      <c r="D128" s="10">
        <v>19433398</v>
      </c>
      <c r="E128" s="10">
        <v>1680232</v>
      </c>
      <c r="F128" s="11">
        <v>8.6461050198220604E-2</v>
      </c>
      <c r="G128" s="10">
        <v>18554189</v>
      </c>
      <c r="H128" s="10">
        <v>1471192</v>
      </c>
      <c r="I128" s="11">
        <f t="shared" si="1"/>
        <v>7.9291635975035066E-2</v>
      </c>
      <c r="J128" s="65">
        <v>18504950</v>
      </c>
      <c r="K128" s="66">
        <v>974835</v>
      </c>
      <c r="L128" s="61">
        <v>5.2679688407696316E-2</v>
      </c>
      <c r="M128" s="65">
        <v>18921265</v>
      </c>
      <c r="N128" s="66">
        <v>818377</v>
      </c>
      <c r="O128" s="61">
        <v>4.3251706479455788E-2</v>
      </c>
      <c r="P128" s="65">
        <v>19078934</v>
      </c>
      <c r="Q128" s="66">
        <v>1305611</v>
      </c>
      <c r="R128" s="61">
        <v>6.8432072777231678E-2</v>
      </c>
      <c r="S128" s="59">
        <v>19053290</v>
      </c>
      <c r="T128" s="60">
        <v>2625242</v>
      </c>
      <c r="U128" s="61">
        <v>0.13778418320405558</v>
      </c>
      <c r="V128" s="63">
        <v>20527581</v>
      </c>
      <c r="W128" s="63">
        <v>3001716</v>
      </c>
      <c r="X128" s="64">
        <v>0.1462284328582116</v>
      </c>
    </row>
    <row r="129" spans="1:24" x14ac:dyDescent="0.25">
      <c r="A129" s="56" t="s">
        <v>317</v>
      </c>
      <c r="B129" s="56" t="s">
        <v>318</v>
      </c>
      <c r="C129" s="56" t="s">
        <v>177</v>
      </c>
      <c r="D129" s="10">
        <v>42369030</v>
      </c>
      <c r="E129" s="10">
        <v>3425821</v>
      </c>
      <c r="F129" s="11">
        <v>8.0856724829433194E-2</v>
      </c>
      <c r="G129" s="10">
        <v>41453054</v>
      </c>
      <c r="H129" s="10">
        <v>1938027</v>
      </c>
      <c r="I129" s="11">
        <f t="shared" si="1"/>
        <v>4.6752333374520491E-2</v>
      </c>
      <c r="J129" s="65">
        <v>40424194</v>
      </c>
      <c r="K129" s="66">
        <v>1277719</v>
      </c>
      <c r="L129" s="61">
        <v>3.1607779242302271E-2</v>
      </c>
      <c r="M129" s="65">
        <v>41130263</v>
      </c>
      <c r="N129" s="66">
        <v>2514225</v>
      </c>
      <c r="O129" s="61">
        <v>6.1128347270718884E-2</v>
      </c>
      <c r="P129" s="65">
        <v>42611350</v>
      </c>
      <c r="Q129" s="66">
        <v>4424932</v>
      </c>
      <c r="R129" s="61">
        <v>0.10384397584211719</v>
      </c>
      <c r="S129" s="59">
        <v>42437596</v>
      </c>
      <c r="T129" s="60">
        <v>7672654</v>
      </c>
      <c r="U129" s="61">
        <v>0.18079850705963646</v>
      </c>
      <c r="V129" s="63">
        <v>45241517</v>
      </c>
      <c r="W129" s="63">
        <v>8663026</v>
      </c>
      <c r="X129" s="64">
        <v>0.19148398582655837</v>
      </c>
    </row>
    <row r="130" spans="1:24" x14ac:dyDescent="0.25">
      <c r="A130" s="56" t="s">
        <v>319</v>
      </c>
      <c r="B130" s="56" t="s">
        <v>320</v>
      </c>
      <c r="C130" s="56" t="s">
        <v>25</v>
      </c>
      <c r="D130" s="10">
        <v>88771390</v>
      </c>
      <c r="E130" s="10">
        <v>21801655</v>
      </c>
      <c r="F130" s="11">
        <v>0.24559325926968137</v>
      </c>
      <c r="G130" s="10">
        <v>86977530</v>
      </c>
      <c r="H130" s="10">
        <v>23506585</v>
      </c>
      <c r="I130" s="11">
        <f t="shared" si="1"/>
        <v>0.27026043393046456</v>
      </c>
      <c r="J130" s="65">
        <v>88409869</v>
      </c>
      <c r="K130" s="66">
        <v>23486173</v>
      </c>
      <c r="L130" s="61">
        <v>0.26565103269183671</v>
      </c>
      <c r="M130" s="65">
        <v>89826214</v>
      </c>
      <c r="N130" s="66">
        <v>24073183</v>
      </c>
      <c r="O130" s="61">
        <v>0.26799730199026311</v>
      </c>
      <c r="P130" s="65">
        <v>87435681</v>
      </c>
      <c r="Q130" s="66">
        <v>31941176</v>
      </c>
      <c r="R130" s="61">
        <v>0.3653105418141594</v>
      </c>
      <c r="S130" s="59">
        <v>89432642</v>
      </c>
      <c r="T130" s="60">
        <v>41205931</v>
      </c>
      <c r="U130" s="61">
        <v>0.46074822434520052</v>
      </c>
      <c r="V130" s="63">
        <v>92159120</v>
      </c>
      <c r="W130" s="63">
        <v>47769964</v>
      </c>
      <c r="X130" s="64">
        <v>0.51834223243451105</v>
      </c>
    </row>
    <row r="131" spans="1:24" x14ac:dyDescent="0.25">
      <c r="A131" s="56" t="s">
        <v>321</v>
      </c>
      <c r="B131" s="56" t="s">
        <v>322</v>
      </c>
      <c r="C131" s="56" t="s">
        <v>127</v>
      </c>
      <c r="D131" s="10">
        <v>19393010</v>
      </c>
      <c r="E131" s="10">
        <v>11305981</v>
      </c>
      <c r="F131" s="11">
        <v>0.5829925834102081</v>
      </c>
      <c r="G131" s="10">
        <v>19862081</v>
      </c>
      <c r="H131" s="10">
        <v>10406684</v>
      </c>
      <c r="I131" s="11">
        <f t="shared" si="1"/>
        <v>0.52394731448331122</v>
      </c>
      <c r="J131" s="65">
        <v>21105735</v>
      </c>
      <c r="K131" s="66">
        <v>7518209</v>
      </c>
      <c r="L131" s="61">
        <v>0.35621640279289019</v>
      </c>
      <c r="M131" s="65">
        <v>20245351</v>
      </c>
      <c r="N131" s="66">
        <v>5163063</v>
      </c>
      <c r="O131" s="61">
        <v>0.25502462268992027</v>
      </c>
      <c r="P131" s="65">
        <v>19960746</v>
      </c>
      <c r="Q131" s="66">
        <v>3510443</v>
      </c>
      <c r="R131" s="61">
        <v>0.1758673247983818</v>
      </c>
      <c r="S131" s="59">
        <v>18700073</v>
      </c>
      <c r="T131" s="60">
        <v>4428855</v>
      </c>
      <c r="U131" s="61">
        <v>0.23683624122750752</v>
      </c>
      <c r="V131" s="63">
        <v>18886956</v>
      </c>
      <c r="W131" s="63">
        <v>6020838</v>
      </c>
      <c r="X131" s="64">
        <v>0.31878286792217869</v>
      </c>
    </row>
    <row r="132" spans="1:24" x14ac:dyDescent="0.25">
      <c r="A132" s="56" t="s">
        <v>323</v>
      </c>
      <c r="B132" s="56" t="s">
        <v>324</v>
      </c>
      <c r="C132" s="56" t="s">
        <v>217</v>
      </c>
      <c r="D132" s="10">
        <v>17625530</v>
      </c>
      <c r="E132" s="10">
        <v>4881091</v>
      </c>
      <c r="F132" s="11">
        <v>0.27693300570252355</v>
      </c>
      <c r="G132" s="10">
        <v>17626878</v>
      </c>
      <c r="H132" s="10">
        <v>4385894</v>
      </c>
      <c r="I132" s="11">
        <f t="shared" ref="I132:I195" si="2">H132/G132</f>
        <v>0.24881853723614583</v>
      </c>
      <c r="J132" s="65">
        <v>17646885</v>
      </c>
      <c r="K132" s="66">
        <v>3619262</v>
      </c>
      <c r="L132" s="61">
        <v>0.20509353350463835</v>
      </c>
      <c r="M132" s="65">
        <v>17205044</v>
      </c>
      <c r="N132" s="66">
        <v>4499628</v>
      </c>
      <c r="O132" s="61">
        <v>0.26152958399873899</v>
      </c>
      <c r="P132" s="65">
        <v>17510270</v>
      </c>
      <c r="Q132" s="66">
        <v>5949061</v>
      </c>
      <c r="R132" s="61">
        <v>0.3397469599269457</v>
      </c>
      <c r="S132" s="59">
        <v>17931211</v>
      </c>
      <c r="T132" s="60">
        <v>7509149</v>
      </c>
      <c r="U132" s="61">
        <v>0.41877534094044178</v>
      </c>
      <c r="V132" s="63">
        <v>18619990</v>
      </c>
      <c r="W132" s="63">
        <v>8902429</v>
      </c>
      <c r="X132" s="64">
        <v>0.47811137385143598</v>
      </c>
    </row>
    <row r="133" spans="1:24" x14ac:dyDescent="0.25">
      <c r="A133" s="56" t="s">
        <v>325</v>
      </c>
      <c r="B133" s="56" t="s">
        <v>326</v>
      </c>
      <c r="C133" s="56" t="s">
        <v>327</v>
      </c>
      <c r="D133" s="10">
        <v>31402545</v>
      </c>
      <c r="E133" s="10">
        <v>7179375</v>
      </c>
      <c r="F133" s="11">
        <v>0.22862398573109283</v>
      </c>
      <c r="G133" s="10">
        <v>30544761</v>
      </c>
      <c r="H133" s="10">
        <v>9219877</v>
      </c>
      <c r="I133" s="11">
        <f t="shared" si="2"/>
        <v>0.30184806487763971</v>
      </c>
      <c r="J133" s="65">
        <v>30075382</v>
      </c>
      <c r="K133" s="66">
        <v>11444982</v>
      </c>
      <c r="L133" s="61">
        <v>0.38054319642556828</v>
      </c>
      <c r="M133" s="65">
        <v>31246727</v>
      </c>
      <c r="N133" s="66">
        <v>13800704</v>
      </c>
      <c r="O133" s="61">
        <v>0.44166878662203563</v>
      </c>
      <c r="P133" s="65">
        <v>31913380</v>
      </c>
      <c r="Q133" s="66">
        <v>17377304</v>
      </c>
      <c r="R133" s="61">
        <v>0.54451468318304108</v>
      </c>
      <c r="S133" s="59">
        <v>33550111</v>
      </c>
      <c r="T133" s="60">
        <v>19740037</v>
      </c>
      <c r="U133" s="61">
        <v>0.58837471506428096</v>
      </c>
      <c r="V133" s="63">
        <v>35109135</v>
      </c>
      <c r="W133" s="63">
        <v>20717769</v>
      </c>
      <c r="X133" s="64">
        <v>0.59009625272738842</v>
      </c>
    </row>
    <row r="134" spans="1:24" x14ac:dyDescent="0.25">
      <c r="A134" s="56" t="s">
        <v>328</v>
      </c>
      <c r="B134" s="56" t="s">
        <v>329</v>
      </c>
      <c r="C134" s="56" t="s">
        <v>25</v>
      </c>
      <c r="D134" s="70">
        <v>59446150</v>
      </c>
      <c r="E134" s="70">
        <v>8278597</v>
      </c>
      <c r="F134" s="71">
        <v>0.13926212210546857</v>
      </c>
      <c r="G134" s="70">
        <v>57597230</v>
      </c>
      <c r="H134" s="70">
        <v>7491501</v>
      </c>
      <c r="I134" s="71">
        <v>0.13006703620990107</v>
      </c>
      <c r="J134" s="65">
        <v>54828897</v>
      </c>
      <c r="K134" s="66">
        <v>12756888</v>
      </c>
      <c r="L134" s="61">
        <v>0.23266723749704468</v>
      </c>
      <c r="M134" s="65">
        <v>57855460</v>
      </c>
      <c r="N134" s="66">
        <v>13452333</v>
      </c>
      <c r="O134" s="61">
        <v>0.23251622232370117</v>
      </c>
      <c r="P134" s="65">
        <v>58609748</v>
      </c>
      <c r="Q134" s="66">
        <v>14773728</v>
      </c>
      <c r="R134" s="61">
        <v>0.25206946803456654</v>
      </c>
      <c r="S134" s="59">
        <v>58872744</v>
      </c>
      <c r="T134" s="60">
        <v>16688801</v>
      </c>
      <c r="U134" s="61">
        <v>0.28347245034136681</v>
      </c>
      <c r="V134" s="63">
        <v>59214482</v>
      </c>
      <c r="W134" s="63">
        <v>16961261</v>
      </c>
      <c r="X134" s="64">
        <v>0.28643771636810061</v>
      </c>
    </row>
    <row r="135" spans="1:24" x14ac:dyDescent="0.25">
      <c r="A135" s="56" t="s">
        <v>330</v>
      </c>
      <c r="B135" s="56" t="s">
        <v>331</v>
      </c>
      <c r="C135" s="56" t="s">
        <v>46</v>
      </c>
      <c r="D135" s="10">
        <v>193190303</v>
      </c>
      <c r="E135" s="10">
        <v>56501933</v>
      </c>
      <c r="F135" s="11">
        <v>0.29246774875652015</v>
      </c>
      <c r="G135" s="10">
        <v>195719310</v>
      </c>
      <c r="H135" s="10">
        <v>78594046</v>
      </c>
      <c r="I135" s="11">
        <f t="shared" si="2"/>
        <v>0.40156510872636941</v>
      </c>
      <c r="J135" s="65">
        <v>202533649</v>
      </c>
      <c r="K135" s="66">
        <v>85507256</v>
      </c>
      <c r="L135" s="61">
        <v>0.42218790024367753</v>
      </c>
      <c r="M135" s="65">
        <v>207181571</v>
      </c>
      <c r="N135" s="66">
        <v>99774656</v>
      </c>
      <c r="O135" s="61">
        <v>0.48158074831858477</v>
      </c>
      <c r="P135" s="65">
        <v>234596000</v>
      </c>
      <c r="Q135" s="66">
        <v>101997400</v>
      </c>
      <c r="R135" s="61">
        <v>0.43477893911234633</v>
      </c>
      <c r="S135" s="59">
        <v>229164681</v>
      </c>
      <c r="T135" s="60">
        <v>134150911</v>
      </c>
      <c r="U135" s="61">
        <v>0.5853908657067447</v>
      </c>
      <c r="V135" s="63">
        <v>235146719</v>
      </c>
      <c r="W135" s="63">
        <v>158044869</v>
      </c>
      <c r="X135" s="64">
        <v>0.67211173378098465</v>
      </c>
    </row>
    <row r="136" spans="1:24" x14ac:dyDescent="0.25">
      <c r="A136" s="56" t="s">
        <v>332</v>
      </c>
      <c r="B136" s="56" t="s">
        <v>333</v>
      </c>
      <c r="C136" s="56" t="s">
        <v>334</v>
      </c>
      <c r="D136" s="10">
        <v>78975202</v>
      </c>
      <c r="E136" s="10">
        <v>28355301</v>
      </c>
      <c r="F136" s="11">
        <v>0.35904056313778088</v>
      </c>
      <c r="G136" s="10">
        <v>80326952</v>
      </c>
      <c r="H136" s="10">
        <v>29196373</v>
      </c>
      <c r="I136" s="11">
        <f t="shared" si="2"/>
        <v>0.36346920022559798</v>
      </c>
      <c r="J136" s="65">
        <v>85300253</v>
      </c>
      <c r="K136" s="66">
        <v>23461544</v>
      </c>
      <c r="L136" s="61">
        <v>0.27504659335535619</v>
      </c>
      <c r="M136" s="65">
        <v>82195924</v>
      </c>
      <c r="N136" s="66">
        <v>29635685</v>
      </c>
      <c r="O136" s="61">
        <v>0.36054932602254097</v>
      </c>
      <c r="P136" s="65">
        <v>90234629</v>
      </c>
      <c r="Q136" s="66">
        <v>28740023</v>
      </c>
      <c r="R136" s="61">
        <v>0.31850325444347977</v>
      </c>
      <c r="S136" s="59">
        <v>94841638</v>
      </c>
      <c r="T136" s="60">
        <v>28653495</v>
      </c>
      <c r="U136" s="61">
        <v>0.30211936027507241</v>
      </c>
      <c r="V136" s="63">
        <v>96444631</v>
      </c>
      <c r="W136" s="63">
        <v>33343273</v>
      </c>
      <c r="X136" s="64">
        <v>0.34572451212965916</v>
      </c>
    </row>
    <row r="137" spans="1:24" x14ac:dyDescent="0.25">
      <c r="A137" s="56" t="s">
        <v>335</v>
      </c>
      <c r="B137" s="56" t="s">
        <v>336</v>
      </c>
      <c r="C137" s="56" t="s">
        <v>337</v>
      </c>
      <c r="D137" s="10">
        <v>18846162</v>
      </c>
      <c r="E137" s="10">
        <v>4194638</v>
      </c>
      <c r="F137" s="11">
        <v>0.22257253227474114</v>
      </c>
      <c r="G137" s="10">
        <v>19804911</v>
      </c>
      <c r="H137" s="10">
        <v>4204457</v>
      </c>
      <c r="I137" s="11">
        <f t="shared" si="2"/>
        <v>0.21229365787101998</v>
      </c>
      <c r="J137" s="65">
        <v>19817549</v>
      </c>
      <c r="K137" s="66">
        <v>3295144</v>
      </c>
      <c r="L137" s="61">
        <v>0.16627404327346434</v>
      </c>
      <c r="M137" s="65">
        <v>21212490</v>
      </c>
      <c r="N137" s="66">
        <v>3741307</v>
      </c>
      <c r="O137" s="61">
        <v>0.1763728350608533</v>
      </c>
      <c r="P137" s="65">
        <v>20182877</v>
      </c>
      <c r="Q137" s="66">
        <v>4867215</v>
      </c>
      <c r="R137" s="61">
        <v>0.2411556588290163</v>
      </c>
      <c r="S137" s="59">
        <v>22005859</v>
      </c>
      <c r="T137" s="60">
        <v>5883807</v>
      </c>
      <c r="U137" s="61">
        <v>0.26737456601898613</v>
      </c>
      <c r="V137" s="63">
        <v>23328166</v>
      </c>
      <c r="W137" s="63">
        <v>5410208</v>
      </c>
      <c r="X137" s="64">
        <v>0.23191741691138515</v>
      </c>
    </row>
    <row r="138" spans="1:24" x14ac:dyDescent="0.25">
      <c r="A138" s="56" t="s">
        <v>338</v>
      </c>
      <c r="B138" s="56" t="s">
        <v>339</v>
      </c>
      <c r="C138" s="56" t="s">
        <v>8</v>
      </c>
      <c r="D138" s="10">
        <v>53187456</v>
      </c>
      <c r="E138" s="10">
        <v>13062625</v>
      </c>
      <c r="F138" s="11">
        <v>0.24559597285495285</v>
      </c>
      <c r="G138" s="10">
        <v>50846118</v>
      </c>
      <c r="H138" s="10">
        <v>15365641</v>
      </c>
      <c r="I138" s="11">
        <f t="shared" si="2"/>
        <v>0.30219890139892291</v>
      </c>
      <c r="J138" s="65">
        <v>50746655</v>
      </c>
      <c r="K138" s="66">
        <v>21456218</v>
      </c>
      <c r="L138" s="61">
        <v>0.42281048869132359</v>
      </c>
      <c r="M138" s="65">
        <v>53657357</v>
      </c>
      <c r="N138" s="66">
        <v>25406350</v>
      </c>
      <c r="O138" s="61">
        <v>0.47349238614194133</v>
      </c>
      <c r="P138" s="65">
        <v>56108548</v>
      </c>
      <c r="Q138" s="66">
        <v>26829264</v>
      </c>
      <c r="R138" s="61">
        <v>0.47816714130616961</v>
      </c>
      <c r="S138" s="59">
        <v>57739282</v>
      </c>
      <c r="T138" s="60">
        <v>26427628</v>
      </c>
      <c r="U138" s="61">
        <v>0.45770621117179811</v>
      </c>
      <c r="V138" s="63">
        <v>62021813</v>
      </c>
      <c r="W138" s="63">
        <v>22673877</v>
      </c>
      <c r="X138" s="64">
        <v>0.36557907457494027</v>
      </c>
    </row>
    <row r="139" spans="1:24" x14ac:dyDescent="0.25">
      <c r="A139" s="56" t="s">
        <v>340</v>
      </c>
      <c r="B139" s="56" t="s">
        <v>341</v>
      </c>
      <c r="C139" s="56" t="s">
        <v>25</v>
      </c>
      <c r="D139" s="10">
        <v>73537904</v>
      </c>
      <c r="E139" s="10">
        <v>542420</v>
      </c>
      <c r="F139" s="11">
        <v>7.3760601063636516E-3</v>
      </c>
      <c r="G139" s="10">
        <v>67427587</v>
      </c>
      <c r="H139" s="10">
        <v>2535354</v>
      </c>
      <c r="I139" s="11">
        <f t="shared" si="2"/>
        <v>3.7601137943732141E-2</v>
      </c>
      <c r="J139" s="65">
        <v>69661244</v>
      </c>
      <c r="K139" s="66">
        <v>3759536</v>
      </c>
      <c r="L139" s="61">
        <v>5.3968832368253429E-2</v>
      </c>
      <c r="M139" s="65">
        <v>68462786</v>
      </c>
      <c r="N139" s="66">
        <v>7217478</v>
      </c>
      <c r="O139" s="61">
        <v>0.10542191490717308</v>
      </c>
      <c r="P139" s="65">
        <v>66711344</v>
      </c>
      <c r="Q139" s="66">
        <v>12357191</v>
      </c>
      <c r="R139" s="61">
        <v>0.18523372876433131</v>
      </c>
      <c r="S139" s="59">
        <v>66873019</v>
      </c>
      <c r="T139" s="60">
        <v>18366730</v>
      </c>
      <c r="U139" s="61">
        <v>0.27465082741366886</v>
      </c>
      <c r="V139" s="63">
        <v>67562969</v>
      </c>
      <c r="W139" s="63">
        <v>24228459</v>
      </c>
      <c r="X139" s="64">
        <v>0.35860559946677301</v>
      </c>
    </row>
    <row r="140" spans="1:24" x14ac:dyDescent="0.25">
      <c r="A140" s="56" t="s">
        <v>342</v>
      </c>
      <c r="B140" s="56" t="s">
        <v>343</v>
      </c>
      <c r="C140" s="56" t="s">
        <v>68</v>
      </c>
      <c r="D140" s="10">
        <v>17134655</v>
      </c>
      <c r="E140" s="10">
        <v>7033802</v>
      </c>
      <c r="F140" s="11">
        <v>0.41050152454192979</v>
      </c>
      <c r="G140" s="10">
        <v>17320931</v>
      </c>
      <c r="H140" s="10">
        <v>6584661</v>
      </c>
      <c r="I140" s="11">
        <f t="shared" si="2"/>
        <v>0.38015629760317154</v>
      </c>
      <c r="J140" s="65">
        <v>16950367</v>
      </c>
      <c r="K140" s="66">
        <v>6645525</v>
      </c>
      <c r="L140" s="61">
        <v>0.39205788287651827</v>
      </c>
      <c r="M140" s="65">
        <v>17624715</v>
      </c>
      <c r="N140" s="66">
        <v>6993193</v>
      </c>
      <c r="O140" s="61">
        <v>0.39678332387218745</v>
      </c>
      <c r="P140" s="65">
        <v>17987255</v>
      </c>
      <c r="Q140" s="66">
        <v>8282973</v>
      </c>
      <c r="R140" s="61">
        <v>0.46049122003329579</v>
      </c>
      <c r="S140" s="59">
        <v>18484442</v>
      </c>
      <c r="T140" s="60">
        <v>9303219</v>
      </c>
      <c r="U140" s="61">
        <v>0.50329996437003621</v>
      </c>
      <c r="V140" s="63">
        <v>20115153</v>
      </c>
      <c r="W140" s="63">
        <v>9198197</v>
      </c>
      <c r="X140" s="64">
        <v>0.4572770090289644</v>
      </c>
    </row>
    <row r="141" spans="1:24" x14ac:dyDescent="0.25">
      <c r="A141" s="56" t="s">
        <v>344</v>
      </c>
      <c r="B141" s="56" t="s">
        <v>345</v>
      </c>
      <c r="C141" s="56" t="s">
        <v>82</v>
      </c>
      <c r="D141" s="10">
        <v>75050532</v>
      </c>
      <c r="E141" s="10">
        <v>41102233</v>
      </c>
      <c r="F141" s="11">
        <v>0.54766078140525376</v>
      </c>
      <c r="G141" s="10">
        <v>74729015</v>
      </c>
      <c r="H141" s="10">
        <v>40053246</v>
      </c>
      <c r="I141" s="11">
        <f t="shared" si="2"/>
        <v>0.53597984664992571</v>
      </c>
      <c r="J141" s="65">
        <v>74222261</v>
      </c>
      <c r="K141" s="66">
        <v>38145600</v>
      </c>
      <c r="L141" s="61">
        <v>0.51393745604165841</v>
      </c>
      <c r="M141" s="65">
        <v>74723746</v>
      </c>
      <c r="N141" s="66">
        <v>36095905</v>
      </c>
      <c r="O141" s="61">
        <v>0.48305802281379201</v>
      </c>
      <c r="P141" s="65">
        <v>76191976</v>
      </c>
      <c r="Q141" s="66">
        <v>34306139</v>
      </c>
      <c r="R141" s="61">
        <v>0.45025921102243105</v>
      </c>
      <c r="S141" s="59">
        <v>75724381</v>
      </c>
      <c r="T141" s="60">
        <v>33953676</v>
      </c>
      <c r="U141" s="61">
        <v>0.44838499241083263</v>
      </c>
      <c r="V141" s="63">
        <v>75669611</v>
      </c>
      <c r="W141" s="63">
        <v>38274028</v>
      </c>
      <c r="X141" s="64">
        <v>0.50580447677998508</v>
      </c>
    </row>
    <row r="142" spans="1:24" x14ac:dyDescent="0.25">
      <c r="A142" s="56" t="s">
        <v>346</v>
      </c>
      <c r="B142" s="56" t="s">
        <v>347</v>
      </c>
      <c r="C142" s="56" t="s">
        <v>233</v>
      </c>
      <c r="D142" s="10">
        <v>79460314</v>
      </c>
      <c r="E142" s="10">
        <v>4718754</v>
      </c>
      <c r="F142" s="11">
        <v>5.9385040940059711E-2</v>
      </c>
      <c r="G142" s="10">
        <v>75851336</v>
      </c>
      <c r="H142" s="10">
        <v>6935091</v>
      </c>
      <c r="I142" s="11">
        <f t="shared" si="2"/>
        <v>9.1430044159011251E-2</v>
      </c>
      <c r="J142" s="65">
        <v>78187921</v>
      </c>
      <c r="K142" s="66">
        <v>6368111</v>
      </c>
      <c r="L142" s="61">
        <v>8.1446224922645027E-2</v>
      </c>
      <c r="M142" s="65">
        <v>79927162</v>
      </c>
      <c r="N142" s="66">
        <v>4315235</v>
      </c>
      <c r="O142" s="61">
        <v>5.3989593675301518E-2</v>
      </c>
      <c r="P142" s="65">
        <v>81577349</v>
      </c>
      <c r="Q142" s="66">
        <v>4051614</v>
      </c>
      <c r="R142" s="61">
        <v>4.9665918905994359E-2</v>
      </c>
      <c r="S142" s="59">
        <v>81422452</v>
      </c>
      <c r="T142" s="60">
        <v>3451461</v>
      </c>
      <c r="U142" s="61">
        <v>4.2389548769668592E-2</v>
      </c>
      <c r="V142" s="63">
        <v>84623175</v>
      </c>
      <c r="W142" s="63">
        <v>6286464</v>
      </c>
      <c r="X142" s="64">
        <v>7.4287735008760902E-2</v>
      </c>
    </row>
    <row r="143" spans="1:24" x14ac:dyDescent="0.25">
      <c r="A143" s="56" t="s">
        <v>348</v>
      </c>
      <c r="B143" s="56" t="s">
        <v>349</v>
      </c>
      <c r="C143" s="56" t="s">
        <v>8</v>
      </c>
      <c r="D143" s="10">
        <v>24602270</v>
      </c>
      <c r="E143" s="10">
        <v>4658108</v>
      </c>
      <c r="F143" s="11">
        <v>0.18933651244377042</v>
      </c>
      <c r="G143" s="10">
        <v>25749382</v>
      </c>
      <c r="H143" s="10">
        <v>4374382</v>
      </c>
      <c r="I143" s="11">
        <f t="shared" si="2"/>
        <v>0.16988298981311473</v>
      </c>
      <c r="J143" s="65">
        <v>25386124</v>
      </c>
      <c r="K143" s="66">
        <v>3591060</v>
      </c>
      <c r="L143" s="61">
        <v>0.14145759313237422</v>
      </c>
      <c r="M143" s="65">
        <v>25357765</v>
      </c>
      <c r="N143" s="66">
        <v>4631208</v>
      </c>
      <c r="O143" s="61">
        <v>0.1826347077512549</v>
      </c>
      <c r="P143" s="65">
        <v>25453510</v>
      </c>
      <c r="Q143" s="66">
        <v>5971217</v>
      </c>
      <c r="R143" s="61">
        <v>0.23459306791086967</v>
      </c>
      <c r="S143" s="59">
        <v>26585216</v>
      </c>
      <c r="T143" s="60">
        <v>5886707</v>
      </c>
      <c r="U143" s="61">
        <v>0.22142784169968752</v>
      </c>
      <c r="V143" s="63">
        <v>27538102</v>
      </c>
      <c r="W143" s="63">
        <v>4787688</v>
      </c>
      <c r="X143" s="64">
        <v>0.1738568620306512</v>
      </c>
    </row>
    <row r="144" spans="1:24" x14ac:dyDescent="0.25">
      <c r="A144" s="56" t="s">
        <v>350</v>
      </c>
      <c r="B144" s="56" t="s">
        <v>351</v>
      </c>
      <c r="C144" s="56" t="s">
        <v>140</v>
      </c>
      <c r="D144" s="10">
        <v>23501274</v>
      </c>
      <c r="E144" s="10">
        <v>2431311</v>
      </c>
      <c r="F144" s="11">
        <v>0.10345443400217368</v>
      </c>
      <c r="G144" s="10">
        <v>22226117</v>
      </c>
      <c r="H144" s="10">
        <v>2462385</v>
      </c>
      <c r="I144" s="11">
        <f t="shared" si="2"/>
        <v>0.11078790775734691</v>
      </c>
      <c r="J144" s="65">
        <v>21551134</v>
      </c>
      <c r="K144" s="66">
        <v>3182855</v>
      </c>
      <c r="L144" s="61">
        <v>0.14768851606602232</v>
      </c>
      <c r="M144" s="65">
        <v>22157526</v>
      </c>
      <c r="N144" s="66">
        <v>5365871</v>
      </c>
      <c r="O144" s="61">
        <v>0.24216922954304557</v>
      </c>
      <c r="P144" s="65">
        <v>23740102</v>
      </c>
      <c r="Q144" s="66">
        <v>7436972</v>
      </c>
      <c r="R144" s="61">
        <v>0.31326621932795401</v>
      </c>
      <c r="S144" s="59">
        <v>23119412</v>
      </c>
      <c r="T144" s="60">
        <v>11451222</v>
      </c>
      <c r="U144" s="61">
        <v>0.49530766612922511</v>
      </c>
      <c r="V144" s="63">
        <v>24575839</v>
      </c>
      <c r="W144" s="63">
        <v>14611218</v>
      </c>
      <c r="X144" s="64">
        <v>0.59453587728988622</v>
      </c>
    </row>
    <row r="145" spans="1:24" x14ac:dyDescent="0.25">
      <c r="A145" s="56" t="s">
        <v>352</v>
      </c>
      <c r="B145" s="56" t="s">
        <v>353</v>
      </c>
      <c r="C145" s="56" t="s">
        <v>233</v>
      </c>
      <c r="D145" s="10">
        <v>349953292</v>
      </c>
      <c r="E145" s="10">
        <v>4507319</v>
      </c>
      <c r="F145" s="11">
        <v>1.2879773109835469E-2</v>
      </c>
      <c r="G145" s="10">
        <v>330351954</v>
      </c>
      <c r="H145" s="10">
        <v>15481880</v>
      </c>
      <c r="I145" s="11">
        <f t="shared" si="2"/>
        <v>4.6864805285819502E-2</v>
      </c>
      <c r="J145" s="65">
        <v>304665243</v>
      </c>
      <c r="K145" s="66">
        <v>18951665</v>
      </c>
      <c r="L145" s="61">
        <v>6.2204880390639115E-2</v>
      </c>
      <c r="M145" s="65">
        <v>300597162</v>
      </c>
      <c r="N145" s="66">
        <v>39080606</v>
      </c>
      <c r="O145" s="61">
        <v>0.13000989676675656</v>
      </c>
      <c r="P145" s="65">
        <v>332357504</v>
      </c>
      <c r="Q145" s="66">
        <v>53985783</v>
      </c>
      <c r="R145" s="61">
        <v>0.1624328692756099</v>
      </c>
      <c r="S145" s="59">
        <v>363225824</v>
      </c>
      <c r="T145" s="60">
        <v>58421972</v>
      </c>
      <c r="U145" s="61">
        <v>0.16084201105701118</v>
      </c>
      <c r="V145" s="63">
        <v>367110070</v>
      </c>
      <c r="W145" s="63">
        <v>84110914</v>
      </c>
      <c r="X145" s="64">
        <v>0.22911633559929315</v>
      </c>
    </row>
    <row r="146" spans="1:24" x14ac:dyDescent="0.25">
      <c r="A146" s="56" t="s">
        <v>354</v>
      </c>
      <c r="B146" s="56" t="s">
        <v>355</v>
      </c>
      <c r="C146" s="56" t="s">
        <v>337</v>
      </c>
      <c r="D146" s="10">
        <v>6704581</v>
      </c>
      <c r="E146" s="10">
        <v>2776604</v>
      </c>
      <c r="F146" s="11">
        <v>0.41413535014343178</v>
      </c>
      <c r="G146" s="10">
        <v>7434027</v>
      </c>
      <c r="H146" s="10">
        <v>1481362</v>
      </c>
      <c r="I146" s="11">
        <f t="shared" si="2"/>
        <v>0.19926777236617516</v>
      </c>
      <c r="J146" s="65">
        <v>6884790</v>
      </c>
      <c r="K146" s="66">
        <v>944199</v>
      </c>
      <c r="L146" s="61">
        <v>0.13714274509462163</v>
      </c>
      <c r="M146" s="65">
        <v>6599200</v>
      </c>
      <c r="N146" s="66">
        <v>1269668</v>
      </c>
      <c r="O146" s="61">
        <v>0.19239726027397261</v>
      </c>
      <c r="P146" s="65">
        <v>10389866</v>
      </c>
      <c r="Q146" s="66">
        <v>1595327</v>
      </c>
      <c r="R146" s="61">
        <v>0.15354644612355925</v>
      </c>
      <c r="S146" s="59">
        <v>7389323</v>
      </c>
      <c r="T146" s="60">
        <v>3013334</v>
      </c>
      <c r="U146" s="61">
        <v>0.40779568033499147</v>
      </c>
      <c r="V146" s="63">
        <v>10803589</v>
      </c>
      <c r="W146" s="63">
        <v>1732050</v>
      </c>
      <c r="X146" s="64">
        <v>0.16032172271640471</v>
      </c>
    </row>
    <row r="147" spans="1:24" x14ac:dyDescent="0.25">
      <c r="A147" s="56" t="s">
        <v>356</v>
      </c>
      <c r="B147" s="56" t="s">
        <v>357</v>
      </c>
      <c r="C147" s="56" t="s">
        <v>296</v>
      </c>
      <c r="D147" s="10">
        <v>42066474</v>
      </c>
      <c r="E147" s="10">
        <v>11097581</v>
      </c>
      <c r="F147" s="11">
        <v>0.26381058227033716</v>
      </c>
      <c r="G147" s="10">
        <v>42202668</v>
      </c>
      <c r="H147" s="10">
        <v>9877152</v>
      </c>
      <c r="I147" s="11">
        <f t="shared" si="2"/>
        <v>0.234040937885728</v>
      </c>
      <c r="J147" s="65">
        <v>41625827</v>
      </c>
      <c r="K147" s="66">
        <v>8509859</v>
      </c>
      <c r="L147" s="61">
        <v>0.20443699532984655</v>
      </c>
      <c r="M147" s="65">
        <v>41510222</v>
      </c>
      <c r="N147" s="66">
        <v>9143969</v>
      </c>
      <c r="O147" s="61">
        <v>0.22028234394891938</v>
      </c>
      <c r="P147" s="65">
        <v>42167624</v>
      </c>
      <c r="Q147" s="66">
        <v>11031860</v>
      </c>
      <c r="R147" s="61">
        <v>0.26161919865345035</v>
      </c>
      <c r="S147" s="59">
        <v>42917991</v>
      </c>
      <c r="T147" s="60">
        <v>13760862</v>
      </c>
      <c r="U147" s="61">
        <v>0.32063155053087178</v>
      </c>
      <c r="V147" s="63">
        <v>46607403</v>
      </c>
      <c r="W147" s="63">
        <v>13152316</v>
      </c>
      <c r="X147" s="64">
        <v>0.28219371072874411</v>
      </c>
    </row>
    <row r="148" spans="1:24" x14ac:dyDescent="0.25">
      <c r="A148" s="56" t="s">
        <v>358</v>
      </c>
      <c r="B148" s="56" t="s">
        <v>359</v>
      </c>
      <c r="C148" s="56" t="s">
        <v>46</v>
      </c>
      <c r="D148" s="10">
        <v>76586446</v>
      </c>
      <c r="E148" s="10">
        <v>45073810</v>
      </c>
      <c r="F148" s="11">
        <v>0.58853507838710784</v>
      </c>
      <c r="G148" s="10">
        <v>77907945</v>
      </c>
      <c r="H148" s="10">
        <v>35289141</v>
      </c>
      <c r="I148" s="11">
        <f t="shared" si="2"/>
        <v>0.45295946389036446</v>
      </c>
      <c r="J148" s="65">
        <v>81092748</v>
      </c>
      <c r="K148" s="66">
        <v>30536362</v>
      </c>
      <c r="L148" s="61">
        <v>0.37656094722551514</v>
      </c>
      <c r="M148" s="65">
        <v>78197556</v>
      </c>
      <c r="N148" s="66">
        <v>32754318</v>
      </c>
      <c r="O148" s="61">
        <v>0.41886626226528101</v>
      </c>
      <c r="P148" s="65">
        <v>84333999</v>
      </c>
      <c r="Q148" s="66">
        <v>35610706</v>
      </c>
      <c r="R148" s="61">
        <v>0.42225800296746274</v>
      </c>
      <c r="S148" s="59">
        <v>82430016</v>
      </c>
      <c r="T148" s="60">
        <v>39456015</v>
      </c>
      <c r="U148" s="61">
        <v>0.47866077085318048</v>
      </c>
      <c r="V148" s="63">
        <v>84088028</v>
      </c>
      <c r="W148" s="63">
        <v>43149618</v>
      </c>
      <c r="X148" s="64">
        <v>0.5131481737209963</v>
      </c>
    </row>
    <row r="149" spans="1:24" x14ac:dyDescent="0.25">
      <c r="A149" s="56" t="s">
        <v>360</v>
      </c>
      <c r="B149" s="56" t="s">
        <v>361</v>
      </c>
      <c r="C149" s="56" t="s">
        <v>362</v>
      </c>
      <c r="D149" s="10">
        <v>23580743</v>
      </c>
      <c r="E149" s="10">
        <v>3070007</v>
      </c>
      <c r="F149" s="11">
        <v>0.13019127514345075</v>
      </c>
      <c r="G149" s="10">
        <v>22973330</v>
      </c>
      <c r="H149" s="10">
        <v>2421734</v>
      </c>
      <c r="I149" s="11">
        <f t="shared" si="2"/>
        <v>0.10541501819718778</v>
      </c>
      <c r="J149" s="65">
        <v>21608251</v>
      </c>
      <c r="K149" s="66">
        <v>2096794</v>
      </c>
      <c r="L149" s="61">
        <v>9.7036729164243787E-2</v>
      </c>
      <c r="M149" s="65">
        <v>21406951</v>
      </c>
      <c r="N149" s="66">
        <v>3792312</v>
      </c>
      <c r="O149" s="61">
        <v>0.17715329941195268</v>
      </c>
      <c r="P149" s="65">
        <v>20995568</v>
      </c>
      <c r="Q149" s="66">
        <v>6768002</v>
      </c>
      <c r="R149" s="61">
        <v>0.32235384153455626</v>
      </c>
      <c r="S149" s="59">
        <v>21861612</v>
      </c>
      <c r="T149" s="60">
        <v>9107264</v>
      </c>
      <c r="U149" s="61">
        <v>0.41658702935538333</v>
      </c>
      <c r="V149" s="63">
        <v>24254974</v>
      </c>
      <c r="W149" s="63">
        <v>8868558</v>
      </c>
      <c r="X149" s="64">
        <v>0.36563873455399293</v>
      </c>
    </row>
    <row r="150" spans="1:24" x14ac:dyDescent="0.25">
      <c r="A150" s="56" t="s">
        <v>363</v>
      </c>
      <c r="B150" s="56" t="s">
        <v>364</v>
      </c>
      <c r="C150" s="56" t="s">
        <v>76</v>
      </c>
      <c r="D150" s="10">
        <v>34517963</v>
      </c>
      <c r="E150" s="10">
        <v>10749140</v>
      </c>
      <c r="F150" s="11">
        <v>0.31140713604681713</v>
      </c>
      <c r="G150" s="10">
        <v>36056723</v>
      </c>
      <c r="H150" s="10">
        <v>4826233</v>
      </c>
      <c r="I150" s="11">
        <f t="shared" si="2"/>
        <v>0.13385112673716909</v>
      </c>
      <c r="J150" s="65">
        <v>32314779</v>
      </c>
      <c r="K150" s="66">
        <v>4335533</v>
      </c>
      <c r="L150" s="61">
        <v>0.13416563981452573</v>
      </c>
      <c r="M150" s="65">
        <v>30258521</v>
      </c>
      <c r="N150" s="66">
        <v>9092321</v>
      </c>
      <c r="O150" s="61">
        <v>0.30048795180702981</v>
      </c>
      <c r="P150" s="65">
        <v>31167328</v>
      </c>
      <c r="Q150" s="66">
        <v>11673398</v>
      </c>
      <c r="R150" s="61">
        <v>0.37453958196223941</v>
      </c>
      <c r="S150" s="59">
        <v>32646898</v>
      </c>
      <c r="T150" s="60">
        <v>13529061</v>
      </c>
      <c r="U150" s="61">
        <v>0.4144057116850734</v>
      </c>
      <c r="V150" s="63">
        <v>32721758</v>
      </c>
      <c r="W150" s="63">
        <v>15421949</v>
      </c>
      <c r="X150" s="64">
        <v>0.47130563706265416</v>
      </c>
    </row>
    <row r="151" spans="1:24" x14ac:dyDescent="0.25">
      <c r="A151" s="56" t="s">
        <v>365</v>
      </c>
      <c r="B151" s="56" t="s">
        <v>366</v>
      </c>
      <c r="C151" s="56" t="s">
        <v>367</v>
      </c>
      <c r="D151" s="10">
        <v>20346162</v>
      </c>
      <c r="E151" s="10">
        <v>6084071</v>
      </c>
      <c r="F151" s="11">
        <v>0.29902794443492586</v>
      </c>
      <c r="G151" s="10">
        <v>21183012</v>
      </c>
      <c r="H151" s="10">
        <v>5337303</v>
      </c>
      <c r="I151" s="11">
        <f t="shared" si="2"/>
        <v>0.25196147743295427</v>
      </c>
      <c r="J151" s="65">
        <v>20935989</v>
      </c>
      <c r="K151" s="66">
        <v>3796018</v>
      </c>
      <c r="L151" s="61">
        <v>0.1813154372597349</v>
      </c>
      <c r="M151" s="65">
        <v>21727272</v>
      </c>
      <c r="N151" s="66">
        <v>2809036</v>
      </c>
      <c r="O151" s="61">
        <v>0.12928618005978845</v>
      </c>
      <c r="P151" s="65">
        <v>22071295</v>
      </c>
      <c r="Q151" s="66">
        <v>2883769</v>
      </c>
      <c r="R151" s="61">
        <v>0.13065699135460787</v>
      </c>
      <c r="S151" s="59">
        <v>21874214</v>
      </c>
      <c r="T151" s="60">
        <v>3987415</v>
      </c>
      <c r="U151" s="61">
        <v>0.18228837845327836</v>
      </c>
      <c r="V151" s="63">
        <v>22818977</v>
      </c>
      <c r="W151" s="63">
        <v>5067837</v>
      </c>
      <c r="X151" s="64">
        <v>0.22208870274947032</v>
      </c>
    </row>
    <row r="152" spans="1:24" x14ac:dyDescent="0.25">
      <c r="A152" s="56" t="s">
        <v>368</v>
      </c>
      <c r="B152" s="56" t="s">
        <v>369</v>
      </c>
      <c r="C152" s="56" t="s">
        <v>56</v>
      </c>
      <c r="D152" s="10">
        <v>37614691</v>
      </c>
      <c r="E152" s="10">
        <v>7393422</v>
      </c>
      <c r="F152" s="11">
        <v>0.19655676554673812</v>
      </c>
      <c r="G152" s="10">
        <v>36801263</v>
      </c>
      <c r="H152" s="10">
        <v>8271791</v>
      </c>
      <c r="I152" s="11">
        <f t="shared" si="2"/>
        <v>0.2247692151217745</v>
      </c>
      <c r="J152" s="65">
        <v>39587770</v>
      </c>
      <c r="K152" s="66">
        <v>7349782</v>
      </c>
      <c r="L152" s="61">
        <v>0.18565789383943576</v>
      </c>
      <c r="M152" s="65">
        <v>41423115</v>
      </c>
      <c r="N152" s="66">
        <v>8430201</v>
      </c>
      <c r="O152" s="61">
        <v>0.20351441459677766</v>
      </c>
      <c r="P152" s="65">
        <v>41947185</v>
      </c>
      <c r="Q152" s="66">
        <v>11278431</v>
      </c>
      <c r="R152" s="61">
        <v>0.26887217819264869</v>
      </c>
      <c r="S152" s="59">
        <v>43257218</v>
      </c>
      <c r="T152" s="60">
        <v>13214414</v>
      </c>
      <c r="U152" s="61">
        <v>0.30548460143692091</v>
      </c>
      <c r="V152" s="63">
        <v>46485350</v>
      </c>
      <c r="W152" s="63">
        <v>13601307</v>
      </c>
      <c r="X152" s="64">
        <v>0.29259340846094523</v>
      </c>
    </row>
    <row r="153" spans="1:24" x14ac:dyDescent="0.25">
      <c r="A153" s="56" t="s">
        <v>370</v>
      </c>
      <c r="B153" s="56" t="s">
        <v>371</v>
      </c>
      <c r="C153" s="56" t="s">
        <v>314</v>
      </c>
      <c r="D153" s="10">
        <v>25005081</v>
      </c>
      <c r="E153" s="10">
        <v>3408374</v>
      </c>
      <c r="F153" s="11">
        <v>0.13630725691310497</v>
      </c>
      <c r="G153" s="10">
        <v>24014382</v>
      </c>
      <c r="H153" s="10">
        <v>2466479</v>
      </c>
      <c r="I153" s="11">
        <f t="shared" si="2"/>
        <v>0.10270841031845</v>
      </c>
      <c r="J153" s="65">
        <v>23193879</v>
      </c>
      <c r="K153" s="66">
        <v>2590560</v>
      </c>
      <c r="L153" s="61">
        <v>0.11169153723704431</v>
      </c>
      <c r="M153" s="65">
        <v>23033170</v>
      </c>
      <c r="N153" s="66">
        <v>4675228</v>
      </c>
      <c r="O153" s="61">
        <v>0.20297805295580243</v>
      </c>
      <c r="P153" s="65">
        <v>24094043</v>
      </c>
      <c r="Q153" s="66">
        <v>8228549</v>
      </c>
      <c r="R153" s="61">
        <v>0.34151798434160674</v>
      </c>
      <c r="S153" s="59">
        <v>24662468</v>
      </c>
      <c r="T153" s="60">
        <v>12420566</v>
      </c>
      <c r="U153" s="61">
        <v>0.50362218412204329</v>
      </c>
      <c r="V153" s="63">
        <v>25923083</v>
      </c>
      <c r="W153" s="63">
        <v>16291461</v>
      </c>
      <c r="X153" s="64">
        <v>0.62845383784019826</v>
      </c>
    </row>
    <row r="154" spans="1:24" x14ac:dyDescent="0.25">
      <c r="A154" s="56" t="s">
        <v>372</v>
      </c>
      <c r="B154" s="56" t="s">
        <v>373</v>
      </c>
      <c r="C154" s="56" t="s">
        <v>158</v>
      </c>
      <c r="D154" s="10">
        <v>65635202</v>
      </c>
      <c r="E154" s="10">
        <v>17100551</v>
      </c>
      <c r="F154" s="11">
        <v>0.26053932156710663</v>
      </c>
      <c r="G154" s="10">
        <v>62658844</v>
      </c>
      <c r="H154" s="10">
        <v>16442657</v>
      </c>
      <c r="I154" s="11">
        <f t="shared" si="2"/>
        <v>0.26241558174932178</v>
      </c>
      <c r="J154" s="65">
        <v>61914113</v>
      </c>
      <c r="K154" s="66">
        <v>13388403</v>
      </c>
      <c r="L154" s="61">
        <v>0.21624153769270668</v>
      </c>
      <c r="M154" s="65">
        <v>60950670</v>
      </c>
      <c r="N154" s="66">
        <v>14767954</v>
      </c>
      <c r="O154" s="61">
        <v>0.2422935465680689</v>
      </c>
      <c r="P154" s="65">
        <v>63134178</v>
      </c>
      <c r="Q154" s="66">
        <v>19000861</v>
      </c>
      <c r="R154" s="61">
        <v>0.30095998082053116</v>
      </c>
      <c r="S154" s="59">
        <v>67054937</v>
      </c>
      <c r="T154" s="60">
        <v>24688256</v>
      </c>
      <c r="U154" s="61">
        <v>0.36817954209695253</v>
      </c>
      <c r="V154" s="63">
        <v>67372436</v>
      </c>
      <c r="W154" s="63">
        <v>30573028</v>
      </c>
      <c r="X154" s="64">
        <v>0.45379133982924413</v>
      </c>
    </row>
    <row r="155" spans="1:24" x14ac:dyDescent="0.25">
      <c r="A155" s="56" t="s">
        <v>374</v>
      </c>
      <c r="B155" s="56" t="s">
        <v>375</v>
      </c>
      <c r="C155" s="56" t="s">
        <v>25</v>
      </c>
      <c r="D155" s="10">
        <v>30989973</v>
      </c>
      <c r="E155" s="10">
        <v>7339469</v>
      </c>
      <c r="F155" s="11">
        <v>0.23683366874827544</v>
      </c>
      <c r="G155" s="10">
        <v>30340742</v>
      </c>
      <c r="H155" s="10">
        <v>10946948</v>
      </c>
      <c r="I155" s="11">
        <f t="shared" si="2"/>
        <v>0.36080027311131679</v>
      </c>
      <c r="J155" s="65">
        <v>30686860</v>
      </c>
      <c r="K155" s="66">
        <v>14484866</v>
      </c>
      <c r="L155" s="61">
        <v>0.47202177088173897</v>
      </c>
      <c r="M155" s="65">
        <v>32772188</v>
      </c>
      <c r="N155" s="66">
        <v>16709608</v>
      </c>
      <c r="O155" s="61">
        <v>0.50987160210358862</v>
      </c>
      <c r="P155" s="65">
        <v>33199935</v>
      </c>
      <c r="Q155" s="66">
        <v>18842809</v>
      </c>
      <c r="R155" s="61">
        <v>0.56755559912993803</v>
      </c>
      <c r="S155" s="59">
        <v>33100242</v>
      </c>
      <c r="T155" s="60">
        <v>19871883</v>
      </c>
      <c r="U155" s="61">
        <v>0.6003546137215553</v>
      </c>
      <c r="V155" s="63">
        <v>31576505</v>
      </c>
      <c r="W155" s="63">
        <v>23577382</v>
      </c>
      <c r="X155" s="64">
        <v>0.74667484574369458</v>
      </c>
    </row>
    <row r="156" spans="1:24" x14ac:dyDescent="0.25">
      <c r="A156" s="56" t="s">
        <v>376</v>
      </c>
      <c r="B156" s="56" t="s">
        <v>377</v>
      </c>
      <c r="C156" s="56" t="s">
        <v>378</v>
      </c>
      <c r="D156" s="10">
        <v>18213478</v>
      </c>
      <c r="E156" s="10">
        <v>569701</v>
      </c>
      <c r="F156" s="11">
        <v>3.127908903505415E-2</v>
      </c>
      <c r="G156" s="10">
        <v>17546990</v>
      </c>
      <c r="H156" s="10">
        <v>590432</v>
      </c>
      <c r="I156" s="11">
        <f t="shared" si="2"/>
        <v>3.3648620076719711E-2</v>
      </c>
      <c r="J156" s="65">
        <v>17199333</v>
      </c>
      <c r="K156" s="66">
        <v>648463</v>
      </c>
      <c r="L156" s="61">
        <v>3.7702799288786372E-2</v>
      </c>
      <c r="M156" s="65">
        <v>17191601</v>
      </c>
      <c r="N156" s="66">
        <v>1510712</v>
      </c>
      <c r="O156" s="61">
        <v>8.7875003613683222E-2</v>
      </c>
      <c r="P156" s="65">
        <v>19398791</v>
      </c>
      <c r="Q156" s="66">
        <v>2225196</v>
      </c>
      <c r="R156" s="61">
        <v>0.11470797329586158</v>
      </c>
      <c r="S156" s="59">
        <v>19076910</v>
      </c>
      <c r="T156" s="60">
        <v>3914117</v>
      </c>
      <c r="U156" s="61">
        <v>0.20517562854780988</v>
      </c>
      <c r="V156" s="63">
        <v>20673846</v>
      </c>
      <c r="W156" s="63">
        <v>5470933</v>
      </c>
      <c r="X156" s="64">
        <v>0.26463063524803271</v>
      </c>
    </row>
    <row r="157" spans="1:24" x14ac:dyDescent="0.25">
      <c r="A157" s="56" t="s">
        <v>379</v>
      </c>
      <c r="B157" s="56" t="s">
        <v>380</v>
      </c>
      <c r="C157" s="56" t="s">
        <v>183</v>
      </c>
      <c r="D157" s="10">
        <v>13965490</v>
      </c>
      <c r="E157" s="10">
        <v>7014412</v>
      </c>
      <c r="F157" s="11">
        <v>0.50226751800330671</v>
      </c>
      <c r="G157" s="10">
        <v>14258506</v>
      </c>
      <c r="H157" s="10">
        <v>6704501</v>
      </c>
      <c r="I157" s="11">
        <f t="shared" si="2"/>
        <v>0.47021062374978134</v>
      </c>
      <c r="J157" s="65">
        <v>13807940</v>
      </c>
      <c r="K157" s="66">
        <v>6384233</v>
      </c>
      <c r="L157" s="61">
        <v>0.46235955544418644</v>
      </c>
      <c r="M157" s="65">
        <v>14642861</v>
      </c>
      <c r="N157" s="66">
        <v>6037075</v>
      </c>
      <c r="O157" s="61">
        <v>0.4122879401778109</v>
      </c>
      <c r="P157" s="65">
        <v>14401963</v>
      </c>
      <c r="Q157" s="66">
        <v>7028044</v>
      </c>
      <c r="R157" s="61">
        <v>0.48799208830074065</v>
      </c>
      <c r="S157" s="59">
        <v>15176220</v>
      </c>
      <c r="T157" s="60">
        <v>9367785</v>
      </c>
      <c r="U157" s="61">
        <v>0.61726734325148158</v>
      </c>
      <c r="V157" s="63">
        <v>17241307</v>
      </c>
      <c r="W157" s="63">
        <v>9406377</v>
      </c>
      <c r="X157" s="64">
        <v>0.54557215412961446</v>
      </c>
    </row>
    <row r="158" spans="1:24" x14ac:dyDescent="0.25">
      <c r="A158" s="56" t="s">
        <v>381</v>
      </c>
      <c r="B158" s="56" t="s">
        <v>382</v>
      </c>
      <c r="C158" s="56" t="s">
        <v>119</v>
      </c>
      <c r="D158" s="10">
        <v>8336364</v>
      </c>
      <c r="E158" s="10">
        <v>2504056</v>
      </c>
      <c r="F158" s="11">
        <v>0.30037747871853965</v>
      </c>
      <c r="G158" s="10">
        <v>8153181</v>
      </c>
      <c r="H158" s="10">
        <v>2070241</v>
      </c>
      <c r="I158" s="11">
        <f t="shared" si="2"/>
        <v>0.25391819462857501</v>
      </c>
      <c r="J158" s="65">
        <v>8954636</v>
      </c>
      <c r="K158" s="66">
        <v>1261934</v>
      </c>
      <c r="L158" s="61">
        <v>0.14092521460392138</v>
      </c>
      <c r="M158" s="65">
        <v>8081478</v>
      </c>
      <c r="N158" s="66">
        <v>1365531</v>
      </c>
      <c r="O158" s="61">
        <v>0.16897045317700549</v>
      </c>
      <c r="P158" s="65">
        <v>8152853</v>
      </c>
      <c r="Q158" s="66">
        <v>1840328</v>
      </c>
      <c r="R158" s="61">
        <v>0.22572809788180898</v>
      </c>
      <c r="S158" s="59">
        <v>8551384</v>
      </c>
      <c r="T158" s="60">
        <v>2822798</v>
      </c>
      <c r="U158" s="61">
        <v>0.33009837939683212</v>
      </c>
      <c r="V158" s="63">
        <v>9265682</v>
      </c>
      <c r="W158" s="63">
        <v>3881455</v>
      </c>
      <c r="X158" s="64">
        <v>0.41890656294917095</v>
      </c>
    </row>
    <row r="159" spans="1:24" x14ac:dyDescent="0.25">
      <c r="A159" s="56" t="s">
        <v>383</v>
      </c>
      <c r="B159" s="56" t="s">
        <v>384</v>
      </c>
      <c r="C159" s="56" t="s">
        <v>46</v>
      </c>
      <c r="D159" s="10">
        <v>150557058</v>
      </c>
      <c r="E159" s="10">
        <v>12431471</v>
      </c>
      <c r="F159" s="11">
        <v>8.256983209648E-2</v>
      </c>
      <c r="G159" s="10">
        <v>147984087</v>
      </c>
      <c r="H159" s="10">
        <v>10099862</v>
      </c>
      <c r="I159" s="11">
        <f t="shared" si="2"/>
        <v>6.8249649031520532E-2</v>
      </c>
      <c r="J159" s="65">
        <v>143179856</v>
      </c>
      <c r="K159" s="66">
        <v>16960643</v>
      </c>
      <c r="L159" s="61">
        <v>0.11845690779295098</v>
      </c>
      <c r="M159" s="65">
        <v>137852199</v>
      </c>
      <c r="N159" s="66">
        <v>41496337</v>
      </c>
      <c r="O159" s="61">
        <v>0.30102049369557027</v>
      </c>
      <c r="P159" s="65">
        <v>145282123</v>
      </c>
      <c r="Q159" s="66">
        <v>63954998</v>
      </c>
      <c r="R159" s="61">
        <v>0.44021244100349499</v>
      </c>
      <c r="S159" s="59">
        <v>155287547</v>
      </c>
      <c r="T159" s="60">
        <v>80620372</v>
      </c>
      <c r="U159" s="61">
        <v>0.51916830137061798</v>
      </c>
      <c r="V159" s="63">
        <v>162402935</v>
      </c>
      <c r="W159" s="63">
        <v>94724374</v>
      </c>
      <c r="X159" s="64">
        <v>0.58326762382711861</v>
      </c>
    </row>
    <row r="160" spans="1:24" x14ac:dyDescent="0.25">
      <c r="A160" s="56" t="s">
        <v>385</v>
      </c>
      <c r="B160" s="56" t="s">
        <v>386</v>
      </c>
      <c r="C160" s="56" t="s">
        <v>76</v>
      </c>
      <c r="D160" s="10">
        <v>38198192</v>
      </c>
      <c r="E160" s="10">
        <v>15797762</v>
      </c>
      <c r="F160" s="11">
        <v>0.41357355342891622</v>
      </c>
      <c r="G160" s="10">
        <v>38198192</v>
      </c>
      <c r="H160" s="10">
        <v>15797762</v>
      </c>
      <c r="I160" s="11">
        <f t="shared" si="2"/>
        <v>0.41357355342891622</v>
      </c>
      <c r="J160" s="65">
        <v>36771293</v>
      </c>
      <c r="K160" s="66">
        <v>11515400</v>
      </c>
      <c r="L160" s="61">
        <v>0.31316277075162952</v>
      </c>
      <c r="M160" s="65">
        <v>38480224</v>
      </c>
      <c r="N160" s="66">
        <v>10612599</v>
      </c>
      <c r="O160" s="61">
        <v>0.27579358685645905</v>
      </c>
      <c r="P160" s="65">
        <v>40536411</v>
      </c>
      <c r="Q160" s="66">
        <v>9594631</v>
      </c>
      <c r="R160" s="61">
        <v>0.2366916745540201</v>
      </c>
      <c r="S160" s="59">
        <v>43864386</v>
      </c>
      <c r="T160" s="60">
        <v>5849925</v>
      </c>
      <c r="U160" s="61">
        <v>0.13336388659355677</v>
      </c>
      <c r="V160" s="63">
        <v>41958859</v>
      </c>
      <c r="W160" s="63">
        <v>6518989</v>
      </c>
      <c r="X160" s="64">
        <v>0.15536621241297338</v>
      </c>
    </row>
    <row r="161" spans="1:24" x14ac:dyDescent="0.25">
      <c r="A161" s="56" t="s">
        <v>387</v>
      </c>
      <c r="B161" s="56" t="s">
        <v>388</v>
      </c>
      <c r="C161" s="56" t="s">
        <v>25</v>
      </c>
      <c r="D161" s="10">
        <v>49666690</v>
      </c>
      <c r="E161" s="10">
        <v>24032255</v>
      </c>
      <c r="F161" s="11">
        <v>0.48387067871847311</v>
      </c>
      <c r="G161" s="10">
        <v>51000882</v>
      </c>
      <c r="H161" s="10">
        <v>22169664</v>
      </c>
      <c r="I161" s="11">
        <f t="shared" si="2"/>
        <v>0.43469177650692392</v>
      </c>
      <c r="J161" s="65">
        <v>51184246</v>
      </c>
      <c r="K161" s="66">
        <v>19265932</v>
      </c>
      <c r="L161" s="61">
        <v>0.37640355198355369</v>
      </c>
      <c r="M161" s="65">
        <v>52160169</v>
      </c>
      <c r="N161" s="66">
        <v>19412603</v>
      </c>
      <c r="O161" s="61">
        <v>0.3721729314182245</v>
      </c>
      <c r="P161" s="65">
        <v>49878926</v>
      </c>
      <c r="Q161" s="66">
        <v>19212405</v>
      </c>
      <c r="R161" s="61">
        <v>0.3851808076220406</v>
      </c>
      <c r="S161" s="59">
        <v>49414366</v>
      </c>
      <c r="T161" s="60">
        <v>21089048</v>
      </c>
      <c r="U161" s="61">
        <v>0.42677969398615778</v>
      </c>
      <c r="V161" s="63">
        <v>50626287</v>
      </c>
      <c r="W161" s="63">
        <v>22923366</v>
      </c>
      <c r="X161" s="64">
        <v>0.45279571855625123</v>
      </c>
    </row>
    <row r="162" spans="1:24" x14ac:dyDescent="0.25">
      <c r="A162" s="56" t="s">
        <v>389</v>
      </c>
      <c r="B162" s="56" t="s">
        <v>390</v>
      </c>
      <c r="C162" s="56" t="s">
        <v>46</v>
      </c>
      <c r="D162" s="10">
        <v>30647062</v>
      </c>
      <c r="E162" s="10">
        <v>15940136</v>
      </c>
      <c r="F162" s="11">
        <v>0.52011954685901052</v>
      </c>
      <c r="G162" s="10">
        <v>30886245</v>
      </c>
      <c r="H162" s="10">
        <v>15271647</v>
      </c>
      <c r="I162" s="11">
        <f t="shared" si="2"/>
        <v>0.49444815969050299</v>
      </c>
      <c r="J162" s="65">
        <v>31669865</v>
      </c>
      <c r="K162" s="66">
        <v>13479243</v>
      </c>
      <c r="L162" s="61">
        <v>0.42561731791404855</v>
      </c>
      <c r="M162" s="65">
        <v>33207923</v>
      </c>
      <c r="N162" s="66">
        <v>12291555</v>
      </c>
      <c r="O162" s="61">
        <v>0.37013922852085629</v>
      </c>
      <c r="P162" s="65">
        <v>37082527</v>
      </c>
      <c r="Q162" s="66">
        <v>10499523</v>
      </c>
      <c r="R162" s="61">
        <v>0.28313936102574672</v>
      </c>
      <c r="S162" s="59">
        <v>36611682</v>
      </c>
      <c r="T162" s="60">
        <v>11132640</v>
      </c>
      <c r="U162" s="61">
        <v>0.30407343754378724</v>
      </c>
      <c r="V162" s="63">
        <v>39008311</v>
      </c>
      <c r="W162" s="63">
        <v>10603633</v>
      </c>
      <c r="X162" s="64">
        <v>0.27183009795015223</v>
      </c>
    </row>
    <row r="163" spans="1:24" x14ac:dyDescent="0.25">
      <c r="A163" s="56" t="s">
        <v>391</v>
      </c>
      <c r="B163" s="56" t="s">
        <v>392</v>
      </c>
      <c r="C163" s="56" t="s">
        <v>291</v>
      </c>
      <c r="D163" s="10">
        <v>19127306</v>
      </c>
      <c r="E163" s="10">
        <v>6809154</v>
      </c>
      <c r="F163" s="11">
        <v>0.35599127237259653</v>
      </c>
      <c r="G163" s="10">
        <v>18870850</v>
      </c>
      <c r="H163" s="10">
        <v>5657871</v>
      </c>
      <c r="I163" s="11">
        <f t="shared" si="2"/>
        <v>0.29982067580421656</v>
      </c>
      <c r="J163" s="65">
        <v>18588851</v>
      </c>
      <c r="K163" s="66">
        <v>6015119</v>
      </c>
      <c r="L163" s="61">
        <v>0.32358745572816738</v>
      </c>
      <c r="M163" s="65">
        <v>18650663</v>
      </c>
      <c r="N163" s="66">
        <v>4812148</v>
      </c>
      <c r="O163" s="61">
        <v>0.25801484912359418</v>
      </c>
      <c r="P163" s="65">
        <v>20320453</v>
      </c>
      <c r="Q163" s="66">
        <v>4420717</v>
      </c>
      <c r="R163" s="61">
        <v>0.21755012056079656</v>
      </c>
      <c r="S163" s="59">
        <v>20675421</v>
      </c>
      <c r="T163" s="60">
        <v>5215146</v>
      </c>
      <c r="U163" s="61">
        <v>0.25223892659791547</v>
      </c>
      <c r="V163" s="63">
        <v>20068153</v>
      </c>
      <c r="W163" s="63">
        <v>6736833</v>
      </c>
      <c r="X163" s="64">
        <v>0.33569770969954238</v>
      </c>
    </row>
    <row r="164" spans="1:24" x14ac:dyDescent="0.25">
      <c r="A164" s="56" t="s">
        <v>393</v>
      </c>
      <c r="B164" s="56" t="s">
        <v>394</v>
      </c>
      <c r="C164" s="56" t="s">
        <v>38</v>
      </c>
      <c r="D164" s="10">
        <v>18204573</v>
      </c>
      <c r="E164" s="10">
        <v>2134717</v>
      </c>
      <c r="F164" s="11">
        <v>0.11726267899829346</v>
      </c>
      <c r="G164" s="10">
        <v>17194851</v>
      </c>
      <c r="H164" s="10">
        <v>1508885</v>
      </c>
      <c r="I164" s="11">
        <f t="shared" si="2"/>
        <v>8.7752141614952053E-2</v>
      </c>
      <c r="J164" s="65">
        <v>16669112</v>
      </c>
      <c r="K164" s="66">
        <v>572054</v>
      </c>
      <c r="L164" s="61">
        <v>3.4318204832986907E-2</v>
      </c>
      <c r="M164" s="65">
        <v>16396896</v>
      </c>
      <c r="N164" s="66">
        <v>786752</v>
      </c>
      <c r="O164" s="61">
        <v>4.7981764353448357E-2</v>
      </c>
      <c r="P164" s="65">
        <v>16242165</v>
      </c>
      <c r="Q164" s="66">
        <v>1622700</v>
      </c>
      <c r="R164" s="61">
        <v>9.9906631905290949E-2</v>
      </c>
      <c r="S164" s="59">
        <v>16942145</v>
      </c>
      <c r="T164" s="60">
        <v>1735059</v>
      </c>
      <c r="U164" s="61">
        <v>0.10241082224240201</v>
      </c>
      <c r="V164" s="63">
        <v>18215139</v>
      </c>
      <c r="W164" s="63">
        <v>791183</v>
      </c>
      <c r="X164" s="64">
        <v>4.3435463215515405E-2</v>
      </c>
    </row>
    <row r="165" spans="1:24" x14ac:dyDescent="0.25">
      <c r="A165" s="56" t="s">
        <v>395</v>
      </c>
      <c r="B165" s="56" t="s">
        <v>396</v>
      </c>
      <c r="C165" s="56" t="s">
        <v>291</v>
      </c>
      <c r="D165" s="10">
        <v>91775359</v>
      </c>
      <c r="E165" s="10">
        <v>11972241</v>
      </c>
      <c r="F165" s="11">
        <v>0.13045158450428943</v>
      </c>
      <c r="G165" s="10">
        <v>85448860</v>
      </c>
      <c r="H165" s="10">
        <v>11632862</v>
      </c>
      <c r="I165" s="11">
        <f t="shared" si="2"/>
        <v>0.13613829371158376</v>
      </c>
      <c r="J165" s="65">
        <v>95110230</v>
      </c>
      <c r="K165" s="66">
        <v>5789503</v>
      </c>
      <c r="L165" s="61">
        <v>6.0871506671784939E-2</v>
      </c>
      <c r="M165" s="65">
        <v>89805712</v>
      </c>
      <c r="N165" s="66">
        <v>12632540</v>
      </c>
      <c r="O165" s="61">
        <v>0.14066521737503734</v>
      </c>
      <c r="P165" s="65">
        <v>92443566</v>
      </c>
      <c r="Q165" s="66">
        <v>14836640</v>
      </c>
      <c r="R165" s="61">
        <v>0.1604940250790412</v>
      </c>
      <c r="S165" s="59">
        <v>96920342</v>
      </c>
      <c r="T165" s="60">
        <v>15298230</v>
      </c>
      <c r="U165" s="61">
        <v>0.1578433348904196</v>
      </c>
      <c r="V165" s="63">
        <v>97449669</v>
      </c>
      <c r="W165" s="63">
        <v>17076920</v>
      </c>
      <c r="X165" s="64">
        <v>0.17523835817236075</v>
      </c>
    </row>
    <row r="166" spans="1:24" x14ac:dyDescent="0.25">
      <c r="A166" s="56" t="s">
        <v>397</v>
      </c>
      <c r="B166" s="56" t="s">
        <v>398</v>
      </c>
      <c r="C166" s="56" t="s">
        <v>399</v>
      </c>
      <c r="D166" s="10">
        <v>25419778</v>
      </c>
      <c r="E166" s="10">
        <v>3572990</v>
      </c>
      <c r="F166" s="11">
        <v>0.14055944941769358</v>
      </c>
      <c r="G166" s="10">
        <v>24798560</v>
      </c>
      <c r="H166" s="10">
        <v>3206779</v>
      </c>
      <c r="I166" s="11">
        <f t="shared" si="2"/>
        <v>0.12931311334206502</v>
      </c>
      <c r="J166" s="65">
        <v>24291631</v>
      </c>
      <c r="K166" s="66">
        <v>3087658</v>
      </c>
      <c r="L166" s="61">
        <v>0.12710789160266761</v>
      </c>
      <c r="M166" s="65">
        <v>23939437</v>
      </c>
      <c r="N166" s="66">
        <v>4275967</v>
      </c>
      <c r="O166" s="61">
        <v>0.17861602175523175</v>
      </c>
      <c r="P166" s="65">
        <v>24410417</v>
      </c>
      <c r="Q166" s="66">
        <v>6250741</v>
      </c>
      <c r="R166" s="61">
        <v>0.25606858743953453</v>
      </c>
      <c r="S166" s="59">
        <v>26568750</v>
      </c>
      <c r="T166" s="60">
        <v>7855892</v>
      </c>
      <c r="U166" s="61">
        <v>0.29568165608092212</v>
      </c>
      <c r="V166" s="63">
        <v>26174632</v>
      </c>
      <c r="W166" s="63">
        <v>9881006</v>
      </c>
      <c r="X166" s="64">
        <v>0.37750314885038305</v>
      </c>
    </row>
    <row r="167" spans="1:24" x14ac:dyDescent="0.25">
      <c r="A167" s="56" t="s">
        <v>400</v>
      </c>
      <c r="B167" s="56" t="s">
        <v>401</v>
      </c>
      <c r="C167" s="56" t="s">
        <v>288</v>
      </c>
      <c r="D167" s="10">
        <v>38905909</v>
      </c>
      <c r="E167" s="10">
        <v>19862803</v>
      </c>
      <c r="F167" s="11">
        <v>0.51053435096452826</v>
      </c>
      <c r="G167" s="10">
        <v>39884915</v>
      </c>
      <c r="H167" s="10">
        <v>23247851</v>
      </c>
      <c r="I167" s="11">
        <f t="shared" si="2"/>
        <v>0.58287327426923186</v>
      </c>
      <c r="J167" s="65">
        <v>39734707</v>
      </c>
      <c r="K167" s="66">
        <v>25714211</v>
      </c>
      <c r="L167" s="61">
        <v>0.64714736665857386</v>
      </c>
      <c r="M167" s="65">
        <v>39446285</v>
      </c>
      <c r="N167" s="66">
        <v>30005210</v>
      </c>
      <c r="O167" s="61">
        <v>0.76065997089459758</v>
      </c>
      <c r="P167" s="65">
        <v>41114392</v>
      </c>
      <c r="Q167" s="66">
        <v>34350299</v>
      </c>
      <c r="R167" s="61">
        <v>0.83548113760261855</v>
      </c>
      <c r="S167" s="59">
        <v>44997466</v>
      </c>
      <c r="T167" s="60">
        <v>35650103</v>
      </c>
      <c r="U167" s="61">
        <v>0.79226912466582011</v>
      </c>
      <c r="V167" s="63">
        <v>47008636</v>
      </c>
      <c r="W167" s="63">
        <v>34766217</v>
      </c>
      <c r="X167" s="64">
        <v>0.73957085247059706</v>
      </c>
    </row>
    <row r="168" spans="1:24" x14ac:dyDescent="0.25">
      <c r="A168" s="56" t="s">
        <v>402</v>
      </c>
      <c r="B168" s="56" t="s">
        <v>403</v>
      </c>
      <c r="C168" s="56" t="s">
        <v>46</v>
      </c>
      <c r="D168" s="10">
        <v>115118215</v>
      </c>
      <c r="E168" s="10">
        <v>44312545</v>
      </c>
      <c r="F168" s="11">
        <v>0.3849307861488297</v>
      </c>
      <c r="G168" s="10">
        <v>115743870</v>
      </c>
      <c r="H168" s="10">
        <v>44241474</v>
      </c>
      <c r="I168" s="11">
        <f t="shared" si="2"/>
        <v>0.3822360009216903</v>
      </c>
      <c r="J168" s="65">
        <v>112195278</v>
      </c>
      <c r="K168" s="66">
        <v>50295720</v>
      </c>
      <c r="L168" s="61">
        <v>0.44828731562125101</v>
      </c>
      <c r="M168" s="65">
        <v>112614086</v>
      </c>
      <c r="N168" s="66">
        <v>62612010</v>
      </c>
      <c r="O168" s="61">
        <v>0.55598737443910884</v>
      </c>
      <c r="P168" s="65">
        <v>120171038</v>
      </c>
      <c r="Q168" s="66">
        <v>69619205</v>
      </c>
      <c r="R168" s="61">
        <v>0.57933430682357923</v>
      </c>
      <c r="S168" s="59">
        <v>120048952</v>
      </c>
      <c r="T168" s="60">
        <v>81807248</v>
      </c>
      <c r="U168" s="61">
        <v>0.68144908087160982</v>
      </c>
      <c r="V168" s="63">
        <v>123899421</v>
      </c>
      <c r="W168" s="63">
        <v>89904253</v>
      </c>
      <c r="X168" s="64">
        <v>0.72562286630863271</v>
      </c>
    </row>
    <row r="169" spans="1:24" x14ac:dyDescent="0.25">
      <c r="A169" s="56" t="s">
        <v>404</v>
      </c>
      <c r="B169" s="56" t="s">
        <v>405</v>
      </c>
      <c r="C169" s="56" t="s">
        <v>82</v>
      </c>
      <c r="D169" s="10">
        <v>22208803</v>
      </c>
      <c r="E169" s="10">
        <v>11011377</v>
      </c>
      <c r="F169" s="11">
        <v>0.49581136813181692</v>
      </c>
      <c r="G169" s="10">
        <v>22862555</v>
      </c>
      <c r="H169" s="10">
        <v>10517456</v>
      </c>
      <c r="I169" s="11">
        <f t="shared" si="2"/>
        <v>0.46002977357517566</v>
      </c>
      <c r="J169" s="65">
        <v>22637940</v>
      </c>
      <c r="K169" s="66">
        <v>10132533</v>
      </c>
      <c r="L169" s="61">
        <v>0.44759077018491966</v>
      </c>
      <c r="M169" s="65">
        <v>22469753</v>
      </c>
      <c r="N169" s="66">
        <v>10749670</v>
      </c>
      <c r="O169" s="61">
        <v>0.47840623793238851</v>
      </c>
      <c r="P169" s="65">
        <v>24164799</v>
      </c>
      <c r="Q169" s="66">
        <v>9605375</v>
      </c>
      <c r="R169" s="61">
        <v>0.39749451257591673</v>
      </c>
      <c r="S169" s="59">
        <v>25709328</v>
      </c>
      <c r="T169" s="60">
        <v>7606541</v>
      </c>
      <c r="U169" s="61">
        <v>0.29586697092977304</v>
      </c>
      <c r="V169" s="63">
        <v>25933931</v>
      </c>
      <c r="W169" s="63">
        <v>5219263</v>
      </c>
      <c r="X169" s="64">
        <v>0.20125228990545244</v>
      </c>
    </row>
    <row r="170" spans="1:24" x14ac:dyDescent="0.25">
      <c r="A170" s="56" t="s">
        <v>406</v>
      </c>
      <c r="B170" s="56" t="s">
        <v>407</v>
      </c>
      <c r="C170" s="56" t="s">
        <v>132</v>
      </c>
      <c r="D170" s="10">
        <v>49847749</v>
      </c>
      <c r="E170" s="10">
        <v>1955252</v>
      </c>
      <c r="F170" s="11">
        <v>3.922447932403126E-2</v>
      </c>
      <c r="G170" s="10">
        <v>43763831</v>
      </c>
      <c r="H170" s="10">
        <v>3102881</v>
      </c>
      <c r="I170" s="11">
        <f t="shared" si="2"/>
        <v>7.0900579978932829E-2</v>
      </c>
      <c r="J170" s="65">
        <v>40941554</v>
      </c>
      <c r="K170" s="66">
        <v>6784623</v>
      </c>
      <c r="L170" s="61">
        <v>0.1657148382789769</v>
      </c>
      <c r="M170" s="65">
        <v>41089692</v>
      </c>
      <c r="N170" s="66">
        <v>11714059</v>
      </c>
      <c r="O170" s="61">
        <v>0.28508510114896946</v>
      </c>
      <c r="P170" s="65">
        <v>42953146</v>
      </c>
      <c r="Q170" s="66">
        <v>16630938</v>
      </c>
      <c r="R170" s="61">
        <v>0.38718789073098392</v>
      </c>
      <c r="S170" s="59">
        <v>46865767</v>
      </c>
      <c r="T170" s="60">
        <v>20154829</v>
      </c>
      <c r="U170" s="61">
        <v>0.43005439343391094</v>
      </c>
      <c r="V170" s="63">
        <v>48537380</v>
      </c>
      <c r="W170" s="63">
        <v>22042811</v>
      </c>
      <c r="X170" s="64">
        <v>0.4541409322052406</v>
      </c>
    </row>
    <row r="171" spans="1:24" x14ac:dyDescent="0.25">
      <c r="A171" s="56" t="s">
        <v>408</v>
      </c>
      <c r="B171" s="56" t="s">
        <v>409</v>
      </c>
      <c r="C171" s="56" t="s">
        <v>68</v>
      </c>
      <c r="D171" s="10">
        <v>106924324</v>
      </c>
      <c r="E171" s="10">
        <v>9099850</v>
      </c>
      <c r="F171" s="11">
        <v>8.5105518179380779E-2</v>
      </c>
      <c r="G171" s="10">
        <v>107858445</v>
      </c>
      <c r="H171" s="10">
        <v>9382301</v>
      </c>
      <c r="I171" s="11">
        <f t="shared" si="2"/>
        <v>8.6987171009187084E-2</v>
      </c>
      <c r="J171" s="65">
        <v>106120083</v>
      </c>
      <c r="K171" s="66">
        <v>9217069</v>
      </c>
      <c r="L171" s="61">
        <v>8.6855086609760754E-2</v>
      </c>
      <c r="M171" s="65">
        <v>108292346</v>
      </c>
      <c r="N171" s="66">
        <v>12189752</v>
      </c>
      <c r="O171" s="61">
        <v>0.11256337543929466</v>
      </c>
      <c r="P171" s="65">
        <v>120077659</v>
      </c>
      <c r="Q171" s="66">
        <v>11713387</v>
      </c>
      <c r="R171" s="61">
        <v>9.7548429054567093E-2</v>
      </c>
      <c r="S171" s="59">
        <v>115028980</v>
      </c>
      <c r="T171" s="60">
        <v>21850091</v>
      </c>
      <c r="U171" s="61">
        <v>0.18995292316770956</v>
      </c>
      <c r="V171" s="63">
        <v>146161052</v>
      </c>
      <c r="W171" s="63">
        <v>24112229</v>
      </c>
      <c r="X171" s="64">
        <v>0.16497027539183284</v>
      </c>
    </row>
    <row r="172" spans="1:24" x14ac:dyDescent="0.25">
      <c r="A172" s="56" t="s">
        <v>410</v>
      </c>
      <c r="B172" s="56" t="s">
        <v>411</v>
      </c>
      <c r="C172" s="56" t="s">
        <v>412</v>
      </c>
      <c r="D172" s="10">
        <v>35755128</v>
      </c>
      <c r="E172" s="10">
        <v>5120102</v>
      </c>
      <c r="F172" s="11">
        <v>0.14319909580522269</v>
      </c>
      <c r="G172" s="10">
        <v>34441244</v>
      </c>
      <c r="H172" s="10">
        <v>5859527</v>
      </c>
      <c r="I172" s="11">
        <f t="shared" si="2"/>
        <v>0.17013110792397626</v>
      </c>
      <c r="J172" s="65">
        <v>35279544</v>
      </c>
      <c r="K172" s="66">
        <v>4505463</v>
      </c>
      <c r="L172" s="61">
        <v>0.12770751798832775</v>
      </c>
      <c r="M172" s="65">
        <v>36755034</v>
      </c>
      <c r="N172" s="66">
        <v>3174118</v>
      </c>
      <c r="O172" s="61">
        <v>8.6358728439756033E-2</v>
      </c>
      <c r="P172" s="65">
        <v>38669532</v>
      </c>
      <c r="Q172" s="66">
        <v>3091353</v>
      </c>
      <c r="R172" s="61">
        <v>7.9942860441134897E-2</v>
      </c>
      <c r="S172" s="59">
        <v>39938865</v>
      </c>
      <c r="T172" s="60">
        <v>3351956</v>
      </c>
      <c r="U172" s="61">
        <v>8.3927172191798641E-2</v>
      </c>
      <c r="V172" s="63">
        <v>42401250</v>
      </c>
      <c r="W172" s="63">
        <v>3571784</v>
      </c>
      <c r="X172" s="64">
        <v>8.4237705256330883E-2</v>
      </c>
    </row>
    <row r="173" spans="1:24" x14ac:dyDescent="0.25">
      <c r="A173" s="56" t="s">
        <v>413</v>
      </c>
      <c r="B173" s="56" t="s">
        <v>414</v>
      </c>
      <c r="C173" s="56" t="s">
        <v>189</v>
      </c>
      <c r="D173" s="10">
        <v>7367472</v>
      </c>
      <c r="E173" s="10">
        <v>1710478</v>
      </c>
      <c r="F173" s="11">
        <v>0.23216620300694729</v>
      </c>
      <c r="G173" s="10">
        <v>7494836</v>
      </c>
      <c r="H173" s="10">
        <v>1486778</v>
      </c>
      <c r="I173" s="11">
        <f t="shared" si="2"/>
        <v>0.19837365353958378</v>
      </c>
      <c r="J173" s="65">
        <v>7609035</v>
      </c>
      <c r="K173" s="66">
        <v>1108614</v>
      </c>
      <c r="L173" s="61">
        <v>0.1456970561970079</v>
      </c>
      <c r="M173" s="65">
        <v>7553666</v>
      </c>
      <c r="N173" s="66">
        <v>1511785</v>
      </c>
      <c r="O173" s="61">
        <v>0.20013924364672731</v>
      </c>
      <c r="P173" s="65">
        <v>7824647</v>
      </c>
      <c r="Q173" s="66">
        <v>2371573</v>
      </c>
      <c r="R173" s="61">
        <v>0.30309009467136344</v>
      </c>
      <c r="S173" s="59">
        <v>8307336</v>
      </c>
      <c r="T173" s="60">
        <v>3758574</v>
      </c>
      <c r="U173" s="61">
        <v>0.45244034910830622</v>
      </c>
      <c r="V173" s="63">
        <v>8659247</v>
      </c>
      <c r="W173" s="63">
        <v>5287851</v>
      </c>
      <c r="X173" s="64">
        <v>0.61065944879502798</v>
      </c>
    </row>
    <row r="174" spans="1:24" x14ac:dyDescent="0.25">
      <c r="A174" s="56" t="s">
        <v>415</v>
      </c>
      <c r="B174" s="56" t="s">
        <v>416</v>
      </c>
      <c r="C174" s="56" t="s">
        <v>127</v>
      </c>
      <c r="D174" s="10">
        <v>34942583</v>
      </c>
      <c r="E174" s="10">
        <v>6127461</v>
      </c>
      <c r="F174" s="11">
        <v>0.17535798655754786</v>
      </c>
      <c r="G174" s="10">
        <v>34430793</v>
      </c>
      <c r="H174" s="10">
        <v>6998180</v>
      </c>
      <c r="I174" s="11">
        <f t="shared" si="2"/>
        <v>0.20325352366993116</v>
      </c>
      <c r="J174" s="65">
        <v>35200048</v>
      </c>
      <c r="K174" s="66">
        <v>7333064</v>
      </c>
      <c r="L174" s="61">
        <v>0.208325397738094</v>
      </c>
      <c r="M174" s="65">
        <v>35886119</v>
      </c>
      <c r="N174" s="66">
        <v>9386107</v>
      </c>
      <c r="O174" s="61">
        <v>0.26155257970358958</v>
      </c>
      <c r="P174" s="65">
        <v>36721346</v>
      </c>
      <c r="Q174" s="66">
        <v>11899673</v>
      </c>
      <c r="R174" s="61">
        <v>0.32405329042132608</v>
      </c>
      <c r="S174" s="59">
        <v>35634257</v>
      </c>
      <c r="T174" s="60">
        <v>14615254</v>
      </c>
      <c r="U174" s="61">
        <v>0.41014616917647534</v>
      </c>
      <c r="V174" s="63">
        <v>36994762</v>
      </c>
      <c r="W174" s="63">
        <v>15533433</v>
      </c>
      <c r="X174" s="64">
        <v>0.41988195518057392</v>
      </c>
    </row>
    <row r="175" spans="1:24" x14ac:dyDescent="0.25">
      <c r="A175" s="56" t="s">
        <v>417</v>
      </c>
      <c r="B175" s="56" t="s">
        <v>418</v>
      </c>
      <c r="C175" s="56" t="s">
        <v>32</v>
      </c>
      <c r="D175" s="10">
        <v>9183114</v>
      </c>
      <c r="E175" s="10">
        <v>2952385</v>
      </c>
      <c r="F175" s="11">
        <v>0.32150150809409533</v>
      </c>
      <c r="G175" s="10">
        <v>10205633</v>
      </c>
      <c r="H175" s="10">
        <v>3355048</v>
      </c>
      <c r="I175" s="11">
        <f t="shared" si="2"/>
        <v>0.32874472362468843</v>
      </c>
      <c r="J175" s="65">
        <v>10338884</v>
      </c>
      <c r="K175" s="66">
        <v>4087942</v>
      </c>
      <c r="L175" s="61">
        <v>0.39539489948818463</v>
      </c>
      <c r="M175" s="65">
        <v>10625736</v>
      </c>
      <c r="N175" s="66">
        <v>4479678</v>
      </c>
      <c r="O175" s="61">
        <v>0.42158754932364212</v>
      </c>
      <c r="P175" s="65">
        <v>11264519</v>
      </c>
      <c r="Q175" s="66">
        <v>4937540</v>
      </c>
      <c r="R175" s="61">
        <v>0.43832674968189944</v>
      </c>
      <c r="S175" s="59">
        <v>12167997</v>
      </c>
      <c r="T175" s="60">
        <v>5983424</v>
      </c>
      <c r="U175" s="61">
        <v>0.491734506509165</v>
      </c>
      <c r="V175" s="63">
        <v>12990277</v>
      </c>
      <c r="W175" s="63">
        <v>7072292</v>
      </c>
      <c r="X175" s="64">
        <v>0.54442965303973123</v>
      </c>
    </row>
    <row r="176" spans="1:24" x14ac:dyDescent="0.25">
      <c r="A176" s="56" t="s">
        <v>419</v>
      </c>
      <c r="B176" s="56" t="s">
        <v>420</v>
      </c>
      <c r="C176" s="56" t="s">
        <v>114</v>
      </c>
      <c r="D176" s="10">
        <v>8377148</v>
      </c>
      <c r="E176" s="10">
        <v>2309300</v>
      </c>
      <c r="F176" s="11">
        <v>0.27566661111872443</v>
      </c>
      <c r="G176" s="10">
        <v>8247314</v>
      </c>
      <c r="H176" s="10">
        <v>2252193</v>
      </c>
      <c r="I176" s="11">
        <f t="shared" si="2"/>
        <v>0.2730819997880522</v>
      </c>
      <c r="J176" s="65">
        <v>7954608</v>
      </c>
      <c r="K176" s="66">
        <v>2344049</v>
      </c>
      <c r="L176" s="61">
        <v>0.29467812870225663</v>
      </c>
      <c r="M176" s="65">
        <v>8113952</v>
      </c>
      <c r="N176" s="66">
        <v>2557913</v>
      </c>
      <c r="O176" s="61">
        <v>0.31524872220096939</v>
      </c>
      <c r="P176" s="65">
        <v>8320036</v>
      </c>
      <c r="Q176" s="66">
        <v>2718375</v>
      </c>
      <c r="R176" s="61">
        <v>0.3267263507032902</v>
      </c>
      <c r="S176" s="59">
        <v>8661802</v>
      </c>
      <c r="T176" s="60">
        <v>3636366</v>
      </c>
      <c r="U176" s="61">
        <v>0.41981633844781951</v>
      </c>
      <c r="V176" s="63">
        <v>9109120</v>
      </c>
      <c r="W176" s="63">
        <v>4532192</v>
      </c>
      <c r="X176" s="64">
        <v>0.49754443897983558</v>
      </c>
    </row>
    <row r="177" spans="1:24" x14ac:dyDescent="0.25">
      <c r="A177" s="56" t="s">
        <v>421</v>
      </c>
      <c r="B177" s="56" t="s">
        <v>422</v>
      </c>
      <c r="C177" s="56" t="s">
        <v>296</v>
      </c>
      <c r="D177" s="10">
        <v>5679555</v>
      </c>
      <c r="E177" s="10">
        <v>3092251</v>
      </c>
      <c r="F177" s="11">
        <v>0.54445304253590288</v>
      </c>
      <c r="G177" s="10">
        <v>5770569</v>
      </c>
      <c r="H177" s="10">
        <v>3299577</v>
      </c>
      <c r="I177" s="11">
        <f t="shared" si="2"/>
        <v>0.57179404665293843</v>
      </c>
      <c r="J177" s="65">
        <v>5615395</v>
      </c>
      <c r="K177" s="66">
        <v>3288608</v>
      </c>
      <c r="L177" s="61">
        <v>0.58564143751241005</v>
      </c>
      <c r="M177" s="65">
        <v>5594908</v>
      </c>
      <c r="N177" s="66">
        <v>3447640</v>
      </c>
      <c r="O177" s="61">
        <v>0.61621031123299974</v>
      </c>
      <c r="P177" s="65">
        <v>5653070</v>
      </c>
      <c r="Q177" s="66">
        <v>3990743</v>
      </c>
      <c r="R177" s="61">
        <v>0.70594261171363526</v>
      </c>
      <c r="S177" s="59">
        <v>6195295</v>
      </c>
      <c r="T177" s="60">
        <v>4496700</v>
      </c>
      <c r="U177" s="61">
        <v>0.72582500106935988</v>
      </c>
      <c r="V177" s="63">
        <v>6195154</v>
      </c>
      <c r="W177" s="63">
        <v>5261266</v>
      </c>
      <c r="X177" s="64">
        <v>0.84925507905049658</v>
      </c>
    </row>
    <row r="178" spans="1:24" x14ac:dyDescent="0.25">
      <c r="A178" s="56" t="s">
        <v>423</v>
      </c>
      <c r="B178" s="56" t="s">
        <v>424</v>
      </c>
      <c r="C178" s="56" t="s">
        <v>32</v>
      </c>
      <c r="D178" s="10">
        <v>6851303</v>
      </c>
      <c r="E178" s="10">
        <v>778053</v>
      </c>
      <c r="F178" s="11">
        <v>0.1135627777665066</v>
      </c>
      <c r="G178" s="10">
        <v>6792713</v>
      </c>
      <c r="H178" s="10">
        <v>1170867</v>
      </c>
      <c r="I178" s="11">
        <f t="shared" si="2"/>
        <v>0.17237103937705009</v>
      </c>
      <c r="J178" s="65">
        <v>6795473</v>
      </c>
      <c r="K178" s="66">
        <v>1274111</v>
      </c>
      <c r="L178" s="61">
        <v>0.18749408613646174</v>
      </c>
      <c r="M178" s="65">
        <v>7177490</v>
      </c>
      <c r="N178" s="66">
        <v>1650264</v>
      </c>
      <c r="O178" s="61">
        <v>0.22992215941784663</v>
      </c>
      <c r="P178" s="65">
        <v>7591917</v>
      </c>
      <c r="Q178" s="66">
        <v>1719261</v>
      </c>
      <c r="R178" s="61">
        <v>0.22645940412678378</v>
      </c>
      <c r="S178" s="59">
        <v>7567840</v>
      </c>
      <c r="T178" s="60">
        <v>2561440</v>
      </c>
      <c r="U178" s="61">
        <v>0.33846381530264913</v>
      </c>
      <c r="V178" s="63">
        <v>7980266</v>
      </c>
      <c r="W178" s="63">
        <v>3613133</v>
      </c>
      <c r="X178" s="64">
        <v>0.45275846694834482</v>
      </c>
    </row>
    <row r="179" spans="1:24" x14ac:dyDescent="0.25">
      <c r="A179" s="56" t="s">
        <v>425</v>
      </c>
      <c r="B179" s="56" t="s">
        <v>426</v>
      </c>
      <c r="C179" s="56" t="s">
        <v>427</v>
      </c>
      <c r="D179" s="10">
        <v>16924606</v>
      </c>
      <c r="E179" s="10">
        <v>3403562</v>
      </c>
      <c r="F179" s="11">
        <v>0.20110140230147749</v>
      </c>
      <c r="G179" s="10">
        <v>15921999</v>
      </c>
      <c r="H179" s="10">
        <v>4250170</v>
      </c>
      <c r="I179" s="11">
        <f t="shared" si="2"/>
        <v>0.26693695936044209</v>
      </c>
      <c r="J179" s="65">
        <v>16201561</v>
      </c>
      <c r="K179" s="66">
        <v>5435760</v>
      </c>
      <c r="L179" s="61">
        <v>0.33550841181291113</v>
      </c>
      <c r="M179" s="65">
        <v>16151223</v>
      </c>
      <c r="N179" s="66">
        <v>6479536</v>
      </c>
      <c r="O179" s="61">
        <v>0.40117927911712942</v>
      </c>
      <c r="P179" s="65">
        <v>16274054</v>
      </c>
      <c r="Q179" s="66">
        <v>9286503</v>
      </c>
      <c r="R179" s="61">
        <v>0.5706324312307185</v>
      </c>
      <c r="S179" s="59">
        <v>16111545</v>
      </c>
      <c r="T179" s="60">
        <v>15557902</v>
      </c>
      <c r="U179" s="61">
        <v>0.96563687715858415</v>
      </c>
      <c r="V179" s="63">
        <v>25929150</v>
      </c>
      <c r="W179" s="63">
        <v>14485440</v>
      </c>
      <c r="X179" s="64">
        <v>0.55865464159064215</v>
      </c>
    </row>
    <row r="180" spans="1:24" x14ac:dyDescent="0.25">
      <c r="A180" s="56" t="s">
        <v>428</v>
      </c>
      <c r="B180" s="56" t="s">
        <v>429</v>
      </c>
      <c r="C180" s="56" t="s">
        <v>430</v>
      </c>
      <c r="D180" s="10">
        <v>7857583</v>
      </c>
      <c r="E180" s="10">
        <v>939772</v>
      </c>
      <c r="F180" s="11">
        <v>0.1196006456438322</v>
      </c>
      <c r="G180" s="10">
        <v>7444257</v>
      </c>
      <c r="H180" s="10">
        <v>907032</v>
      </c>
      <c r="I180" s="11">
        <f t="shared" si="2"/>
        <v>0.12184318730532812</v>
      </c>
      <c r="J180" s="65">
        <v>7513465</v>
      </c>
      <c r="K180" s="66">
        <v>791271</v>
      </c>
      <c r="L180" s="61">
        <v>0.10531372675589758</v>
      </c>
      <c r="M180" s="65">
        <v>7673107</v>
      </c>
      <c r="N180" s="66">
        <v>1446741</v>
      </c>
      <c r="O180" s="61">
        <v>0.18854696018184028</v>
      </c>
      <c r="P180" s="65">
        <v>8466470</v>
      </c>
      <c r="Q180" s="66">
        <v>2222297</v>
      </c>
      <c r="R180" s="61">
        <v>0.26248212064768434</v>
      </c>
      <c r="S180" s="59">
        <v>8366840</v>
      </c>
      <c r="T180" s="60">
        <v>3543199</v>
      </c>
      <c r="U180" s="61">
        <v>0.42348114700412581</v>
      </c>
      <c r="V180" s="63">
        <v>9418635</v>
      </c>
      <c r="W180" s="63">
        <v>4492162</v>
      </c>
      <c r="X180" s="64">
        <v>0.47694405824198516</v>
      </c>
    </row>
    <row r="181" spans="1:24" x14ac:dyDescent="0.25">
      <c r="A181" s="56" t="s">
        <v>431</v>
      </c>
      <c r="B181" s="56" t="s">
        <v>432</v>
      </c>
      <c r="C181" s="56" t="s">
        <v>433</v>
      </c>
      <c r="D181" s="10">
        <v>8267727</v>
      </c>
      <c r="E181" s="10">
        <v>5636131</v>
      </c>
      <c r="F181" s="11">
        <v>0.6817026009688032</v>
      </c>
      <c r="G181" s="10">
        <v>8007298</v>
      </c>
      <c r="H181" s="10">
        <v>5809416</v>
      </c>
      <c r="I181" s="11">
        <f t="shared" si="2"/>
        <v>0.72551514880550216</v>
      </c>
      <c r="J181" s="65">
        <v>8342144</v>
      </c>
      <c r="K181" s="66">
        <v>5454232</v>
      </c>
      <c r="L181" s="61">
        <v>0.65381657281389527</v>
      </c>
      <c r="M181" s="65">
        <v>8676533</v>
      </c>
      <c r="N181" s="66">
        <v>5238381</v>
      </c>
      <c r="O181" s="61">
        <v>0.60374126393572181</v>
      </c>
      <c r="P181" s="65">
        <v>8600388</v>
      </c>
      <c r="Q181" s="66">
        <v>5760607</v>
      </c>
      <c r="R181" s="61">
        <v>0.66980780402000473</v>
      </c>
      <c r="S181" s="59">
        <v>10051393</v>
      </c>
      <c r="T181" s="60">
        <v>5606627</v>
      </c>
      <c r="U181" s="61">
        <v>0.55779601891996466</v>
      </c>
      <c r="V181" s="63">
        <v>10414577</v>
      </c>
      <c r="W181" s="63">
        <v>5421558</v>
      </c>
      <c r="X181" s="64">
        <v>0.5205739993088534</v>
      </c>
    </row>
    <row r="182" spans="1:24" x14ac:dyDescent="0.25">
      <c r="A182" s="56" t="s">
        <v>434</v>
      </c>
      <c r="B182" s="56" t="s">
        <v>435</v>
      </c>
      <c r="C182" s="56" t="s">
        <v>436</v>
      </c>
      <c r="D182" s="10">
        <v>19934028</v>
      </c>
      <c r="E182" s="10">
        <v>5910400</v>
      </c>
      <c r="F182" s="11">
        <v>0.2964980283964686</v>
      </c>
      <c r="G182" s="10">
        <v>20937591</v>
      </c>
      <c r="H182" s="10">
        <v>5095562</v>
      </c>
      <c r="I182" s="11">
        <f t="shared" si="2"/>
        <v>0.2433690676257837</v>
      </c>
      <c r="J182" s="65">
        <v>20689165</v>
      </c>
      <c r="K182" s="66">
        <v>4685378</v>
      </c>
      <c r="L182" s="61">
        <v>0.22646530200711337</v>
      </c>
      <c r="M182" s="65">
        <v>21867333</v>
      </c>
      <c r="N182" s="66">
        <v>4335066</v>
      </c>
      <c r="O182" s="61">
        <v>0.19824392851199549</v>
      </c>
      <c r="P182" s="65">
        <v>23479226</v>
      </c>
      <c r="Q182" s="66">
        <v>6720087</v>
      </c>
      <c r="R182" s="61">
        <v>0.28621416225560414</v>
      </c>
      <c r="S182" s="59">
        <v>22360583</v>
      </c>
      <c r="T182" s="60">
        <v>7621449</v>
      </c>
      <c r="U182" s="61">
        <v>0.34084303615876205</v>
      </c>
      <c r="V182" s="63">
        <v>25876608</v>
      </c>
      <c r="W182" s="63">
        <v>10345332</v>
      </c>
      <c r="X182" s="64">
        <v>0.39979474898719336</v>
      </c>
    </row>
    <row r="183" spans="1:24" x14ac:dyDescent="0.25">
      <c r="A183" s="56" t="s">
        <v>437</v>
      </c>
      <c r="B183" s="56" t="s">
        <v>438</v>
      </c>
      <c r="C183" s="56" t="s">
        <v>25</v>
      </c>
      <c r="D183" s="10">
        <v>23600228</v>
      </c>
      <c r="E183" s="10">
        <v>6742582</v>
      </c>
      <c r="F183" s="11">
        <v>0.28569986696738692</v>
      </c>
      <c r="G183" s="10">
        <v>23770730</v>
      </c>
      <c r="H183" s="10">
        <v>6853881</v>
      </c>
      <c r="I183" s="11">
        <f t="shared" si="2"/>
        <v>0.28833279415482821</v>
      </c>
      <c r="J183" s="65">
        <v>24422065</v>
      </c>
      <c r="K183" s="66">
        <v>7581879</v>
      </c>
      <c r="L183" s="61">
        <v>0.31045200313732685</v>
      </c>
      <c r="M183" s="65">
        <v>26227936</v>
      </c>
      <c r="N183" s="66">
        <v>8976264</v>
      </c>
      <c r="O183" s="61">
        <v>0.3422405789002993</v>
      </c>
      <c r="P183" s="65">
        <v>26573806</v>
      </c>
      <c r="Q183" s="66">
        <v>10265673</v>
      </c>
      <c r="R183" s="61">
        <v>0.38630796807954421</v>
      </c>
      <c r="S183" s="59">
        <v>26905602</v>
      </c>
      <c r="T183" s="60">
        <v>12129023</v>
      </c>
      <c r="U183" s="61">
        <v>0.45079916814349669</v>
      </c>
      <c r="V183" s="63">
        <v>30492992</v>
      </c>
      <c r="W183" s="63">
        <v>9862468</v>
      </c>
      <c r="X183" s="64">
        <v>0.32343392212873046</v>
      </c>
    </row>
    <row r="184" spans="1:24" x14ac:dyDescent="0.25">
      <c r="A184" s="56" t="s">
        <v>439</v>
      </c>
      <c r="B184" s="56" t="s">
        <v>440</v>
      </c>
      <c r="C184" s="56" t="s">
        <v>180</v>
      </c>
      <c r="D184" s="10">
        <v>12045797</v>
      </c>
      <c r="E184" s="10">
        <v>1403528</v>
      </c>
      <c r="F184" s="11">
        <v>0.11651599308870969</v>
      </c>
      <c r="G184" s="10">
        <v>12012610</v>
      </c>
      <c r="H184" s="10">
        <v>1737125</v>
      </c>
      <c r="I184" s="11">
        <f t="shared" si="2"/>
        <v>0.14460845727947549</v>
      </c>
      <c r="J184" s="65">
        <v>11752888</v>
      </c>
      <c r="K184" s="66">
        <v>1772990</v>
      </c>
      <c r="L184" s="61">
        <v>0.15085568755526302</v>
      </c>
      <c r="M184" s="65">
        <v>11548063</v>
      </c>
      <c r="N184" s="66">
        <v>1941780</v>
      </c>
      <c r="O184" s="61">
        <v>0.16814767983167395</v>
      </c>
      <c r="P184" s="65">
        <v>11914924</v>
      </c>
      <c r="Q184" s="66">
        <v>2555514</v>
      </c>
      <c r="R184" s="61">
        <v>0.21448009236147877</v>
      </c>
      <c r="S184" s="59">
        <v>11999921</v>
      </c>
      <c r="T184" s="60">
        <v>3219971</v>
      </c>
      <c r="U184" s="61">
        <v>0.26833268319016434</v>
      </c>
      <c r="V184" s="63">
        <v>12585146</v>
      </c>
      <c r="W184" s="63">
        <v>3853649</v>
      </c>
      <c r="X184" s="64">
        <v>0.3062061417483754</v>
      </c>
    </row>
    <row r="185" spans="1:24" x14ac:dyDescent="0.25">
      <c r="A185" s="56" t="s">
        <v>441</v>
      </c>
      <c r="B185" s="56" t="s">
        <v>442</v>
      </c>
      <c r="C185" s="56" t="s">
        <v>146</v>
      </c>
      <c r="D185" s="10">
        <v>20876496</v>
      </c>
      <c r="E185" s="10">
        <v>2322417</v>
      </c>
      <c r="F185" s="11">
        <v>0.11124553660729272</v>
      </c>
      <c r="G185" s="10">
        <v>20454098</v>
      </c>
      <c r="H185" s="10">
        <v>2616056</v>
      </c>
      <c r="I185" s="11">
        <f t="shared" si="2"/>
        <v>0.12789886896992475</v>
      </c>
      <c r="J185" s="65">
        <v>19974135</v>
      </c>
      <c r="K185" s="66">
        <v>2844387</v>
      </c>
      <c r="L185" s="61">
        <v>0.14240351334363166</v>
      </c>
      <c r="M185" s="65">
        <v>20615820</v>
      </c>
      <c r="N185" s="66">
        <v>3808500</v>
      </c>
      <c r="O185" s="61">
        <v>0.18473677011149689</v>
      </c>
      <c r="P185" s="65">
        <v>21810333</v>
      </c>
      <c r="Q185" s="66">
        <v>4926972</v>
      </c>
      <c r="R185" s="61">
        <v>0.22590081499443407</v>
      </c>
      <c r="S185" s="59">
        <v>22590939</v>
      </c>
      <c r="T185" s="60">
        <v>6202506</v>
      </c>
      <c r="U185" s="61">
        <v>0.27455724615962179</v>
      </c>
      <c r="V185" s="63">
        <v>25656908</v>
      </c>
      <c r="W185" s="63">
        <v>7378233</v>
      </c>
      <c r="X185" s="64">
        <v>0.28757296085716955</v>
      </c>
    </row>
    <row r="186" spans="1:24" x14ac:dyDescent="0.25">
      <c r="A186" s="56" t="s">
        <v>443</v>
      </c>
      <c r="B186" s="56" t="s">
        <v>444</v>
      </c>
      <c r="C186" s="56" t="s">
        <v>73</v>
      </c>
      <c r="D186" s="10">
        <v>12137689</v>
      </c>
      <c r="E186" s="10">
        <v>2374262</v>
      </c>
      <c r="F186" s="11">
        <v>0.19561071304430358</v>
      </c>
      <c r="G186" s="10">
        <v>12355752</v>
      </c>
      <c r="H186" s="10">
        <v>2996469</v>
      </c>
      <c r="I186" s="11">
        <f t="shared" si="2"/>
        <v>0.24251611718979144</v>
      </c>
      <c r="J186" s="65">
        <v>12216397</v>
      </c>
      <c r="K186" s="66">
        <v>3024856</v>
      </c>
      <c r="L186" s="61">
        <v>0.24760622956179307</v>
      </c>
      <c r="M186" s="65">
        <v>12320380</v>
      </c>
      <c r="N186" s="66">
        <v>3872663</v>
      </c>
      <c r="O186" s="61">
        <v>0.31432983398239339</v>
      </c>
      <c r="P186" s="65">
        <v>12893248</v>
      </c>
      <c r="Q186" s="66">
        <v>4424892</v>
      </c>
      <c r="R186" s="61">
        <v>0.34319451545491098</v>
      </c>
      <c r="S186" s="59">
        <v>12621666</v>
      </c>
      <c r="T186" s="60">
        <v>5376825</v>
      </c>
      <c r="U186" s="61">
        <v>0.42599962635677413</v>
      </c>
      <c r="V186" s="63">
        <v>13255877</v>
      </c>
      <c r="W186" s="63">
        <v>5801750</v>
      </c>
      <c r="X186" s="64">
        <v>0.43767379555498287</v>
      </c>
    </row>
    <row r="187" spans="1:24" x14ac:dyDescent="0.25">
      <c r="A187" s="56" t="s">
        <v>445</v>
      </c>
      <c r="B187" s="56" t="s">
        <v>446</v>
      </c>
      <c r="C187" s="56" t="s">
        <v>119</v>
      </c>
      <c r="D187" s="10">
        <v>9298099</v>
      </c>
      <c r="E187" s="10">
        <v>1991302</v>
      </c>
      <c r="F187" s="11">
        <v>0.21416227123415227</v>
      </c>
      <c r="G187" s="10">
        <v>8870389</v>
      </c>
      <c r="H187" s="10">
        <v>2172408</v>
      </c>
      <c r="I187" s="11">
        <f t="shared" si="2"/>
        <v>0.24490560673269232</v>
      </c>
      <c r="J187" s="65">
        <v>8759231</v>
      </c>
      <c r="K187" s="66">
        <v>2611290</v>
      </c>
      <c r="L187" s="61">
        <v>0.29811863621361284</v>
      </c>
      <c r="M187" s="65">
        <v>8563128</v>
      </c>
      <c r="N187" s="66">
        <v>3476127</v>
      </c>
      <c r="O187" s="61">
        <v>0.40594126351959237</v>
      </c>
      <c r="P187" s="65">
        <v>9853538</v>
      </c>
      <c r="Q187" s="66">
        <v>3248560</v>
      </c>
      <c r="R187" s="61">
        <v>0.32968462698372908</v>
      </c>
      <c r="S187" s="59">
        <v>9707876</v>
      </c>
      <c r="T187" s="60">
        <v>3518487</v>
      </c>
      <c r="U187" s="61">
        <v>0.36243633519834823</v>
      </c>
      <c r="V187" s="63">
        <v>10780250</v>
      </c>
      <c r="W187" s="63">
        <v>3571902</v>
      </c>
      <c r="X187" s="64">
        <v>0.33133758493541432</v>
      </c>
    </row>
    <row r="188" spans="1:24" x14ac:dyDescent="0.25">
      <c r="A188" s="56" t="s">
        <v>447</v>
      </c>
      <c r="B188" s="56" t="s">
        <v>448</v>
      </c>
      <c r="C188" s="56" t="s">
        <v>296</v>
      </c>
      <c r="D188" s="10">
        <v>7739101</v>
      </c>
      <c r="E188" s="10">
        <v>1278765</v>
      </c>
      <c r="F188" s="11">
        <v>0.16523430822262172</v>
      </c>
      <c r="G188" s="10">
        <v>7504599</v>
      </c>
      <c r="H188" s="10">
        <v>1198764</v>
      </c>
      <c r="I188" s="11">
        <f t="shared" si="2"/>
        <v>0.15973724911884032</v>
      </c>
      <c r="J188" s="65">
        <v>7113176</v>
      </c>
      <c r="K188" s="66">
        <v>1665861</v>
      </c>
      <c r="L188" s="61">
        <v>0.23419369912961524</v>
      </c>
      <c r="M188" s="65">
        <v>7605694</v>
      </c>
      <c r="N188" s="66">
        <v>2000739</v>
      </c>
      <c r="O188" s="61">
        <v>0.26305804572206032</v>
      </c>
      <c r="P188" s="65">
        <v>8930876</v>
      </c>
      <c r="Q188" s="66">
        <v>1734224</v>
      </c>
      <c r="R188" s="61">
        <v>0.19418296704600982</v>
      </c>
      <c r="S188" s="59">
        <v>9046758</v>
      </c>
      <c r="T188" s="60">
        <v>1942286</v>
      </c>
      <c r="U188" s="61">
        <v>0.21469414789253785</v>
      </c>
      <c r="V188" s="63">
        <v>9385157</v>
      </c>
      <c r="W188" s="63">
        <v>2206804</v>
      </c>
      <c r="X188" s="64">
        <v>0.23513767537399746</v>
      </c>
    </row>
    <row r="189" spans="1:24" x14ac:dyDescent="0.25">
      <c r="A189" s="56" t="s">
        <v>449</v>
      </c>
      <c r="B189" s="56" t="s">
        <v>450</v>
      </c>
      <c r="C189" s="56" t="s">
        <v>62</v>
      </c>
      <c r="D189" s="10">
        <v>6841775</v>
      </c>
      <c r="E189" s="10">
        <v>2605017</v>
      </c>
      <c r="F189" s="11">
        <v>0.38075163243456561</v>
      </c>
      <c r="G189" s="10">
        <v>6841775</v>
      </c>
      <c r="H189" s="10">
        <v>2605017</v>
      </c>
      <c r="I189" s="11">
        <f t="shared" si="2"/>
        <v>0.38075163243456561</v>
      </c>
      <c r="J189" s="65">
        <v>7598695</v>
      </c>
      <c r="K189" s="66">
        <v>2236903</v>
      </c>
      <c r="L189" s="61">
        <v>0.29437989023115152</v>
      </c>
      <c r="M189" s="65">
        <v>8073757</v>
      </c>
      <c r="N189" s="66">
        <v>1626789</v>
      </c>
      <c r="O189" s="61">
        <v>0.20149095396356367</v>
      </c>
      <c r="P189" s="65">
        <v>8012619</v>
      </c>
      <c r="Q189" s="66">
        <v>1423303</v>
      </c>
      <c r="R189" s="61">
        <v>0.17763268164878424</v>
      </c>
      <c r="S189" s="59">
        <v>7965893</v>
      </c>
      <c r="T189" s="60">
        <v>2638967</v>
      </c>
      <c r="U189" s="61">
        <v>0.33128325976761175</v>
      </c>
      <c r="V189" s="63">
        <v>8710569</v>
      </c>
      <c r="W189" s="63">
        <v>3730956</v>
      </c>
      <c r="X189" s="64">
        <v>0.4283251760017055</v>
      </c>
    </row>
    <row r="190" spans="1:24" x14ac:dyDescent="0.25">
      <c r="A190" s="56" t="s">
        <v>451</v>
      </c>
      <c r="B190" s="56" t="s">
        <v>452</v>
      </c>
      <c r="C190" s="56" t="s">
        <v>259</v>
      </c>
      <c r="D190" s="10">
        <v>10375021</v>
      </c>
      <c r="E190" s="10">
        <v>684520</v>
      </c>
      <c r="F190" s="11">
        <v>6.5977697780081598E-2</v>
      </c>
      <c r="G190" s="10">
        <v>10209558</v>
      </c>
      <c r="H190" s="10">
        <v>649004</v>
      </c>
      <c r="I190" s="11">
        <f t="shared" si="2"/>
        <v>6.3568275923404319E-2</v>
      </c>
      <c r="J190" s="65">
        <v>9817531</v>
      </c>
      <c r="K190" s="66">
        <v>598474</v>
      </c>
      <c r="L190" s="61">
        <v>6.0959726024801958E-2</v>
      </c>
      <c r="M190" s="65">
        <v>9954289</v>
      </c>
      <c r="N190" s="66">
        <v>835694</v>
      </c>
      <c r="O190" s="61">
        <v>8.3953158281822038E-2</v>
      </c>
      <c r="P190" s="65">
        <v>10597110</v>
      </c>
      <c r="Q190" s="66">
        <v>1486365</v>
      </c>
      <c r="R190" s="61">
        <v>0.14026135427489192</v>
      </c>
      <c r="S190" s="59">
        <v>10872334</v>
      </c>
      <c r="T190" s="60">
        <v>2850375</v>
      </c>
      <c r="U190" s="61">
        <v>0.26216771854139137</v>
      </c>
      <c r="V190" s="63">
        <v>11770912</v>
      </c>
      <c r="W190" s="63">
        <v>4147781</v>
      </c>
      <c r="X190" s="64">
        <v>0.35237549987630523</v>
      </c>
    </row>
    <row r="191" spans="1:24" x14ac:dyDescent="0.25">
      <c r="A191" s="56" t="s">
        <v>453</v>
      </c>
      <c r="B191" s="56" t="s">
        <v>454</v>
      </c>
      <c r="C191" s="56" t="s">
        <v>291</v>
      </c>
      <c r="D191" s="10">
        <v>5247046</v>
      </c>
      <c r="E191" s="10">
        <v>483359</v>
      </c>
      <c r="F191" s="11">
        <v>9.2120213926083355E-2</v>
      </c>
      <c r="G191" s="10">
        <v>5462632</v>
      </c>
      <c r="H191" s="10">
        <v>185360</v>
      </c>
      <c r="I191" s="11">
        <f t="shared" si="2"/>
        <v>3.3932360810686131E-2</v>
      </c>
      <c r="J191" s="65">
        <v>4829081</v>
      </c>
      <c r="K191" s="66">
        <v>666215</v>
      </c>
      <c r="L191" s="61">
        <v>0.13795896154982698</v>
      </c>
      <c r="M191" s="65">
        <v>5276057</v>
      </c>
      <c r="N191" s="66">
        <v>884835</v>
      </c>
      <c r="O191" s="61">
        <v>0.16770762711623471</v>
      </c>
      <c r="P191" s="65">
        <v>5700618</v>
      </c>
      <c r="Q191" s="66">
        <v>1169504</v>
      </c>
      <c r="R191" s="61">
        <v>0.20515389734937511</v>
      </c>
      <c r="S191" s="59">
        <v>6621090</v>
      </c>
      <c r="T191" s="60">
        <v>1407382</v>
      </c>
      <c r="U191" s="61">
        <v>0.21256046965076747</v>
      </c>
      <c r="V191" s="63">
        <v>7202629</v>
      </c>
      <c r="W191" s="63">
        <v>1427688</v>
      </c>
      <c r="X191" s="64">
        <v>0.19821762303736595</v>
      </c>
    </row>
    <row r="192" spans="1:24" x14ac:dyDescent="0.25">
      <c r="A192" s="56" t="s">
        <v>455</v>
      </c>
      <c r="B192" s="56" t="s">
        <v>456</v>
      </c>
      <c r="C192" s="56" t="s">
        <v>457</v>
      </c>
      <c r="D192" s="10">
        <v>8096493</v>
      </c>
      <c r="E192" s="10">
        <v>888720</v>
      </c>
      <c r="F192" s="11">
        <v>0.10976604314979338</v>
      </c>
      <c r="G192" s="10">
        <v>8018416</v>
      </c>
      <c r="H192" s="10">
        <v>1010624</v>
      </c>
      <c r="I192" s="11">
        <f t="shared" si="2"/>
        <v>0.12603786084433632</v>
      </c>
      <c r="J192" s="65">
        <v>7787106</v>
      </c>
      <c r="K192" s="66">
        <v>1138167</v>
      </c>
      <c r="L192" s="61">
        <v>0.14616046063839377</v>
      </c>
      <c r="M192" s="65">
        <v>7931526</v>
      </c>
      <c r="N192" s="66">
        <v>1485428</v>
      </c>
      <c r="O192" s="61">
        <v>0.18728148908545467</v>
      </c>
      <c r="P192" s="65">
        <v>8189712</v>
      </c>
      <c r="Q192" s="66">
        <v>2087950</v>
      </c>
      <c r="R192" s="61">
        <v>0.25494791514036147</v>
      </c>
      <c r="S192" s="59">
        <v>8760189</v>
      </c>
      <c r="T192" s="60">
        <v>2993502</v>
      </c>
      <c r="U192" s="61">
        <v>0.34171659995006959</v>
      </c>
      <c r="V192" s="63">
        <v>10096285</v>
      </c>
      <c r="W192" s="63">
        <v>3706811</v>
      </c>
      <c r="X192" s="64">
        <v>0.36714603440770543</v>
      </c>
    </row>
    <row r="193" spans="1:24" x14ac:dyDescent="0.25">
      <c r="A193" s="56" t="s">
        <v>458</v>
      </c>
      <c r="B193" s="56" t="s">
        <v>459</v>
      </c>
      <c r="C193" s="56" t="s">
        <v>146</v>
      </c>
      <c r="D193" s="10">
        <v>8672488</v>
      </c>
      <c r="E193" s="10">
        <v>2609239</v>
      </c>
      <c r="F193" s="11">
        <v>0.3008639504603523</v>
      </c>
      <c r="G193" s="10">
        <v>8816652</v>
      </c>
      <c r="H193" s="10">
        <v>1902417</v>
      </c>
      <c r="I193" s="11">
        <f t="shared" si="2"/>
        <v>0.21577544401208076</v>
      </c>
      <c r="J193" s="65">
        <v>9170112</v>
      </c>
      <c r="K193" s="66">
        <v>1060658</v>
      </c>
      <c r="L193" s="61">
        <v>0.1156646723616898</v>
      </c>
      <c r="M193" s="65">
        <v>9328817</v>
      </c>
      <c r="N193" s="66">
        <v>294873</v>
      </c>
      <c r="O193" s="61">
        <v>3.1608831001830137E-2</v>
      </c>
      <c r="P193" s="65">
        <v>9171268</v>
      </c>
      <c r="Q193" s="66">
        <v>83021</v>
      </c>
      <c r="R193" s="61">
        <v>9.052292442004747E-3</v>
      </c>
      <c r="S193" s="59">
        <v>9721203</v>
      </c>
      <c r="T193" s="60">
        <v>74734</v>
      </c>
      <c r="U193" s="61">
        <v>7.6877316521422297E-3</v>
      </c>
      <c r="V193" s="63">
        <v>9923300</v>
      </c>
      <c r="W193" s="63">
        <v>119350</v>
      </c>
      <c r="X193" s="64">
        <v>1.2027248999828686E-2</v>
      </c>
    </row>
    <row r="194" spans="1:24" x14ac:dyDescent="0.25">
      <c r="A194" s="56" t="s">
        <v>460</v>
      </c>
      <c r="B194" s="56" t="s">
        <v>461</v>
      </c>
      <c r="C194" s="56" t="s">
        <v>171</v>
      </c>
      <c r="D194" s="10">
        <v>23845280</v>
      </c>
      <c r="E194" s="10">
        <v>3914501</v>
      </c>
      <c r="F194" s="11">
        <v>0.16416250931001858</v>
      </c>
      <c r="G194" s="10">
        <v>24608926</v>
      </c>
      <c r="H194" s="10">
        <v>1983624</v>
      </c>
      <c r="I194" s="11">
        <f t="shared" si="2"/>
        <v>8.0605874470100813E-2</v>
      </c>
      <c r="J194" s="65">
        <v>22991247</v>
      </c>
      <c r="K194" s="66">
        <v>1576821</v>
      </c>
      <c r="L194" s="61">
        <v>6.8583535290626038E-2</v>
      </c>
      <c r="M194" s="65">
        <v>23899300</v>
      </c>
      <c r="N194" s="66">
        <v>2740295</v>
      </c>
      <c r="O194" s="61">
        <v>0.11466005280489387</v>
      </c>
      <c r="P194" s="65">
        <v>24961112</v>
      </c>
      <c r="Q194" s="66">
        <v>4459793</v>
      </c>
      <c r="R194" s="61">
        <v>0.17866964420495368</v>
      </c>
      <c r="S194" s="59">
        <v>26574613</v>
      </c>
      <c r="T194" s="60">
        <v>5024009</v>
      </c>
      <c r="U194" s="61">
        <v>0.18905295064880154</v>
      </c>
      <c r="V194" s="63">
        <v>28509326</v>
      </c>
      <c r="W194" s="63">
        <v>4370766</v>
      </c>
      <c r="X194" s="64">
        <v>0.15331004317674854</v>
      </c>
    </row>
    <row r="195" spans="1:24" x14ac:dyDescent="0.25">
      <c r="A195" s="56" t="s">
        <v>462</v>
      </c>
      <c r="B195" s="56" t="s">
        <v>463</v>
      </c>
      <c r="C195" s="56" t="s">
        <v>174</v>
      </c>
      <c r="D195" s="10">
        <v>24234115</v>
      </c>
      <c r="E195" s="10">
        <v>4776637</v>
      </c>
      <c r="F195" s="11">
        <v>0.19710383482128396</v>
      </c>
      <c r="G195" s="10">
        <v>20853335</v>
      </c>
      <c r="H195" s="10">
        <v>5520744</v>
      </c>
      <c r="I195" s="11">
        <f t="shared" si="2"/>
        <v>0.26474153894329133</v>
      </c>
      <c r="J195" s="65">
        <v>23832840</v>
      </c>
      <c r="K195" s="66">
        <v>5931946</v>
      </c>
      <c r="L195" s="61">
        <v>0.24889799117520195</v>
      </c>
      <c r="M195" s="65">
        <v>20550486</v>
      </c>
      <c r="N195" s="66">
        <v>6629165</v>
      </c>
      <c r="O195" s="61">
        <v>0.3225794757359996</v>
      </c>
      <c r="P195" s="65">
        <v>25346315</v>
      </c>
      <c r="Q195" s="66">
        <v>7238105</v>
      </c>
      <c r="R195" s="61">
        <v>0.28556833606778737</v>
      </c>
      <c r="S195" s="59">
        <v>26305580</v>
      </c>
      <c r="T195" s="60">
        <v>7419576</v>
      </c>
      <c r="U195" s="61">
        <v>0.28205331340346801</v>
      </c>
      <c r="V195" s="63">
        <v>24737731</v>
      </c>
      <c r="W195" s="63">
        <v>7550525</v>
      </c>
      <c r="X195" s="64">
        <v>0.30522302146466063</v>
      </c>
    </row>
    <row r="196" spans="1:24" x14ac:dyDescent="0.25">
      <c r="A196" s="56" t="s">
        <v>464</v>
      </c>
      <c r="B196" s="56" t="s">
        <v>465</v>
      </c>
      <c r="C196" s="56" t="s">
        <v>108</v>
      </c>
      <c r="D196" s="10">
        <v>7777098</v>
      </c>
      <c r="E196" s="10">
        <v>4792991</v>
      </c>
      <c r="F196" s="11">
        <v>0.61629556423231391</v>
      </c>
      <c r="G196" s="10">
        <v>8223392</v>
      </c>
      <c r="H196" s="10">
        <v>4597942</v>
      </c>
      <c r="I196" s="11">
        <f t="shared" ref="I196:I259" si="3">H196/G196</f>
        <v>0.55912961464077116</v>
      </c>
      <c r="J196" s="65">
        <v>7893229</v>
      </c>
      <c r="K196" s="66">
        <v>4547753</v>
      </c>
      <c r="L196" s="61">
        <v>0.5761587558146356</v>
      </c>
      <c r="M196" s="65">
        <v>8364629</v>
      </c>
      <c r="N196" s="66">
        <v>4668279</v>
      </c>
      <c r="O196" s="61">
        <v>0.55809755579117737</v>
      </c>
      <c r="P196" s="65">
        <v>8835780</v>
      </c>
      <c r="Q196" s="66">
        <v>5268027</v>
      </c>
      <c r="R196" s="61">
        <v>0.59621527471258906</v>
      </c>
      <c r="S196" s="59">
        <v>11966360</v>
      </c>
      <c r="T196" s="60">
        <v>3091262</v>
      </c>
      <c r="U196" s="61">
        <v>0.25832934994434398</v>
      </c>
      <c r="V196" s="63">
        <v>10130439</v>
      </c>
      <c r="W196" s="63">
        <v>3095147</v>
      </c>
      <c r="X196" s="64">
        <v>0.30552940499419623</v>
      </c>
    </row>
    <row r="197" spans="1:24" x14ac:dyDescent="0.25">
      <c r="A197" s="56" t="s">
        <v>466</v>
      </c>
      <c r="B197" s="56" t="s">
        <v>467</v>
      </c>
      <c r="C197" s="56" t="s">
        <v>158</v>
      </c>
      <c r="D197" s="10">
        <v>19146699</v>
      </c>
      <c r="E197" s="10">
        <v>5699454</v>
      </c>
      <c r="F197" s="11">
        <v>0.29767293046179921</v>
      </c>
      <c r="G197" s="10">
        <v>18303413</v>
      </c>
      <c r="H197" s="10">
        <v>4592805</v>
      </c>
      <c r="I197" s="11">
        <f t="shared" si="3"/>
        <v>0.25092615240665772</v>
      </c>
      <c r="J197" s="65">
        <v>18711908</v>
      </c>
      <c r="K197" s="66">
        <v>3167271</v>
      </c>
      <c r="L197" s="61">
        <v>0.16926499424858224</v>
      </c>
      <c r="M197" s="65">
        <v>19422785</v>
      </c>
      <c r="N197" s="66">
        <v>2801764</v>
      </c>
      <c r="O197" s="61">
        <v>0.144251403699315</v>
      </c>
      <c r="P197" s="65">
        <v>18564444</v>
      </c>
      <c r="Q197" s="66">
        <v>2139249</v>
      </c>
      <c r="R197" s="61">
        <v>0.1152336692658288</v>
      </c>
      <c r="S197" s="67"/>
      <c r="T197" s="68"/>
      <c r="U197" s="61"/>
      <c r="V197" s="63">
        <v>18049661</v>
      </c>
      <c r="W197" s="63">
        <v>2444184</v>
      </c>
      <c r="X197" s="64">
        <v>0.13541439919564141</v>
      </c>
    </row>
    <row r="198" spans="1:24" x14ac:dyDescent="0.25">
      <c r="A198" s="56" t="s">
        <v>468</v>
      </c>
      <c r="B198" s="56" t="s">
        <v>469</v>
      </c>
      <c r="C198" s="56" t="s">
        <v>82</v>
      </c>
      <c r="D198" s="10">
        <v>30263590</v>
      </c>
      <c r="E198" s="10">
        <v>28059947</v>
      </c>
      <c r="F198" s="11">
        <v>0.92718501010620358</v>
      </c>
      <c r="G198" s="10">
        <v>30059090</v>
      </c>
      <c r="H198" s="10">
        <v>29255100</v>
      </c>
      <c r="I198" s="11">
        <f t="shared" si="3"/>
        <v>0.97325301597619884</v>
      </c>
      <c r="J198" s="65">
        <v>30197617</v>
      </c>
      <c r="K198" s="66">
        <v>30686471</v>
      </c>
      <c r="L198" s="61">
        <v>1.016188495933305</v>
      </c>
      <c r="M198" s="65">
        <v>29929230</v>
      </c>
      <c r="N198" s="66">
        <v>32400757</v>
      </c>
      <c r="O198" s="61">
        <v>1.0825790372822823</v>
      </c>
      <c r="P198" s="65">
        <v>37582347</v>
      </c>
      <c r="Q198" s="66">
        <v>26959128</v>
      </c>
      <c r="R198" s="61">
        <v>0.71733487001224272</v>
      </c>
      <c r="S198" s="59">
        <v>39129547</v>
      </c>
      <c r="T198" s="60">
        <v>21047533</v>
      </c>
      <c r="U198" s="61">
        <v>0.53789360249941054</v>
      </c>
      <c r="V198" s="63">
        <v>34614246</v>
      </c>
      <c r="W198" s="63">
        <v>19603978</v>
      </c>
      <c r="X198" s="64">
        <v>0.56635577155140115</v>
      </c>
    </row>
    <row r="199" spans="1:24" x14ac:dyDescent="0.25">
      <c r="A199" s="56" t="s">
        <v>470</v>
      </c>
      <c r="B199" s="56" t="s">
        <v>471</v>
      </c>
      <c r="C199" s="56" t="s">
        <v>119</v>
      </c>
      <c r="D199" s="10">
        <v>6812545</v>
      </c>
      <c r="E199" s="10">
        <v>262851</v>
      </c>
      <c r="F199" s="11">
        <v>3.8583378164841482E-2</v>
      </c>
      <c r="G199" s="10">
        <v>7097605</v>
      </c>
      <c r="H199" s="10">
        <v>316043</v>
      </c>
      <c r="I199" s="11">
        <f t="shared" si="3"/>
        <v>4.4528118992251613E-2</v>
      </c>
      <c r="J199" s="65">
        <v>6981552</v>
      </c>
      <c r="K199" s="66">
        <v>987758</v>
      </c>
      <c r="L199" s="61">
        <v>0.14148114917714572</v>
      </c>
      <c r="M199" s="65">
        <v>6986566</v>
      </c>
      <c r="N199" s="66">
        <v>1734872</v>
      </c>
      <c r="O199" s="61">
        <v>0.24831540988806231</v>
      </c>
      <c r="P199" s="65">
        <v>7052368</v>
      </c>
      <c r="Q199" s="66">
        <v>2610621</v>
      </c>
      <c r="R199" s="61">
        <v>0.3701765137610516</v>
      </c>
      <c r="S199" s="59">
        <v>7205001</v>
      </c>
      <c r="T199" s="60">
        <v>3721817</v>
      </c>
      <c r="U199" s="61">
        <v>0.51656023364882253</v>
      </c>
      <c r="V199" s="63">
        <v>7878377</v>
      </c>
      <c r="W199" s="63">
        <v>4762706</v>
      </c>
      <c r="X199" s="64">
        <v>0.60452882617828518</v>
      </c>
    </row>
    <row r="200" spans="1:24" x14ac:dyDescent="0.25">
      <c r="A200" s="56" t="s">
        <v>472</v>
      </c>
      <c r="B200" s="56" t="s">
        <v>473</v>
      </c>
      <c r="C200" s="56" t="s">
        <v>119</v>
      </c>
      <c r="D200" s="10">
        <v>9686592</v>
      </c>
      <c r="E200" s="10">
        <v>3971901</v>
      </c>
      <c r="F200" s="11">
        <v>0.41004111662801529</v>
      </c>
      <c r="G200" s="10">
        <v>8814240</v>
      </c>
      <c r="H200" s="10">
        <v>3668605</v>
      </c>
      <c r="I200" s="11">
        <f t="shared" si="3"/>
        <v>0.41621342282488338</v>
      </c>
      <c r="J200" s="65">
        <v>8389230</v>
      </c>
      <c r="K200" s="66">
        <v>3364551</v>
      </c>
      <c r="L200" s="61">
        <v>0.40105599679589188</v>
      </c>
      <c r="M200" s="65">
        <v>8621025</v>
      </c>
      <c r="N200" s="66">
        <v>3006041</v>
      </c>
      <c r="O200" s="61">
        <v>0.34868719206822857</v>
      </c>
      <c r="P200" s="65">
        <v>8680776</v>
      </c>
      <c r="Q200" s="66">
        <v>2550074</v>
      </c>
      <c r="R200" s="61">
        <v>0.29376106467901025</v>
      </c>
      <c r="S200" s="59">
        <v>8445958</v>
      </c>
      <c r="T200" s="60">
        <v>2703052</v>
      </c>
      <c r="U200" s="61">
        <v>0.32004090003762747</v>
      </c>
      <c r="V200" s="63">
        <v>8417325</v>
      </c>
      <c r="W200" s="63">
        <v>3392633</v>
      </c>
      <c r="X200" s="64">
        <v>0.40305358293757221</v>
      </c>
    </row>
    <row r="201" spans="1:24" x14ac:dyDescent="0.25">
      <c r="A201" s="56" t="s">
        <v>474</v>
      </c>
      <c r="B201" s="56" t="s">
        <v>475</v>
      </c>
      <c r="C201" s="56" t="s">
        <v>14</v>
      </c>
      <c r="D201" s="10">
        <v>12191351</v>
      </c>
      <c r="E201" s="10">
        <v>3377846</v>
      </c>
      <c r="F201" s="11">
        <v>0.27706904673649374</v>
      </c>
      <c r="G201" s="10">
        <v>12398621</v>
      </c>
      <c r="H201" s="10">
        <v>2869441</v>
      </c>
      <c r="I201" s="11">
        <f t="shared" si="3"/>
        <v>0.23143226976612963</v>
      </c>
      <c r="J201" s="65">
        <v>12387477</v>
      </c>
      <c r="K201" s="66">
        <v>2328897</v>
      </c>
      <c r="L201" s="61">
        <v>0.18800414321657266</v>
      </c>
      <c r="M201" s="65">
        <v>12387099</v>
      </c>
      <c r="N201" s="66">
        <v>2474454</v>
      </c>
      <c r="O201" s="61">
        <v>0.19976057348052195</v>
      </c>
      <c r="P201" s="65">
        <v>12591971</v>
      </c>
      <c r="Q201" s="66">
        <v>3237904</v>
      </c>
      <c r="R201" s="61">
        <v>0.2571403634903543</v>
      </c>
      <c r="S201" s="59">
        <v>12483207</v>
      </c>
      <c r="T201" s="60">
        <v>4310291</v>
      </c>
      <c r="U201" s="61">
        <v>0.34528715257225168</v>
      </c>
      <c r="V201" s="63">
        <v>12841593</v>
      </c>
      <c r="W201" s="63">
        <v>5261202</v>
      </c>
      <c r="X201" s="64">
        <v>0.40970010496361314</v>
      </c>
    </row>
    <row r="202" spans="1:24" x14ac:dyDescent="0.25">
      <c r="A202" s="56" t="s">
        <v>476</v>
      </c>
      <c r="B202" s="56" t="s">
        <v>477</v>
      </c>
      <c r="C202" s="56" t="s">
        <v>478</v>
      </c>
      <c r="D202" s="10">
        <v>46586931</v>
      </c>
      <c r="E202" s="10">
        <v>4237980</v>
      </c>
      <c r="F202" s="11">
        <v>9.0969289219759941E-2</v>
      </c>
      <c r="G202" s="10">
        <v>47990206</v>
      </c>
      <c r="H202" s="10">
        <v>3070349</v>
      </c>
      <c r="I202" s="11">
        <f t="shared" si="3"/>
        <v>6.3978658478773778E-2</v>
      </c>
      <c r="J202" s="65">
        <v>46607118</v>
      </c>
      <c r="K202" s="66">
        <v>2825413</v>
      </c>
      <c r="L202" s="61">
        <v>6.062192045429627E-2</v>
      </c>
      <c r="M202" s="65">
        <v>46173782</v>
      </c>
      <c r="N202" s="66">
        <v>3921432</v>
      </c>
      <c r="O202" s="61">
        <v>8.49276760565119E-2</v>
      </c>
      <c r="P202" s="65">
        <v>45752468</v>
      </c>
      <c r="Q202" s="66">
        <v>7594549</v>
      </c>
      <c r="R202" s="61">
        <v>0.16599211653456597</v>
      </c>
      <c r="S202" s="59">
        <v>45641217</v>
      </c>
      <c r="T202" s="60">
        <v>13552901</v>
      </c>
      <c r="U202" s="61">
        <v>0.29694433871033721</v>
      </c>
      <c r="V202" s="63">
        <v>48103762</v>
      </c>
      <c r="W202" s="63">
        <v>18932726</v>
      </c>
      <c r="X202" s="64">
        <v>0.39358098437290623</v>
      </c>
    </row>
    <row r="203" spans="1:24" x14ac:dyDescent="0.25">
      <c r="A203" s="56" t="s">
        <v>479</v>
      </c>
      <c r="B203" s="56" t="s">
        <v>480</v>
      </c>
      <c r="C203" s="56" t="s">
        <v>362</v>
      </c>
      <c r="D203" s="14" t="s">
        <v>1419</v>
      </c>
      <c r="E203" s="14" t="s">
        <v>1419</v>
      </c>
      <c r="F203" s="15" t="s">
        <v>1419</v>
      </c>
      <c r="G203" s="10">
        <v>9946507</v>
      </c>
      <c r="H203" s="10">
        <v>122309</v>
      </c>
      <c r="I203" s="11">
        <f t="shared" si="3"/>
        <v>1.2296678622957788E-2</v>
      </c>
      <c r="J203" s="65">
        <v>8923868</v>
      </c>
      <c r="K203" s="66">
        <v>117134</v>
      </c>
      <c r="L203" s="61">
        <v>1.3125922525971922E-2</v>
      </c>
      <c r="M203" s="65">
        <v>7855051</v>
      </c>
      <c r="N203" s="66">
        <v>1297055</v>
      </c>
      <c r="O203" s="61">
        <v>0.16512368920329099</v>
      </c>
      <c r="P203" s="65">
        <v>8152488</v>
      </c>
      <c r="Q203" s="66">
        <v>2717921</v>
      </c>
      <c r="R203" s="61">
        <v>0.333385464658151</v>
      </c>
      <c r="S203" s="59">
        <v>8441013</v>
      </c>
      <c r="T203" s="60">
        <v>4425629</v>
      </c>
      <c r="U203" s="61">
        <v>0.52430069708457983</v>
      </c>
      <c r="V203" s="63">
        <v>8861130</v>
      </c>
      <c r="W203" s="63">
        <v>6028907</v>
      </c>
      <c r="X203" s="64">
        <v>0.68037676910281197</v>
      </c>
    </row>
    <row r="204" spans="1:24" x14ac:dyDescent="0.25">
      <c r="A204" s="56" t="s">
        <v>481</v>
      </c>
      <c r="B204" s="56" t="s">
        <v>482</v>
      </c>
      <c r="C204" s="56" t="s">
        <v>291</v>
      </c>
      <c r="D204" s="10">
        <v>95965467</v>
      </c>
      <c r="E204" s="10">
        <v>57251281</v>
      </c>
      <c r="F204" s="11">
        <v>0.59658211218833546</v>
      </c>
      <c r="G204" s="10">
        <v>96150016</v>
      </c>
      <c r="H204" s="10">
        <v>57517782</v>
      </c>
      <c r="I204" s="11">
        <f t="shared" si="3"/>
        <v>0.59820876160852643</v>
      </c>
      <c r="J204" s="65">
        <v>96235920</v>
      </c>
      <c r="K204" s="66">
        <v>55453912</v>
      </c>
      <c r="L204" s="61">
        <v>0.57622883430635874</v>
      </c>
      <c r="M204" s="65">
        <v>98524380</v>
      </c>
      <c r="N204" s="66">
        <v>52449340</v>
      </c>
      <c r="O204" s="61">
        <v>0.53234884604196442</v>
      </c>
      <c r="P204" s="65">
        <v>98576401</v>
      </c>
      <c r="Q204" s="66">
        <v>50723515</v>
      </c>
      <c r="R204" s="61">
        <v>0.51456042709451322</v>
      </c>
      <c r="S204" s="59">
        <v>93996449</v>
      </c>
      <c r="T204" s="60">
        <v>56110989</v>
      </c>
      <c r="U204" s="61">
        <v>0.59694796555559237</v>
      </c>
      <c r="V204" s="63">
        <v>95295617</v>
      </c>
      <c r="W204" s="63">
        <v>63556378</v>
      </c>
      <c r="X204" s="64">
        <v>0.66693915209132859</v>
      </c>
    </row>
    <row r="205" spans="1:24" x14ac:dyDescent="0.25">
      <c r="A205" s="56" t="s">
        <v>483</v>
      </c>
      <c r="B205" s="56" t="s">
        <v>484</v>
      </c>
      <c r="C205" s="56" t="s">
        <v>485</v>
      </c>
      <c r="D205" s="10">
        <v>57559059</v>
      </c>
      <c r="E205" s="10">
        <v>12879233</v>
      </c>
      <c r="F205" s="11">
        <v>0.22375683730340346</v>
      </c>
      <c r="G205" s="10">
        <v>56023960</v>
      </c>
      <c r="H205" s="10">
        <v>14425455</v>
      </c>
      <c r="I205" s="11">
        <f t="shared" si="3"/>
        <v>0.25748724295819148</v>
      </c>
      <c r="J205" s="65">
        <v>56430064</v>
      </c>
      <c r="K205" s="66">
        <v>14972636</v>
      </c>
      <c r="L205" s="61">
        <v>0.26533083499604043</v>
      </c>
      <c r="M205" s="65">
        <v>58408950</v>
      </c>
      <c r="N205" s="66">
        <v>17436347</v>
      </c>
      <c r="O205" s="61">
        <v>0.29852183612271749</v>
      </c>
      <c r="P205" s="65">
        <v>63102406</v>
      </c>
      <c r="Q205" s="66">
        <v>21207350</v>
      </c>
      <c r="R205" s="61">
        <v>0.33607831054809545</v>
      </c>
      <c r="S205" s="59">
        <v>61794801</v>
      </c>
      <c r="T205" s="60">
        <v>27714596</v>
      </c>
      <c r="U205" s="61">
        <v>0.44849397605471697</v>
      </c>
      <c r="V205" s="63">
        <v>64984743</v>
      </c>
      <c r="W205" s="63">
        <v>33316506</v>
      </c>
      <c r="X205" s="64">
        <v>0.51268196905849117</v>
      </c>
    </row>
    <row r="206" spans="1:24" x14ac:dyDescent="0.25">
      <c r="A206" s="56" t="s">
        <v>486</v>
      </c>
      <c r="B206" s="56" t="s">
        <v>487</v>
      </c>
      <c r="C206" s="56" t="s">
        <v>296</v>
      </c>
      <c r="D206" s="10">
        <v>13278277</v>
      </c>
      <c r="E206" s="10">
        <v>5637947</v>
      </c>
      <c r="F206" s="11">
        <v>0.42459929100741006</v>
      </c>
      <c r="G206" s="10">
        <v>13971273</v>
      </c>
      <c r="H206" s="10">
        <v>4807544</v>
      </c>
      <c r="I206" s="11">
        <f t="shared" si="3"/>
        <v>0.34410207287481964</v>
      </c>
      <c r="J206" s="65">
        <v>12636197</v>
      </c>
      <c r="K206" s="66">
        <v>5337034</v>
      </c>
      <c r="L206" s="61">
        <v>0.42236077832594726</v>
      </c>
      <c r="M206" s="65">
        <v>12600919</v>
      </c>
      <c r="N206" s="66">
        <v>6436091</v>
      </c>
      <c r="O206" s="61">
        <v>0.51076361970107098</v>
      </c>
      <c r="P206" s="65">
        <v>12874555</v>
      </c>
      <c r="Q206" s="66">
        <v>6829875</v>
      </c>
      <c r="R206" s="61">
        <v>0.53049406367831742</v>
      </c>
      <c r="S206" s="59">
        <v>13231571</v>
      </c>
      <c r="T206" s="60">
        <v>7201277</v>
      </c>
      <c r="U206" s="61">
        <v>0.5442495830616032</v>
      </c>
      <c r="V206" s="63">
        <v>13457919</v>
      </c>
      <c r="W206" s="63">
        <v>7675692</v>
      </c>
      <c r="X206" s="64">
        <v>0.57034761466464468</v>
      </c>
    </row>
    <row r="207" spans="1:24" x14ac:dyDescent="0.25">
      <c r="A207" s="56" t="s">
        <v>488</v>
      </c>
      <c r="B207" s="56" t="s">
        <v>489</v>
      </c>
      <c r="C207" s="56" t="s">
        <v>59</v>
      </c>
      <c r="D207" s="10">
        <v>9256174</v>
      </c>
      <c r="E207" s="10">
        <v>945603</v>
      </c>
      <c r="F207" s="11">
        <v>0.10215916425080168</v>
      </c>
      <c r="G207" s="10">
        <v>9189512</v>
      </c>
      <c r="H207" s="10">
        <v>337294</v>
      </c>
      <c r="I207" s="11">
        <f t="shared" si="3"/>
        <v>3.6704234131257459E-2</v>
      </c>
      <c r="J207" s="65">
        <v>8220570</v>
      </c>
      <c r="K207" s="66">
        <v>569800</v>
      </c>
      <c r="L207" s="61">
        <v>6.9313928352900109E-2</v>
      </c>
      <c r="M207" s="65">
        <v>8513184</v>
      </c>
      <c r="N207" s="66">
        <v>1439725</v>
      </c>
      <c r="O207" s="61">
        <v>0.16911710119269124</v>
      </c>
      <c r="P207" s="65">
        <v>8789121</v>
      </c>
      <c r="Q207" s="66">
        <v>2899824</v>
      </c>
      <c r="R207" s="61">
        <v>0.32993333463039137</v>
      </c>
      <c r="S207" s="59">
        <v>9320808</v>
      </c>
      <c r="T207" s="60">
        <v>5049952</v>
      </c>
      <c r="U207" s="61">
        <v>0.54179337242007342</v>
      </c>
      <c r="V207" s="63">
        <v>10126609</v>
      </c>
      <c r="W207" s="63">
        <v>6862826</v>
      </c>
      <c r="X207" s="64">
        <v>0.67770227921311077</v>
      </c>
    </row>
    <row r="208" spans="1:24" x14ac:dyDescent="0.25">
      <c r="A208" s="56" t="s">
        <v>490</v>
      </c>
      <c r="B208" s="56" t="s">
        <v>491</v>
      </c>
      <c r="C208" s="56" t="s">
        <v>492</v>
      </c>
      <c r="D208" s="10">
        <v>11296804</v>
      </c>
      <c r="E208" s="10">
        <v>3072725</v>
      </c>
      <c r="F208" s="11">
        <v>0.2719994964947608</v>
      </c>
      <c r="G208" s="10">
        <v>11513038</v>
      </c>
      <c r="H208" s="10">
        <v>3098350</v>
      </c>
      <c r="I208" s="11">
        <f t="shared" si="3"/>
        <v>0.26911663107513412</v>
      </c>
      <c r="J208" s="65">
        <v>11306396</v>
      </c>
      <c r="K208" s="66">
        <v>2947713</v>
      </c>
      <c r="L208" s="61">
        <v>0.26071198992145683</v>
      </c>
      <c r="M208" s="65">
        <v>12011084</v>
      </c>
      <c r="N208" s="66">
        <v>2799113</v>
      </c>
      <c r="O208" s="61">
        <v>0.23304416154278831</v>
      </c>
      <c r="P208" s="65">
        <v>12988689</v>
      </c>
      <c r="Q208" s="66">
        <v>2515133</v>
      </c>
      <c r="R208" s="61">
        <v>0.19364025114466904</v>
      </c>
      <c r="S208" s="59">
        <v>12925706</v>
      </c>
      <c r="T208" s="60">
        <v>3375900</v>
      </c>
      <c r="U208" s="61">
        <v>0.26117722312421465</v>
      </c>
      <c r="V208" s="63">
        <v>13218405</v>
      </c>
      <c r="W208" s="63">
        <v>3667813</v>
      </c>
      <c r="X208" s="64">
        <v>0.27747772896956935</v>
      </c>
    </row>
    <row r="209" spans="1:24" x14ac:dyDescent="0.25">
      <c r="A209" s="56" t="s">
        <v>493</v>
      </c>
      <c r="B209" s="56" t="s">
        <v>494</v>
      </c>
      <c r="C209" s="56" t="s">
        <v>88</v>
      </c>
      <c r="D209" s="10">
        <v>10965399</v>
      </c>
      <c r="E209" s="10">
        <v>799077</v>
      </c>
      <c r="F209" s="11">
        <v>7.2872587673280295E-2</v>
      </c>
      <c r="G209" s="10">
        <v>10083217</v>
      </c>
      <c r="H209" s="10">
        <v>1231565</v>
      </c>
      <c r="I209" s="11">
        <f t="shared" si="3"/>
        <v>0.12214008683934899</v>
      </c>
      <c r="J209" s="65">
        <v>9990399</v>
      </c>
      <c r="K209" s="66">
        <v>741928</v>
      </c>
      <c r="L209" s="61">
        <v>7.4264100963334898E-2</v>
      </c>
      <c r="M209" s="65">
        <v>10470942</v>
      </c>
      <c r="N209" s="66">
        <v>556348</v>
      </c>
      <c r="O209" s="61">
        <v>5.3132564386279668E-2</v>
      </c>
      <c r="P209" s="65">
        <v>10579812</v>
      </c>
      <c r="Q209" s="66">
        <v>710204</v>
      </c>
      <c r="R209" s="61">
        <v>6.7128224962787614E-2</v>
      </c>
      <c r="S209" s="59">
        <v>10653626</v>
      </c>
      <c r="T209" s="60">
        <v>1814773</v>
      </c>
      <c r="U209" s="61">
        <v>0.17034322398777654</v>
      </c>
      <c r="V209" s="63">
        <v>11580941</v>
      </c>
      <c r="W209" s="63">
        <v>2383382</v>
      </c>
      <c r="X209" s="64">
        <v>0.20580210191900641</v>
      </c>
    </row>
    <row r="210" spans="1:24" x14ac:dyDescent="0.25">
      <c r="A210" s="56" t="s">
        <v>495</v>
      </c>
      <c r="B210" s="56" t="s">
        <v>496</v>
      </c>
      <c r="C210" s="56" t="s">
        <v>485</v>
      </c>
      <c r="D210" s="10">
        <v>28422221</v>
      </c>
      <c r="E210" s="10">
        <v>17727545</v>
      </c>
      <c r="F210" s="11">
        <v>0.62372131298254274</v>
      </c>
      <c r="G210" s="10">
        <v>28090257</v>
      </c>
      <c r="H210" s="10">
        <v>19669531</v>
      </c>
      <c r="I210" s="11">
        <f t="shared" si="3"/>
        <v>0.70022609618701603</v>
      </c>
      <c r="J210" s="65">
        <v>29128028</v>
      </c>
      <c r="K210" s="66">
        <v>21325877</v>
      </c>
      <c r="L210" s="61">
        <v>0.73214283507280342</v>
      </c>
      <c r="M210" s="65">
        <v>30571945</v>
      </c>
      <c r="N210" s="66">
        <v>21929128</v>
      </c>
      <c r="O210" s="61">
        <v>0.71729580829744399</v>
      </c>
      <c r="P210" s="65">
        <v>30625417</v>
      </c>
      <c r="Q210" s="66">
        <v>22721308</v>
      </c>
      <c r="R210" s="61">
        <v>0.74191015913350666</v>
      </c>
      <c r="S210" s="59">
        <v>27452167</v>
      </c>
      <c r="T210" s="60">
        <v>24295207</v>
      </c>
      <c r="U210" s="61">
        <v>0.88500142812041027</v>
      </c>
      <c r="V210" s="63">
        <v>27680152</v>
      </c>
      <c r="W210" s="63">
        <v>23345356</v>
      </c>
      <c r="X210" s="64">
        <v>0.84339695822479588</v>
      </c>
    </row>
    <row r="211" spans="1:24" x14ac:dyDescent="0.25">
      <c r="A211" s="56" t="s">
        <v>497</v>
      </c>
      <c r="B211" s="56" t="s">
        <v>498</v>
      </c>
      <c r="C211" s="56" t="s">
        <v>158</v>
      </c>
      <c r="D211" s="10">
        <v>10905002</v>
      </c>
      <c r="E211" s="10">
        <v>1696711</v>
      </c>
      <c r="F211" s="11">
        <v>0.15559015945159846</v>
      </c>
      <c r="G211" s="10">
        <v>11807387</v>
      </c>
      <c r="H211" s="10">
        <v>925800</v>
      </c>
      <c r="I211" s="11">
        <f t="shared" si="3"/>
        <v>7.8408542042367205E-2</v>
      </c>
      <c r="J211" s="65">
        <v>11945813</v>
      </c>
      <c r="K211" s="66">
        <v>500002</v>
      </c>
      <c r="L211" s="61">
        <v>4.1855836852627781E-2</v>
      </c>
      <c r="M211" s="65">
        <v>11510357</v>
      </c>
      <c r="N211" s="66">
        <v>210364</v>
      </c>
      <c r="O211" s="61">
        <v>1.8276062158628096E-2</v>
      </c>
      <c r="P211" s="65">
        <v>11281606</v>
      </c>
      <c r="Q211" s="66">
        <v>153758</v>
      </c>
      <c r="R211" s="61">
        <v>1.3629087915319858E-2</v>
      </c>
      <c r="S211" s="59">
        <v>11412142</v>
      </c>
      <c r="T211" s="60">
        <v>496766</v>
      </c>
      <c r="U211" s="61">
        <v>4.3529602067692463E-2</v>
      </c>
      <c r="V211" s="63">
        <v>11717297</v>
      </c>
      <c r="W211" s="63">
        <v>856196</v>
      </c>
      <c r="X211" s="64">
        <v>7.3071118705960933E-2</v>
      </c>
    </row>
    <row r="212" spans="1:24" x14ac:dyDescent="0.25">
      <c r="A212" s="56" t="s">
        <v>499</v>
      </c>
      <c r="B212" s="56" t="s">
        <v>500</v>
      </c>
      <c r="C212" s="56" t="s">
        <v>501</v>
      </c>
      <c r="D212" s="10">
        <v>13992055</v>
      </c>
      <c r="E212" s="10">
        <v>4432573</v>
      </c>
      <c r="F212" s="11">
        <v>0.31679213668042328</v>
      </c>
      <c r="G212" s="10">
        <v>14449083</v>
      </c>
      <c r="H212" s="10">
        <v>5032144</v>
      </c>
      <c r="I212" s="11">
        <f t="shared" si="3"/>
        <v>0.34826736063458147</v>
      </c>
      <c r="J212" s="65">
        <v>14663269</v>
      </c>
      <c r="K212" s="66">
        <v>5449399</v>
      </c>
      <c r="L212" s="61">
        <v>0.37163602468180867</v>
      </c>
      <c r="M212" s="65">
        <v>15106875</v>
      </c>
      <c r="N212" s="66">
        <v>6316895</v>
      </c>
      <c r="O212" s="61">
        <v>0.41814703570394274</v>
      </c>
      <c r="P212" s="65">
        <v>16057760</v>
      </c>
      <c r="Q212" s="66">
        <v>6861965</v>
      </c>
      <c r="R212" s="61">
        <v>0.42733015065613139</v>
      </c>
      <c r="S212" s="59">
        <v>16210864</v>
      </c>
      <c r="T212" s="60">
        <v>7312905</v>
      </c>
      <c r="U212" s="61">
        <v>0.45111136580999012</v>
      </c>
      <c r="V212" s="63">
        <v>16891500</v>
      </c>
      <c r="W212" s="63">
        <v>7292630</v>
      </c>
      <c r="X212" s="64">
        <v>0.43173371222212353</v>
      </c>
    </row>
    <row r="213" spans="1:24" x14ac:dyDescent="0.25">
      <c r="A213" s="56" t="s">
        <v>502</v>
      </c>
      <c r="B213" s="56" t="s">
        <v>503</v>
      </c>
      <c r="C213" s="56" t="s">
        <v>49</v>
      </c>
      <c r="D213" s="10">
        <v>39400557</v>
      </c>
      <c r="E213" s="10">
        <v>681851</v>
      </c>
      <c r="F213" s="11">
        <v>1.7305618293670316E-2</v>
      </c>
      <c r="G213" s="10">
        <v>39362173</v>
      </c>
      <c r="H213" s="10">
        <v>1079679</v>
      </c>
      <c r="I213" s="11">
        <f t="shared" si="3"/>
        <v>2.7429354573488614E-2</v>
      </c>
      <c r="J213" s="65">
        <v>39650587</v>
      </c>
      <c r="K213" s="66">
        <v>2473228</v>
      </c>
      <c r="L213" s="61">
        <v>6.2375570883729921E-2</v>
      </c>
      <c r="M213" s="65">
        <v>43650832</v>
      </c>
      <c r="N213" s="66">
        <v>3780713</v>
      </c>
      <c r="O213" s="61">
        <v>8.6612621725056696E-2</v>
      </c>
      <c r="P213" s="65">
        <v>46180247</v>
      </c>
      <c r="Q213" s="66">
        <v>5245545</v>
      </c>
      <c r="R213" s="61">
        <v>0.11358850029537521</v>
      </c>
      <c r="S213" s="59">
        <v>47227633</v>
      </c>
      <c r="T213" s="60">
        <v>7382868</v>
      </c>
      <c r="U213" s="61">
        <v>0.15632517513634445</v>
      </c>
      <c r="V213" s="63">
        <v>50965436</v>
      </c>
      <c r="W213" s="63">
        <v>8426549</v>
      </c>
      <c r="X213" s="64">
        <v>0.16533850509980921</v>
      </c>
    </row>
    <row r="214" spans="1:24" x14ac:dyDescent="0.25">
      <c r="A214" s="56" t="s">
        <v>504</v>
      </c>
      <c r="B214" s="56" t="s">
        <v>505</v>
      </c>
      <c r="C214" s="56" t="s">
        <v>288</v>
      </c>
      <c r="D214" s="10">
        <v>9496760</v>
      </c>
      <c r="E214" s="10">
        <v>3421498</v>
      </c>
      <c r="F214" s="11">
        <v>0.36028055884322652</v>
      </c>
      <c r="G214" s="10">
        <v>10211312</v>
      </c>
      <c r="H214" s="10">
        <v>2300095</v>
      </c>
      <c r="I214" s="11">
        <f t="shared" si="3"/>
        <v>0.22524970346611678</v>
      </c>
      <c r="J214" s="65">
        <v>10569997</v>
      </c>
      <c r="K214" s="66">
        <v>1271250</v>
      </c>
      <c r="L214" s="61">
        <v>0.12026966516641395</v>
      </c>
      <c r="M214" s="65">
        <v>9736678</v>
      </c>
      <c r="N214" s="66">
        <v>1489119</v>
      </c>
      <c r="O214" s="61">
        <v>0.15293912359020193</v>
      </c>
      <c r="P214" s="65">
        <v>10862605</v>
      </c>
      <c r="Q214" s="66">
        <v>1133972</v>
      </c>
      <c r="R214" s="61">
        <v>0.10439227054652175</v>
      </c>
      <c r="S214" s="59">
        <v>9834665</v>
      </c>
      <c r="T214" s="60">
        <v>2033464</v>
      </c>
      <c r="U214" s="61">
        <v>0.20676494827225941</v>
      </c>
      <c r="V214" s="63">
        <v>10258078</v>
      </c>
      <c r="W214" s="63">
        <v>3010505</v>
      </c>
      <c r="X214" s="64">
        <v>0.29347651675099373</v>
      </c>
    </row>
    <row r="215" spans="1:24" x14ac:dyDescent="0.25">
      <c r="A215" s="56" t="s">
        <v>506</v>
      </c>
      <c r="B215" s="56" t="s">
        <v>507</v>
      </c>
      <c r="C215" s="56" t="s">
        <v>49</v>
      </c>
      <c r="D215" s="10">
        <v>23895160</v>
      </c>
      <c r="E215" s="10">
        <v>10591993</v>
      </c>
      <c r="F215" s="11">
        <v>0.4432693901191706</v>
      </c>
      <c r="G215" s="10">
        <v>23647666</v>
      </c>
      <c r="H215" s="10">
        <v>9400327</v>
      </c>
      <c r="I215" s="11">
        <f t="shared" si="3"/>
        <v>0.39751605930158179</v>
      </c>
      <c r="J215" s="65">
        <v>23397964</v>
      </c>
      <c r="K215" s="66">
        <v>7447008</v>
      </c>
      <c r="L215" s="61">
        <v>0.31827589785162502</v>
      </c>
      <c r="M215" s="65">
        <v>22761307</v>
      </c>
      <c r="N215" s="66">
        <v>7286977</v>
      </c>
      <c r="O215" s="61">
        <v>0.32014756446103909</v>
      </c>
      <c r="P215" s="65">
        <v>21908893</v>
      </c>
      <c r="Q215" s="66">
        <v>7732450</v>
      </c>
      <c r="R215" s="61">
        <v>0.35293659063467969</v>
      </c>
      <c r="S215" s="59">
        <v>20844231</v>
      </c>
      <c r="T215" s="60">
        <v>10377378</v>
      </c>
      <c r="U215" s="61">
        <v>0.49785372269190453</v>
      </c>
      <c r="V215" s="63">
        <v>20767966</v>
      </c>
      <c r="W215" s="63">
        <v>14633498</v>
      </c>
      <c r="X215" s="64">
        <v>0.70461873830109312</v>
      </c>
    </row>
    <row r="216" spans="1:24" x14ac:dyDescent="0.25">
      <c r="A216" s="56" t="s">
        <v>508</v>
      </c>
      <c r="B216" s="56" t="s">
        <v>509</v>
      </c>
      <c r="C216" s="56" t="s">
        <v>296</v>
      </c>
      <c r="D216" s="10">
        <v>22111064</v>
      </c>
      <c r="E216" s="10">
        <v>1296917</v>
      </c>
      <c r="F216" s="11">
        <v>5.8654662661190793E-2</v>
      </c>
      <c r="G216" s="10">
        <v>21594159</v>
      </c>
      <c r="H216" s="10">
        <v>667537</v>
      </c>
      <c r="I216" s="11">
        <f t="shared" si="3"/>
        <v>3.0912850090619413E-2</v>
      </c>
      <c r="J216" s="65">
        <v>20122441</v>
      </c>
      <c r="K216" s="66">
        <v>1212197</v>
      </c>
      <c r="L216" s="61">
        <v>6.0241051272059885E-2</v>
      </c>
      <c r="M216" s="65">
        <v>20631749</v>
      </c>
      <c r="N216" s="66">
        <v>2470563</v>
      </c>
      <c r="O216" s="61">
        <v>0.11974568903489471</v>
      </c>
      <c r="P216" s="65">
        <v>21108570</v>
      </c>
      <c r="Q216" s="66">
        <v>5033472</v>
      </c>
      <c r="R216" s="61">
        <v>0.23845632366380101</v>
      </c>
      <c r="S216" s="59">
        <v>21416251</v>
      </c>
      <c r="T216" s="60">
        <v>8438448</v>
      </c>
      <c r="U216" s="61">
        <v>0.39402078356291209</v>
      </c>
      <c r="V216" s="63">
        <v>22090137</v>
      </c>
      <c r="W216" s="63">
        <v>12148800</v>
      </c>
      <c r="X216" s="64">
        <v>0.54996490062510706</v>
      </c>
    </row>
    <row r="217" spans="1:24" x14ac:dyDescent="0.25">
      <c r="A217" s="56" t="s">
        <v>510</v>
      </c>
      <c r="B217" s="56" t="s">
        <v>511</v>
      </c>
      <c r="C217" s="56" t="s">
        <v>433</v>
      </c>
      <c r="D217" s="10">
        <v>14266216</v>
      </c>
      <c r="E217" s="10">
        <v>3977006</v>
      </c>
      <c r="F217" s="11">
        <v>0.27877090883805489</v>
      </c>
      <c r="G217" s="10">
        <v>15202704</v>
      </c>
      <c r="H217" s="10">
        <v>3543780</v>
      </c>
      <c r="I217" s="11">
        <f t="shared" si="3"/>
        <v>0.23310195344196663</v>
      </c>
      <c r="J217" s="65">
        <v>15863800</v>
      </c>
      <c r="K217" s="66">
        <v>2744198</v>
      </c>
      <c r="L217" s="61">
        <v>0.17298490903818758</v>
      </c>
      <c r="M217" s="65">
        <v>15951770</v>
      </c>
      <c r="N217" s="66">
        <v>2692896</v>
      </c>
      <c r="O217" s="61">
        <v>0.1688148713277586</v>
      </c>
      <c r="P217" s="65">
        <v>16234515</v>
      </c>
      <c r="Q217" s="66">
        <v>2910811</v>
      </c>
      <c r="R217" s="61">
        <v>0.17929768767345375</v>
      </c>
      <c r="S217" s="59">
        <v>16843369</v>
      </c>
      <c r="T217" s="60">
        <v>3614157</v>
      </c>
      <c r="U217" s="61">
        <v>0.21457447141364652</v>
      </c>
      <c r="V217" s="63">
        <v>17061279</v>
      </c>
      <c r="W217" s="63">
        <v>4580006</v>
      </c>
      <c r="X217" s="64">
        <v>0.26844447007753641</v>
      </c>
    </row>
    <row r="218" spans="1:24" x14ac:dyDescent="0.25">
      <c r="A218" s="56" t="s">
        <v>512</v>
      </c>
      <c r="B218" s="56" t="s">
        <v>513</v>
      </c>
      <c r="C218" s="56" t="s">
        <v>165</v>
      </c>
      <c r="D218" s="10">
        <v>11982450</v>
      </c>
      <c r="E218" s="10">
        <v>3431789</v>
      </c>
      <c r="F218" s="11">
        <v>0.28640127853652636</v>
      </c>
      <c r="G218" s="10">
        <v>10748635</v>
      </c>
      <c r="H218" s="10">
        <v>3252449</v>
      </c>
      <c r="I218" s="11">
        <f t="shared" si="3"/>
        <v>0.30259181747263725</v>
      </c>
      <c r="J218" s="65">
        <v>10198373</v>
      </c>
      <c r="K218" s="66">
        <v>3582529</v>
      </c>
      <c r="L218" s="61">
        <v>0.35128436663377582</v>
      </c>
      <c r="M218" s="65">
        <v>10610729</v>
      </c>
      <c r="N218" s="66">
        <v>4547232</v>
      </c>
      <c r="O218" s="61">
        <v>0.42855038518088623</v>
      </c>
      <c r="P218" s="65">
        <v>11139591</v>
      </c>
      <c r="Q218" s="66">
        <v>6145048</v>
      </c>
      <c r="R218" s="61">
        <v>0.55164036094323388</v>
      </c>
      <c r="S218" s="59">
        <v>11139591</v>
      </c>
      <c r="T218" s="60">
        <v>6145048</v>
      </c>
      <c r="U218" s="61">
        <v>0.55164036094323388</v>
      </c>
      <c r="V218" s="63">
        <v>13231979</v>
      </c>
      <c r="W218" s="63">
        <v>9131234</v>
      </c>
      <c r="X218" s="64">
        <v>0.69008830803011401</v>
      </c>
    </row>
    <row r="219" spans="1:24" x14ac:dyDescent="0.25">
      <c r="A219" s="56" t="s">
        <v>514</v>
      </c>
      <c r="B219" s="56" t="s">
        <v>515</v>
      </c>
      <c r="C219" s="56" t="s">
        <v>516</v>
      </c>
      <c r="D219" s="10">
        <v>15879040</v>
      </c>
      <c r="E219" s="10">
        <v>4170812</v>
      </c>
      <c r="F219" s="11">
        <v>0.26266147071863288</v>
      </c>
      <c r="G219" s="10">
        <v>16174170</v>
      </c>
      <c r="H219" s="10">
        <v>2620270</v>
      </c>
      <c r="I219" s="11">
        <f t="shared" si="3"/>
        <v>0.16200336709704424</v>
      </c>
      <c r="J219" s="65">
        <v>15711000</v>
      </c>
      <c r="K219" s="66">
        <v>1964053</v>
      </c>
      <c r="L219" s="61">
        <v>0.12501132964165235</v>
      </c>
      <c r="M219" s="65">
        <v>15471067</v>
      </c>
      <c r="N219" s="66">
        <v>2216488</v>
      </c>
      <c r="O219" s="61">
        <v>0.14326665381256509</v>
      </c>
      <c r="P219" s="65">
        <v>15926844</v>
      </c>
      <c r="Q219" s="66">
        <v>3227343</v>
      </c>
      <c r="R219" s="61">
        <v>0.20263543737855411</v>
      </c>
      <c r="S219" s="59">
        <v>16170149</v>
      </c>
      <c r="T219" s="60">
        <v>4981220</v>
      </c>
      <c r="U219" s="61">
        <v>0.30805034635116846</v>
      </c>
      <c r="V219" s="63">
        <v>18008865</v>
      </c>
      <c r="W219" s="63">
        <v>5606031</v>
      </c>
      <c r="X219" s="64">
        <v>0.31129285493561087</v>
      </c>
    </row>
    <row r="220" spans="1:24" x14ac:dyDescent="0.25">
      <c r="A220" s="56" t="s">
        <v>517</v>
      </c>
      <c r="B220" s="56" t="s">
        <v>518</v>
      </c>
      <c r="C220" s="56" t="s">
        <v>127</v>
      </c>
      <c r="D220" s="10">
        <v>13010787</v>
      </c>
      <c r="E220" s="10">
        <v>3872523</v>
      </c>
      <c r="F220" s="11">
        <v>0.2976394125889541</v>
      </c>
      <c r="G220" s="10">
        <v>12844274</v>
      </c>
      <c r="H220" s="10">
        <v>4102313</v>
      </c>
      <c r="I220" s="11">
        <f t="shared" si="3"/>
        <v>0.31938846835562679</v>
      </c>
      <c r="J220" s="65">
        <v>13317066</v>
      </c>
      <c r="K220" s="66">
        <v>3537899</v>
      </c>
      <c r="L220" s="61">
        <v>0.26566655147612844</v>
      </c>
      <c r="M220" s="65">
        <v>13646638</v>
      </c>
      <c r="N220" s="66">
        <v>2747812</v>
      </c>
      <c r="O220" s="61">
        <v>0.20135450211253497</v>
      </c>
      <c r="P220" s="65">
        <v>13544989</v>
      </c>
      <c r="Q220" s="66">
        <v>2435350</v>
      </c>
      <c r="R220" s="61">
        <v>0.17979711906742782</v>
      </c>
      <c r="S220" s="59">
        <v>11900077</v>
      </c>
      <c r="T220" s="60">
        <v>3785950</v>
      </c>
      <c r="U220" s="61">
        <v>0.31814500023823378</v>
      </c>
      <c r="V220" s="63">
        <v>12968236</v>
      </c>
      <c r="W220" s="63">
        <v>4234854</v>
      </c>
      <c r="X220" s="64">
        <v>0.32655590166619425</v>
      </c>
    </row>
    <row r="221" spans="1:24" x14ac:dyDescent="0.25">
      <c r="A221" s="56" t="s">
        <v>519</v>
      </c>
      <c r="B221" s="56" t="s">
        <v>520</v>
      </c>
      <c r="C221" s="56" t="s">
        <v>186</v>
      </c>
      <c r="D221" s="10">
        <v>7987724</v>
      </c>
      <c r="E221" s="10">
        <v>1887730</v>
      </c>
      <c r="F221" s="11">
        <v>0.23632889669197382</v>
      </c>
      <c r="G221" s="10">
        <v>7652186</v>
      </c>
      <c r="H221" s="10">
        <v>2270749</v>
      </c>
      <c r="I221" s="11">
        <f t="shared" si="3"/>
        <v>0.2967451392321096</v>
      </c>
      <c r="J221" s="65">
        <v>7189989</v>
      </c>
      <c r="K221" s="66">
        <v>2869784</v>
      </c>
      <c r="L221" s="61">
        <v>0.39913607656423394</v>
      </c>
      <c r="M221" s="65">
        <v>7578033</v>
      </c>
      <c r="N221" s="66">
        <v>3172355</v>
      </c>
      <c r="O221" s="61">
        <v>0.4186251234324263</v>
      </c>
      <c r="P221" s="65">
        <v>7510891</v>
      </c>
      <c r="Q221" s="66">
        <v>3554239</v>
      </c>
      <c r="R221" s="61">
        <v>0.47321136733311669</v>
      </c>
      <c r="S221" s="59">
        <v>7974336</v>
      </c>
      <c r="T221" s="60">
        <v>3821586</v>
      </c>
      <c r="U221" s="61">
        <v>0.47923563792646812</v>
      </c>
      <c r="V221" s="63">
        <v>8352895</v>
      </c>
      <c r="W221" s="63">
        <v>3766890</v>
      </c>
      <c r="X221" s="64">
        <v>0.45096819725376652</v>
      </c>
    </row>
    <row r="222" spans="1:24" x14ac:dyDescent="0.25">
      <c r="A222" s="56" t="s">
        <v>521</v>
      </c>
      <c r="B222" s="56" t="s">
        <v>522</v>
      </c>
      <c r="C222" s="56" t="s">
        <v>132</v>
      </c>
      <c r="D222" s="10">
        <v>8376081</v>
      </c>
      <c r="E222" s="10">
        <v>2185054</v>
      </c>
      <c r="F222" s="11">
        <v>0.26086829867094169</v>
      </c>
      <c r="G222" s="10">
        <v>7636263</v>
      </c>
      <c r="H222" s="10">
        <v>1685553</v>
      </c>
      <c r="I222" s="11">
        <f t="shared" si="3"/>
        <v>0.22073008747865283</v>
      </c>
      <c r="J222" s="65">
        <v>7233356</v>
      </c>
      <c r="K222" s="66">
        <v>1994156</v>
      </c>
      <c r="L222" s="61">
        <v>0.27568890567531862</v>
      </c>
      <c r="M222" s="65">
        <v>7396161</v>
      </c>
      <c r="N222" s="66">
        <v>2753084</v>
      </c>
      <c r="O222" s="61">
        <v>0.37223148603714817</v>
      </c>
      <c r="P222" s="65">
        <v>7726836</v>
      </c>
      <c r="Q222" s="66">
        <v>3460432</v>
      </c>
      <c r="R222" s="61">
        <v>0.44784592296251663</v>
      </c>
      <c r="S222" s="59">
        <v>8014641</v>
      </c>
      <c r="T222" s="60">
        <v>4108375</v>
      </c>
      <c r="U222" s="61">
        <v>0.51260873693531628</v>
      </c>
      <c r="V222" s="63">
        <v>8438957</v>
      </c>
      <c r="W222" s="63">
        <v>4844366</v>
      </c>
      <c r="X222" s="64">
        <v>0.57404795403033815</v>
      </c>
    </row>
    <row r="223" spans="1:24" x14ac:dyDescent="0.25">
      <c r="A223" s="56" t="s">
        <v>523</v>
      </c>
      <c r="B223" s="56" t="s">
        <v>524</v>
      </c>
      <c r="C223" s="56" t="s">
        <v>114</v>
      </c>
      <c r="D223" s="10">
        <v>8074818</v>
      </c>
      <c r="E223" s="10">
        <v>3630361</v>
      </c>
      <c r="F223" s="11">
        <v>0.44959044278149674</v>
      </c>
      <c r="G223" s="10">
        <v>8221356</v>
      </c>
      <c r="H223" s="10">
        <v>3849852</v>
      </c>
      <c r="I223" s="11">
        <f t="shared" si="3"/>
        <v>0.46827457660269184</v>
      </c>
      <c r="J223" s="65">
        <v>8312556</v>
      </c>
      <c r="K223" s="66">
        <v>3852043</v>
      </c>
      <c r="L223" s="61">
        <v>0.46340054731661356</v>
      </c>
      <c r="M223" s="65">
        <v>8378200</v>
      </c>
      <c r="N223" s="66">
        <v>4276692</v>
      </c>
      <c r="O223" s="61">
        <v>0.51045475161729248</v>
      </c>
      <c r="P223" s="65">
        <v>8516101</v>
      </c>
      <c r="Q223" s="66">
        <v>5025641</v>
      </c>
      <c r="R223" s="61">
        <v>0.59013402964572637</v>
      </c>
      <c r="S223" s="59">
        <v>9859353</v>
      </c>
      <c r="T223" s="60">
        <v>6301859</v>
      </c>
      <c r="U223" s="61">
        <v>0.63917571467417789</v>
      </c>
      <c r="V223" s="63">
        <v>10573381</v>
      </c>
      <c r="W223" s="63">
        <v>6603930</v>
      </c>
      <c r="X223" s="64">
        <v>0.62458072777288554</v>
      </c>
    </row>
    <row r="224" spans="1:24" x14ac:dyDescent="0.25">
      <c r="A224" s="56" t="s">
        <v>525</v>
      </c>
      <c r="B224" s="56" t="s">
        <v>526</v>
      </c>
      <c r="C224" s="56" t="s">
        <v>114</v>
      </c>
      <c r="D224" s="10">
        <v>16384526</v>
      </c>
      <c r="E224" s="10">
        <v>11536586</v>
      </c>
      <c r="F224" s="11">
        <v>0.70411472385591134</v>
      </c>
      <c r="G224" s="10">
        <v>16517878</v>
      </c>
      <c r="H224" s="10">
        <v>11058486</v>
      </c>
      <c r="I224" s="11">
        <f t="shared" si="3"/>
        <v>0.66948587463837672</v>
      </c>
      <c r="J224" s="65">
        <v>15243951</v>
      </c>
      <c r="K224" s="66">
        <v>10144323</v>
      </c>
      <c r="L224" s="61">
        <v>0.66546546889320224</v>
      </c>
      <c r="M224" s="65">
        <v>14952618</v>
      </c>
      <c r="N224" s="66">
        <v>10222439</v>
      </c>
      <c r="O224" s="61">
        <v>0.6836554642136915</v>
      </c>
      <c r="P224" s="65">
        <v>15135245</v>
      </c>
      <c r="Q224" s="66">
        <v>10672915</v>
      </c>
      <c r="R224" s="61">
        <v>0.70516962229550961</v>
      </c>
      <c r="S224" s="59">
        <v>15204272</v>
      </c>
      <c r="T224" s="60">
        <v>11322193</v>
      </c>
      <c r="U224" s="61">
        <v>0.74467182644456764</v>
      </c>
      <c r="V224" s="63">
        <v>15710302</v>
      </c>
      <c r="W224" s="63">
        <v>12073561</v>
      </c>
      <c r="X224" s="64">
        <v>0.76851234304725646</v>
      </c>
    </row>
    <row r="225" spans="1:24" x14ac:dyDescent="0.25">
      <c r="A225" s="56" t="s">
        <v>527</v>
      </c>
      <c r="B225" s="56" t="s">
        <v>528</v>
      </c>
      <c r="C225" s="56" t="s">
        <v>114</v>
      </c>
      <c r="D225" s="10">
        <v>21430531</v>
      </c>
      <c r="E225" s="10">
        <v>2845754</v>
      </c>
      <c r="F225" s="11">
        <v>0.13278971015697186</v>
      </c>
      <c r="G225" s="10">
        <v>20592064</v>
      </c>
      <c r="H225" s="10">
        <v>2153237</v>
      </c>
      <c r="I225" s="11">
        <f t="shared" si="3"/>
        <v>0.10456635138663127</v>
      </c>
      <c r="J225" s="65">
        <v>20054566</v>
      </c>
      <c r="K225" s="66">
        <v>1957737</v>
      </c>
      <c r="L225" s="61">
        <v>9.7620511957227096E-2</v>
      </c>
      <c r="M225" s="65">
        <v>20230010</v>
      </c>
      <c r="N225" s="66">
        <v>2131206</v>
      </c>
      <c r="O225" s="61">
        <v>0.10534873685183546</v>
      </c>
      <c r="P225" s="65">
        <v>20457476</v>
      </c>
      <c r="Q225" s="66">
        <v>3217360</v>
      </c>
      <c r="R225" s="61">
        <v>0.1572706232186219</v>
      </c>
      <c r="S225" s="59">
        <v>21231132</v>
      </c>
      <c r="T225" s="60">
        <v>4325121</v>
      </c>
      <c r="U225" s="61">
        <v>0.20371598650510014</v>
      </c>
      <c r="V225" s="63">
        <v>22723070</v>
      </c>
      <c r="W225" s="63">
        <v>4869161</v>
      </c>
      <c r="X225" s="64">
        <v>0.21428270915857761</v>
      </c>
    </row>
    <row r="226" spans="1:24" x14ac:dyDescent="0.25">
      <c r="A226" s="56" t="s">
        <v>529</v>
      </c>
      <c r="B226" s="56" t="s">
        <v>530</v>
      </c>
      <c r="C226" s="56" t="s">
        <v>114</v>
      </c>
      <c r="D226" s="10">
        <v>7244997</v>
      </c>
      <c r="E226" s="10">
        <v>2489885</v>
      </c>
      <c r="F226" s="11">
        <v>0.34366956949740629</v>
      </c>
      <c r="G226" s="10">
        <v>7336600</v>
      </c>
      <c r="H226" s="10">
        <v>2707838</v>
      </c>
      <c r="I226" s="11">
        <f t="shared" si="3"/>
        <v>0.36908622522694434</v>
      </c>
      <c r="J226" s="65">
        <v>7314604</v>
      </c>
      <c r="K226" s="66">
        <v>2548554</v>
      </c>
      <c r="L226" s="61">
        <v>0.34841995547537502</v>
      </c>
      <c r="M226" s="65">
        <v>7387820</v>
      </c>
      <c r="N226" s="66">
        <v>2780543</v>
      </c>
      <c r="O226" s="61">
        <v>0.37636853632059253</v>
      </c>
      <c r="P226" s="65">
        <v>7680858</v>
      </c>
      <c r="Q226" s="66">
        <v>2908572</v>
      </c>
      <c r="R226" s="61">
        <v>0.37867800706639804</v>
      </c>
      <c r="S226" s="59">
        <v>8219547</v>
      </c>
      <c r="T226" s="60">
        <v>3358687</v>
      </c>
      <c r="U226" s="61">
        <v>0.40862191067220616</v>
      </c>
      <c r="V226" s="63">
        <v>8808960</v>
      </c>
      <c r="W226" s="63">
        <v>3561770</v>
      </c>
      <c r="X226" s="64">
        <v>0.40433490446091253</v>
      </c>
    </row>
    <row r="227" spans="1:24" x14ac:dyDescent="0.25">
      <c r="A227" s="56" t="s">
        <v>531</v>
      </c>
      <c r="B227" s="56" t="s">
        <v>532</v>
      </c>
      <c r="C227" s="56" t="s">
        <v>114</v>
      </c>
      <c r="D227" s="10">
        <v>21447697</v>
      </c>
      <c r="E227" s="10">
        <v>17950928</v>
      </c>
      <c r="F227" s="11">
        <v>0.83696296157111882</v>
      </c>
      <c r="G227" s="10">
        <v>21145993</v>
      </c>
      <c r="H227" s="10">
        <v>17603674</v>
      </c>
      <c r="I227" s="11">
        <f t="shared" si="3"/>
        <v>0.83248273088901525</v>
      </c>
      <c r="J227" s="65">
        <v>21845258</v>
      </c>
      <c r="K227" s="66">
        <v>16352663</v>
      </c>
      <c r="L227" s="61">
        <v>0.74856808740826042</v>
      </c>
      <c r="M227" s="65">
        <v>21510265</v>
      </c>
      <c r="N227" s="66">
        <v>15951550</v>
      </c>
      <c r="O227" s="61">
        <v>0.741578497521997</v>
      </c>
      <c r="P227" s="65">
        <v>24531256</v>
      </c>
      <c r="Q227" s="66">
        <v>14555771</v>
      </c>
      <c r="R227" s="61">
        <v>0.59335612493710066</v>
      </c>
      <c r="S227" s="59">
        <v>22680321</v>
      </c>
      <c r="T227" s="60">
        <v>13925542</v>
      </c>
      <c r="U227" s="61">
        <v>0.61399227991526217</v>
      </c>
      <c r="V227" s="63">
        <v>23907325</v>
      </c>
      <c r="W227" s="63">
        <v>12418231</v>
      </c>
      <c r="X227" s="64">
        <v>0.5194320569114278</v>
      </c>
    </row>
    <row r="228" spans="1:24" x14ac:dyDescent="0.25">
      <c r="A228" s="56" t="s">
        <v>533</v>
      </c>
      <c r="B228" s="56" t="s">
        <v>534</v>
      </c>
      <c r="C228" s="56" t="s">
        <v>114</v>
      </c>
      <c r="D228" s="10">
        <v>8281226</v>
      </c>
      <c r="E228" s="10">
        <v>2619498</v>
      </c>
      <c r="F228" s="11">
        <v>0.31631765634701914</v>
      </c>
      <c r="G228" s="10">
        <v>8026152</v>
      </c>
      <c r="H228" s="10">
        <v>2846082</v>
      </c>
      <c r="I228" s="11">
        <f t="shared" si="3"/>
        <v>0.35460105913767892</v>
      </c>
      <c r="J228" s="65">
        <v>8120501</v>
      </c>
      <c r="K228" s="66">
        <v>3767718</v>
      </c>
      <c r="L228" s="61">
        <v>0.46397605270906317</v>
      </c>
      <c r="M228" s="65">
        <v>8199729</v>
      </c>
      <c r="N228" s="66">
        <v>4463298</v>
      </c>
      <c r="O228" s="61">
        <v>0.54432262334523496</v>
      </c>
      <c r="P228" s="65">
        <v>9205704</v>
      </c>
      <c r="Q228" s="66">
        <v>4549325</v>
      </c>
      <c r="R228" s="61">
        <v>0.49418545284532284</v>
      </c>
      <c r="S228" s="59">
        <v>8689887</v>
      </c>
      <c r="T228" s="60">
        <v>6202537</v>
      </c>
      <c r="U228" s="61">
        <v>0.7137649776113314</v>
      </c>
      <c r="V228" s="63">
        <v>9881991</v>
      </c>
      <c r="W228" s="63">
        <v>7194192</v>
      </c>
      <c r="X228" s="64">
        <v>0.72801037766579635</v>
      </c>
    </row>
    <row r="229" spans="1:24" x14ac:dyDescent="0.25">
      <c r="A229" s="56" t="s">
        <v>535</v>
      </c>
      <c r="B229" s="56" t="s">
        <v>536</v>
      </c>
      <c r="C229" s="56" t="s">
        <v>14</v>
      </c>
      <c r="D229" s="10">
        <v>9398413</v>
      </c>
      <c r="E229" s="10">
        <v>1541165</v>
      </c>
      <c r="F229" s="11">
        <v>0.16398140835053748</v>
      </c>
      <c r="G229" s="10">
        <v>9958637</v>
      </c>
      <c r="H229" s="10">
        <v>599152</v>
      </c>
      <c r="I229" s="11">
        <f t="shared" si="3"/>
        <v>6.0164056587261892E-2</v>
      </c>
      <c r="J229" s="65">
        <v>10439953</v>
      </c>
      <c r="K229" s="66">
        <v>325623</v>
      </c>
      <c r="L229" s="61">
        <v>3.1190082943859998E-2</v>
      </c>
      <c r="M229" s="65">
        <v>8928571</v>
      </c>
      <c r="N229" s="66">
        <v>990323</v>
      </c>
      <c r="O229" s="61">
        <v>0.11091618132397671</v>
      </c>
      <c r="P229" s="65">
        <v>9273239</v>
      </c>
      <c r="Q229" s="66">
        <v>1873287</v>
      </c>
      <c r="R229" s="61">
        <v>0.20200999887957163</v>
      </c>
      <c r="S229" s="59">
        <v>10189243</v>
      </c>
      <c r="T229" s="60">
        <v>2814559</v>
      </c>
      <c r="U229" s="61">
        <v>0.27622846957325486</v>
      </c>
      <c r="V229" s="63">
        <v>10159602</v>
      </c>
      <c r="W229" s="63">
        <v>3930598</v>
      </c>
      <c r="X229" s="64">
        <v>0.3868850374256787</v>
      </c>
    </row>
    <row r="230" spans="1:24" x14ac:dyDescent="0.25">
      <c r="A230" s="56" t="s">
        <v>537</v>
      </c>
      <c r="B230" s="56" t="s">
        <v>538</v>
      </c>
      <c r="C230" s="56" t="s">
        <v>14</v>
      </c>
      <c r="D230" s="10">
        <v>8077670</v>
      </c>
      <c r="E230" s="10">
        <v>1787554</v>
      </c>
      <c r="F230" s="11">
        <v>0.22129574493634921</v>
      </c>
      <c r="G230" s="10">
        <v>7914669</v>
      </c>
      <c r="H230" s="10">
        <v>1760499</v>
      </c>
      <c r="I230" s="11">
        <f t="shared" si="3"/>
        <v>0.22243494958538379</v>
      </c>
      <c r="J230" s="65">
        <v>7749408</v>
      </c>
      <c r="K230" s="66">
        <v>1710887</v>
      </c>
      <c r="L230" s="61">
        <v>0.22077647737736869</v>
      </c>
      <c r="M230" s="65">
        <v>8233592</v>
      </c>
      <c r="N230" s="66">
        <v>1429864</v>
      </c>
      <c r="O230" s="61">
        <v>0.17366223636050948</v>
      </c>
      <c r="P230" s="65">
        <v>8484153</v>
      </c>
      <c r="Q230" s="66">
        <v>1314777</v>
      </c>
      <c r="R230" s="61">
        <v>0.15496856315533206</v>
      </c>
      <c r="S230" s="59">
        <v>8330998</v>
      </c>
      <c r="T230" s="60">
        <v>1994599</v>
      </c>
      <c r="U230" s="61">
        <v>0.23941897477349053</v>
      </c>
      <c r="V230" s="63">
        <v>8518261</v>
      </c>
      <c r="W230" s="63">
        <v>2721034</v>
      </c>
      <c r="X230" s="64">
        <v>0.31943538710541974</v>
      </c>
    </row>
    <row r="231" spans="1:24" x14ac:dyDescent="0.25">
      <c r="A231" s="56" t="s">
        <v>539</v>
      </c>
      <c r="B231" s="56" t="s">
        <v>540</v>
      </c>
      <c r="C231" s="56" t="s">
        <v>17</v>
      </c>
      <c r="D231" s="10">
        <v>17931655</v>
      </c>
      <c r="E231" s="10">
        <v>5008142</v>
      </c>
      <c r="F231" s="11">
        <v>0.27929056185834494</v>
      </c>
      <c r="G231" s="10">
        <v>16940458</v>
      </c>
      <c r="H231" s="10">
        <v>5363520</v>
      </c>
      <c r="I231" s="11">
        <f t="shared" si="3"/>
        <v>0.31661009401280649</v>
      </c>
      <c r="J231" s="65">
        <v>17363513</v>
      </c>
      <c r="K231" s="66">
        <v>4643287</v>
      </c>
      <c r="L231" s="61">
        <v>0.26741633447102553</v>
      </c>
      <c r="M231" s="65">
        <v>17316387</v>
      </c>
      <c r="N231" s="66">
        <v>4688729</v>
      </c>
      <c r="O231" s="61">
        <v>0.27076831904946452</v>
      </c>
      <c r="P231" s="65">
        <v>17064539</v>
      </c>
      <c r="Q231" s="66">
        <v>5026300</v>
      </c>
      <c r="R231" s="61">
        <v>0.29454648613712919</v>
      </c>
      <c r="S231" s="59">
        <v>16964082</v>
      </c>
      <c r="T231" s="60">
        <v>6257015</v>
      </c>
      <c r="U231" s="61">
        <v>0.36883899759503641</v>
      </c>
      <c r="V231" s="63">
        <v>16535737</v>
      </c>
      <c r="W231" s="63">
        <v>7792634</v>
      </c>
      <c r="X231" s="64">
        <v>0.47126015610915922</v>
      </c>
    </row>
    <row r="232" spans="1:24" x14ac:dyDescent="0.25">
      <c r="A232" s="56" t="s">
        <v>541</v>
      </c>
      <c r="B232" s="56" t="s">
        <v>542</v>
      </c>
      <c r="C232" s="56" t="s">
        <v>17</v>
      </c>
      <c r="D232" s="10">
        <v>11300337</v>
      </c>
      <c r="E232" s="10">
        <v>1172694</v>
      </c>
      <c r="F232" s="11">
        <v>0.10377513520172009</v>
      </c>
      <c r="G232" s="10">
        <v>10937821</v>
      </c>
      <c r="H232" s="10">
        <v>1260785</v>
      </c>
      <c r="I232" s="11">
        <f t="shared" si="3"/>
        <v>0.11526838846603908</v>
      </c>
      <c r="J232" s="65">
        <v>10280342</v>
      </c>
      <c r="K232" s="66">
        <v>1592353</v>
      </c>
      <c r="L232" s="61">
        <v>0.15489299869595777</v>
      </c>
      <c r="M232" s="65">
        <v>10742254</v>
      </c>
      <c r="N232" s="66">
        <v>1948805</v>
      </c>
      <c r="O232" s="61">
        <v>0.18141490603368715</v>
      </c>
      <c r="P232" s="65">
        <v>11146298</v>
      </c>
      <c r="Q232" s="66">
        <v>1738448</v>
      </c>
      <c r="R232" s="61">
        <v>0.15596640247730681</v>
      </c>
      <c r="S232" s="59">
        <v>11511914</v>
      </c>
      <c r="T232" s="60">
        <v>1837127</v>
      </c>
      <c r="U232" s="61">
        <v>0.15958484401464432</v>
      </c>
      <c r="V232" s="63">
        <v>11870843</v>
      </c>
      <c r="W232" s="63">
        <v>1400811</v>
      </c>
      <c r="X232" s="64">
        <v>0.11800434055104596</v>
      </c>
    </row>
    <row r="233" spans="1:24" x14ac:dyDescent="0.25">
      <c r="A233" s="56" t="s">
        <v>543</v>
      </c>
      <c r="B233" s="56" t="s">
        <v>544</v>
      </c>
      <c r="C233" s="56" t="s">
        <v>17</v>
      </c>
      <c r="D233" s="10">
        <v>17358402</v>
      </c>
      <c r="E233" s="10">
        <v>2613709</v>
      </c>
      <c r="F233" s="11">
        <v>0.15057313455466695</v>
      </c>
      <c r="G233" s="10">
        <v>16333826</v>
      </c>
      <c r="H233" s="10">
        <v>2685383</v>
      </c>
      <c r="I233" s="11">
        <f t="shared" si="3"/>
        <v>0.16440624505244517</v>
      </c>
      <c r="J233" s="65">
        <v>14763278</v>
      </c>
      <c r="K233" s="66">
        <v>2729839</v>
      </c>
      <c r="L233" s="61">
        <v>0.18490737626155926</v>
      </c>
      <c r="M233" s="65">
        <v>14619987</v>
      </c>
      <c r="N233" s="66">
        <v>3053178</v>
      </c>
      <c r="O233" s="61">
        <v>0.20883589020975191</v>
      </c>
      <c r="P233" s="65">
        <v>14943013</v>
      </c>
      <c r="Q233" s="66">
        <v>3392694</v>
      </c>
      <c r="R233" s="61">
        <v>0.22704216345123973</v>
      </c>
      <c r="S233" s="59">
        <v>14661853</v>
      </c>
      <c r="T233" s="60">
        <v>3856223</v>
      </c>
      <c r="U233" s="61">
        <v>0.26301061673446052</v>
      </c>
      <c r="V233" s="63">
        <v>14764128</v>
      </c>
      <c r="W233" s="63">
        <v>4658708</v>
      </c>
      <c r="X233" s="64">
        <v>0.31554237405690333</v>
      </c>
    </row>
    <row r="234" spans="1:24" x14ac:dyDescent="0.25">
      <c r="A234" s="56" t="s">
        <v>545</v>
      </c>
      <c r="B234" s="56" t="s">
        <v>546</v>
      </c>
      <c r="C234" s="56" t="s">
        <v>17</v>
      </c>
      <c r="D234" s="10">
        <v>11700419</v>
      </c>
      <c r="E234" s="10">
        <v>1114063</v>
      </c>
      <c r="F234" s="11">
        <v>9.521564996945836E-2</v>
      </c>
      <c r="G234" s="10">
        <v>11944610</v>
      </c>
      <c r="H234" s="10">
        <v>1381460</v>
      </c>
      <c r="I234" s="11">
        <f t="shared" si="3"/>
        <v>0.11565551323986301</v>
      </c>
      <c r="J234" s="65">
        <v>11904361</v>
      </c>
      <c r="K234" s="66">
        <v>1122140</v>
      </c>
      <c r="L234" s="61">
        <v>9.4262934398578802E-2</v>
      </c>
      <c r="M234" s="65">
        <v>11732542</v>
      </c>
      <c r="N234" s="66">
        <v>1591879</v>
      </c>
      <c r="O234" s="61">
        <v>0.13568065641699811</v>
      </c>
      <c r="P234" s="65">
        <v>11907027</v>
      </c>
      <c r="Q234" s="66">
        <v>2709127</v>
      </c>
      <c r="R234" s="61">
        <v>0.22752337758199423</v>
      </c>
      <c r="S234" s="59">
        <v>12556154</v>
      </c>
      <c r="T234" s="60">
        <v>4117912</v>
      </c>
      <c r="U234" s="61">
        <v>0.32795966025902518</v>
      </c>
      <c r="V234" s="63">
        <v>13908975</v>
      </c>
      <c r="W234" s="63">
        <v>4263600</v>
      </c>
      <c r="X234" s="64">
        <v>0.30653588779906499</v>
      </c>
    </row>
    <row r="235" spans="1:24" x14ac:dyDescent="0.25">
      <c r="A235" s="56" t="s">
        <v>547</v>
      </c>
      <c r="B235" s="56" t="s">
        <v>548</v>
      </c>
      <c r="C235" s="56" t="s">
        <v>20</v>
      </c>
      <c r="D235" s="10">
        <v>15443525</v>
      </c>
      <c r="E235" s="10">
        <v>4307593</v>
      </c>
      <c r="F235" s="11">
        <v>0.27892550437804842</v>
      </c>
      <c r="G235" s="10">
        <v>15816242</v>
      </c>
      <c r="H235" s="10">
        <v>4273360</v>
      </c>
      <c r="I235" s="11">
        <f t="shared" si="3"/>
        <v>0.27018807628259606</v>
      </c>
      <c r="J235" s="65">
        <v>15528337</v>
      </c>
      <c r="K235" s="66">
        <v>4433547</v>
      </c>
      <c r="L235" s="61">
        <v>0.2855133167189764</v>
      </c>
      <c r="M235" s="65">
        <v>15615499</v>
      </c>
      <c r="N235" s="66">
        <v>4619442</v>
      </c>
      <c r="O235" s="61">
        <v>0.29582416802690709</v>
      </c>
      <c r="P235" s="65">
        <v>16288985</v>
      </c>
      <c r="Q235" s="66">
        <v>4236465</v>
      </c>
      <c r="R235" s="61">
        <v>0.26008158273827375</v>
      </c>
      <c r="S235" s="59">
        <v>17371338</v>
      </c>
      <c r="T235" s="60">
        <v>3270497</v>
      </c>
      <c r="U235" s="61">
        <v>0.18826972337997222</v>
      </c>
      <c r="V235" s="63">
        <v>17008832</v>
      </c>
      <c r="W235" s="63">
        <v>3311065</v>
      </c>
      <c r="X235" s="64">
        <v>0.19466739397508306</v>
      </c>
    </row>
    <row r="236" spans="1:24" x14ac:dyDescent="0.25">
      <c r="A236" s="56" t="s">
        <v>549</v>
      </c>
      <c r="B236" s="56" t="s">
        <v>550</v>
      </c>
      <c r="C236" s="56" t="s">
        <v>20</v>
      </c>
      <c r="D236" s="10">
        <v>10717778</v>
      </c>
      <c r="E236" s="10">
        <v>2829478</v>
      </c>
      <c r="F236" s="11">
        <v>0.26399856388143139</v>
      </c>
      <c r="G236" s="10">
        <v>11036934</v>
      </c>
      <c r="H236" s="10">
        <v>3003377</v>
      </c>
      <c r="I236" s="11">
        <f t="shared" si="3"/>
        <v>0.27212059073652156</v>
      </c>
      <c r="J236" s="65">
        <v>10583040</v>
      </c>
      <c r="K236" s="66">
        <v>3779877</v>
      </c>
      <c r="L236" s="61">
        <v>0.35716363162191583</v>
      </c>
      <c r="M236" s="65">
        <v>11217960</v>
      </c>
      <c r="N236" s="66">
        <v>4411449</v>
      </c>
      <c r="O236" s="61">
        <v>0.39324877250409163</v>
      </c>
      <c r="P236" s="65">
        <v>11598950</v>
      </c>
      <c r="Q236" s="66">
        <v>4656713</v>
      </c>
      <c r="R236" s="61">
        <v>0.40147711646312811</v>
      </c>
      <c r="S236" s="59">
        <v>12601473</v>
      </c>
      <c r="T236" s="60">
        <v>6202627</v>
      </c>
      <c r="U236" s="61">
        <v>0.49221444191484598</v>
      </c>
      <c r="V236" s="63">
        <v>13161443</v>
      </c>
      <c r="W236" s="63">
        <v>7150216</v>
      </c>
      <c r="X236" s="64">
        <v>0.54326991348896925</v>
      </c>
    </row>
    <row r="237" spans="1:24" x14ac:dyDescent="0.25">
      <c r="A237" s="56" t="s">
        <v>551</v>
      </c>
      <c r="B237" s="56" t="s">
        <v>552</v>
      </c>
      <c r="C237" s="56" t="s">
        <v>20</v>
      </c>
      <c r="D237" s="10">
        <v>8028668</v>
      </c>
      <c r="E237" s="10">
        <v>1070352</v>
      </c>
      <c r="F237" s="11">
        <v>0.13331626117806838</v>
      </c>
      <c r="G237" s="10">
        <v>7927552</v>
      </c>
      <c r="H237" s="10">
        <v>2028044</v>
      </c>
      <c r="I237" s="11">
        <f t="shared" si="3"/>
        <v>0.25582222607937483</v>
      </c>
      <c r="J237" s="65">
        <v>7967852</v>
      </c>
      <c r="K237" s="66">
        <v>2635169</v>
      </c>
      <c r="L237" s="61">
        <v>0.33072514399112835</v>
      </c>
      <c r="M237" s="65">
        <v>8321676</v>
      </c>
      <c r="N237" s="66">
        <v>3228671</v>
      </c>
      <c r="O237" s="61">
        <v>0.38798326202558236</v>
      </c>
      <c r="P237" s="65">
        <v>8842971</v>
      </c>
      <c r="Q237" s="66">
        <v>4082761</v>
      </c>
      <c r="R237" s="61">
        <v>0.4616956224327774</v>
      </c>
      <c r="S237" s="59">
        <v>9472152</v>
      </c>
      <c r="T237" s="60">
        <v>5892148</v>
      </c>
      <c r="U237" s="61">
        <v>0.62204956170466863</v>
      </c>
      <c r="V237" s="63">
        <v>10489571</v>
      </c>
      <c r="W237" s="63">
        <v>7092049</v>
      </c>
      <c r="X237" s="64">
        <v>0.676104771110277</v>
      </c>
    </row>
    <row r="238" spans="1:24" x14ac:dyDescent="0.25">
      <c r="A238" s="56" t="s">
        <v>553</v>
      </c>
      <c r="B238" s="56" t="s">
        <v>554</v>
      </c>
      <c r="C238" s="56" t="s">
        <v>314</v>
      </c>
      <c r="D238" s="10">
        <v>7809685</v>
      </c>
      <c r="E238" s="10">
        <v>468656</v>
      </c>
      <c r="F238" s="11">
        <v>6.0009590655705061E-2</v>
      </c>
      <c r="G238" s="10">
        <v>8014752</v>
      </c>
      <c r="H238" s="10">
        <v>471004</v>
      </c>
      <c r="I238" s="11">
        <f t="shared" si="3"/>
        <v>5.8767133405999337E-2</v>
      </c>
      <c r="J238" s="65">
        <v>7416616</v>
      </c>
      <c r="K238" s="66">
        <v>847575</v>
      </c>
      <c r="L238" s="61">
        <v>0.1142805559840229</v>
      </c>
      <c r="M238" s="65">
        <v>8251493</v>
      </c>
      <c r="N238" s="66">
        <v>1890300</v>
      </c>
      <c r="O238" s="61">
        <v>0.22908581513672738</v>
      </c>
      <c r="P238" s="65">
        <v>9075301</v>
      </c>
      <c r="Q238" s="66">
        <v>2155801</v>
      </c>
      <c r="R238" s="61">
        <v>0.23754595026655315</v>
      </c>
      <c r="S238" s="59">
        <v>8445837</v>
      </c>
      <c r="T238" s="60">
        <v>3741345</v>
      </c>
      <c r="U238" s="61">
        <v>0.4429809621000263</v>
      </c>
      <c r="V238" s="63">
        <v>8788432</v>
      </c>
      <c r="W238" s="63">
        <v>5019772</v>
      </c>
      <c r="X238" s="64">
        <v>0.57117947774984201</v>
      </c>
    </row>
    <row r="239" spans="1:24" x14ac:dyDescent="0.25">
      <c r="A239" s="56" t="s">
        <v>555</v>
      </c>
      <c r="B239" s="56" t="s">
        <v>556</v>
      </c>
      <c r="C239" s="56" t="s">
        <v>314</v>
      </c>
      <c r="D239" s="10">
        <v>7974050</v>
      </c>
      <c r="E239" s="10">
        <v>5814797</v>
      </c>
      <c r="F239" s="11">
        <v>0.72921501620882734</v>
      </c>
      <c r="G239" s="10">
        <v>8218596</v>
      </c>
      <c r="H239" s="10">
        <v>6185295</v>
      </c>
      <c r="I239" s="11">
        <f t="shared" si="3"/>
        <v>0.75259752395664659</v>
      </c>
      <c r="J239" s="65">
        <v>8449154</v>
      </c>
      <c r="K239" s="66">
        <v>5855673</v>
      </c>
      <c r="L239" s="61">
        <v>0.6930484401160163</v>
      </c>
      <c r="M239" s="65">
        <v>8336751</v>
      </c>
      <c r="N239" s="66">
        <v>5560464</v>
      </c>
      <c r="O239" s="61">
        <v>0.66698213728585631</v>
      </c>
      <c r="P239" s="65">
        <v>8450782</v>
      </c>
      <c r="Q239" s="66">
        <v>5228786</v>
      </c>
      <c r="R239" s="61">
        <v>0.61873398225158338</v>
      </c>
      <c r="S239" s="59">
        <v>8323053</v>
      </c>
      <c r="T239" s="60">
        <v>5339844</v>
      </c>
      <c r="U239" s="61">
        <v>0.64157274980707202</v>
      </c>
      <c r="V239" s="63">
        <v>8541673</v>
      </c>
      <c r="W239" s="63">
        <v>5236245</v>
      </c>
      <c r="X239" s="64">
        <v>0.61302335034366218</v>
      </c>
    </row>
    <row r="240" spans="1:24" x14ac:dyDescent="0.25">
      <c r="A240" s="56" t="s">
        <v>557</v>
      </c>
      <c r="B240" s="56" t="s">
        <v>558</v>
      </c>
      <c r="C240" s="56" t="s">
        <v>314</v>
      </c>
      <c r="D240" s="10">
        <v>3864779</v>
      </c>
      <c r="E240" s="10">
        <v>3062629</v>
      </c>
      <c r="F240" s="11">
        <v>0.79244608812043327</v>
      </c>
      <c r="G240" s="10">
        <v>3991946</v>
      </c>
      <c r="H240" s="10">
        <v>3114353</v>
      </c>
      <c r="I240" s="11">
        <f t="shared" si="3"/>
        <v>0.78015910034855185</v>
      </c>
      <c r="J240" s="65">
        <v>4407614</v>
      </c>
      <c r="K240" s="66">
        <v>2781998</v>
      </c>
      <c r="L240" s="61">
        <v>0.6311800443505261</v>
      </c>
      <c r="M240" s="65">
        <v>4310218</v>
      </c>
      <c r="N240" s="66">
        <v>2661611</v>
      </c>
      <c r="O240" s="61">
        <v>0.61751192167078328</v>
      </c>
      <c r="P240" s="65">
        <v>4324072</v>
      </c>
      <c r="Q240" s="66">
        <v>2665253</v>
      </c>
      <c r="R240" s="61">
        <v>0.61637572177336553</v>
      </c>
      <c r="S240" s="59">
        <v>4470046</v>
      </c>
      <c r="T240" s="60">
        <v>2938295</v>
      </c>
      <c r="U240" s="61">
        <v>0.65732992456900896</v>
      </c>
      <c r="V240" s="63">
        <v>4674171</v>
      </c>
      <c r="W240" s="63">
        <v>3350097</v>
      </c>
      <c r="X240" s="64">
        <v>0.71672538296095711</v>
      </c>
    </row>
    <row r="241" spans="1:24" x14ac:dyDescent="0.25">
      <c r="A241" s="56" t="s">
        <v>559</v>
      </c>
      <c r="B241" s="56" t="s">
        <v>560</v>
      </c>
      <c r="C241" s="56" t="s">
        <v>314</v>
      </c>
      <c r="D241" s="10">
        <v>5699403</v>
      </c>
      <c r="E241" s="10">
        <v>2199775</v>
      </c>
      <c r="F241" s="11">
        <v>0.38596586344218858</v>
      </c>
      <c r="G241" s="10">
        <v>5574064</v>
      </c>
      <c r="H241" s="10">
        <v>2213897</v>
      </c>
      <c r="I241" s="11">
        <f t="shared" si="3"/>
        <v>0.39717825270753976</v>
      </c>
      <c r="J241" s="65">
        <v>5373698</v>
      </c>
      <c r="K241" s="66">
        <v>2405682</v>
      </c>
      <c r="L241" s="61">
        <v>0.44767718617607466</v>
      </c>
      <c r="M241" s="65">
        <v>5533743</v>
      </c>
      <c r="N241" s="66">
        <v>2569203</v>
      </c>
      <c r="O241" s="61">
        <v>0.4642794217223315</v>
      </c>
      <c r="P241" s="65">
        <v>5613994</v>
      </c>
      <c r="Q241" s="66">
        <v>2858833</v>
      </c>
      <c r="R241" s="61">
        <v>0.50923335507661749</v>
      </c>
      <c r="S241" s="59">
        <v>5913686</v>
      </c>
      <c r="T241" s="60">
        <v>3543188</v>
      </c>
      <c r="U241" s="61">
        <v>0.59915051289500321</v>
      </c>
      <c r="V241" s="63">
        <v>6041656</v>
      </c>
      <c r="W241" s="63">
        <v>4120095</v>
      </c>
      <c r="X241" s="64">
        <v>0.68194796261157542</v>
      </c>
    </row>
    <row r="242" spans="1:24" x14ac:dyDescent="0.25">
      <c r="A242" s="56" t="s">
        <v>561</v>
      </c>
      <c r="B242" s="56" t="s">
        <v>562</v>
      </c>
      <c r="C242" s="56" t="s">
        <v>32</v>
      </c>
      <c r="D242" s="10">
        <v>13688018</v>
      </c>
      <c r="E242" s="10">
        <v>1970428</v>
      </c>
      <c r="F242" s="11">
        <v>0.14395276218952957</v>
      </c>
      <c r="G242" s="10">
        <v>13498066</v>
      </c>
      <c r="H242" s="10">
        <v>1039323</v>
      </c>
      <c r="I242" s="11">
        <f t="shared" si="3"/>
        <v>7.6997919553808677E-2</v>
      </c>
      <c r="J242" s="65">
        <v>14681038</v>
      </c>
      <c r="K242" s="66">
        <v>256235</v>
      </c>
      <c r="L242" s="61">
        <v>1.7453466164994602E-2</v>
      </c>
      <c r="M242" s="65">
        <v>15569764</v>
      </c>
      <c r="N242" s="66">
        <v>1066624</v>
      </c>
      <c r="O242" s="61">
        <v>6.8506112231373581E-2</v>
      </c>
      <c r="P242" s="65">
        <v>15944404</v>
      </c>
      <c r="Q242" s="66">
        <v>1406726</v>
      </c>
      <c r="R242" s="61">
        <v>8.8226941565203693E-2</v>
      </c>
      <c r="S242" s="59">
        <v>15858951</v>
      </c>
      <c r="T242" s="60">
        <v>2026460</v>
      </c>
      <c r="U242" s="61">
        <v>0.12778020437795665</v>
      </c>
      <c r="V242" s="63">
        <v>15960170</v>
      </c>
      <c r="W242" s="63">
        <v>2440128</v>
      </c>
      <c r="X242" s="64">
        <v>0.15288859705128455</v>
      </c>
    </row>
    <row r="243" spans="1:24" x14ac:dyDescent="0.25">
      <c r="A243" s="56" t="s">
        <v>563</v>
      </c>
      <c r="B243" s="56" t="s">
        <v>564</v>
      </c>
      <c r="C243" s="56" t="s">
        <v>32</v>
      </c>
      <c r="D243" s="10">
        <v>6233026</v>
      </c>
      <c r="E243" s="10">
        <v>1876412</v>
      </c>
      <c r="F243" s="11">
        <v>0.30104350599532231</v>
      </c>
      <c r="G243" s="10">
        <v>6411627</v>
      </c>
      <c r="H243" s="10">
        <v>1681942</v>
      </c>
      <c r="I243" s="11">
        <f t="shared" si="3"/>
        <v>0.26232686336868943</v>
      </c>
      <c r="J243" s="65">
        <v>6165114</v>
      </c>
      <c r="K243" s="66">
        <v>1401405</v>
      </c>
      <c r="L243" s="61">
        <v>0.22731209836509106</v>
      </c>
      <c r="M243" s="65">
        <v>5835028</v>
      </c>
      <c r="N243" s="66">
        <v>2218408</v>
      </c>
      <c r="O243" s="61">
        <v>0.38018806422179979</v>
      </c>
      <c r="P243" s="65">
        <v>6187322</v>
      </c>
      <c r="Q243" s="66">
        <v>2791486</v>
      </c>
      <c r="R243" s="61">
        <v>0.45116223141449563</v>
      </c>
      <c r="S243" s="59">
        <v>6062572</v>
      </c>
      <c r="T243" s="60">
        <v>4020134</v>
      </c>
      <c r="U243" s="61">
        <v>0.66310701134765904</v>
      </c>
      <c r="V243" s="63">
        <v>6393998</v>
      </c>
      <c r="W243" s="63">
        <v>6180233</v>
      </c>
      <c r="X243" s="64">
        <v>0.96656786567652975</v>
      </c>
    </row>
    <row r="244" spans="1:24" x14ac:dyDescent="0.25">
      <c r="A244" s="56" t="s">
        <v>565</v>
      </c>
      <c r="B244" s="56" t="s">
        <v>566</v>
      </c>
      <c r="C244" s="56" t="s">
        <v>32</v>
      </c>
      <c r="D244" s="10">
        <v>13158317</v>
      </c>
      <c r="E244" s="10">
        <v>-312226</v>
      </c>
      <c r="F244" s="11">
        <v>-2.3728414507721618E-2</v>
      </c>
      <c r="G244" s="10">
        <v>12923922</v>
      </c>
      <c r="H244" s="10">
        <v>-298835</v>
      </c>
      <c r="I244" s="11">
        <f t="shared" si="3"/>
        <v>-2.3122624850258303E-2</v>
      </c>
      <c r="J244" s="65">
        <v>11953901</v>
      </c>
      <c r="K244" s="66">
        <v>577347</v>
      </c>
      <c r="L244" s="61">
        <v>4.8297789985043374E-2</v>
      </c>
      <c r="M244" s="65">
        <v>12637833</v>
      </c>
      <c r="N244" s="66">
        <v>1365709</v>
      </c>
      <c r="O244" s="61">
        <v>0.10806512477257771</v>
      </c>
      <c r="P244" s="65">
        <v>13162465</v>
      </c>
      <c r="Q244" s="66">
        <v>1712376</v>
      </c>
      <c r="R244" s="61">
        <v>0.13009538866770015</v>
      </c>
      <c r="S244" s="59">
        <v>13703679</v>
      </c>
      <c r="T244" s="60">
        <v>2092249</v>
      </c>
      <c r="U244" s="61">
        <v>0.15267790496260164</v>
      </c>
      <c r="V244" s="63">
        <v>15158288</v>
      </c>
      <c r="W244" s="63">
        <v>2318107</v>
      </c>
      <c r="X244" s="64">
        <v>0.15292670254055074</v>
      </c>
    </row>
    <row r="245" spans="1:24" x14ac:dyDescent="0.25">
      <c r="A245" s="56" t="s">
        <v>567</v>
      </c>
      <c r="B245" s="56" t="s">
        <v>568</v>
      </c>
      <c r="C245" s="56" t="s">
        <v>457</v>
      </c>
      <c r="D245" s="10">
        <v>11092756</v>
      </c>
      <c r="E245" s="10">
        <v>1456389</v>
      </c>
      <c r="F245" s="11">
        <v>0.1312918989654149</v>
      </c>
      <c r="G245" s="10">
        <v>11561367</v>
      </c>
      <c r="H245" s="10">
        <v>1808421</v>
      </c>
      <c r="I245" s="11">
        <f t="shared" si="3"/>
        <v>0.15641930577932522</v>
      </c>
      <c r="J245" s="65">
        <v>11594054</v>
      </c>
      <c r="K245" s="66">
        <v>2170840</v>
      </c>
      <c r="L245" s="61">
        <v>0.18723735459572641</v>
      </c>
      <c r="M245" s="65">
        <v>11815836</v>
      </c>
      <c r="N245" s="66">
        <v>2773544</v>
      </c>
      <c r="O245" s="61">
        <v>0.23473108462236611</v>
      </c>
      <c r="P245" s="65">
        <v>12681806</v>
      </c>
      <c r="Q245" s="66">
        <v>2611121</v>
      </c>
      <c r="R245" s="61">
        <v>0.20589504365545411</v>
      </c>
      <c r="S245" s="59">
        <v>12638856</v>
      </c>
      <c r="T245" s="60">
        <v>2866519</v>
      </c>
      <c r="U245" s="61">
        <v>0.22680209348061248</v>
      </c>
      <c r="V245" s="63">
        <v>13367194</v>
      </c>
      <c r="W245" s="63">
        <v>2875248</v>
      </c>
      <c r="X245" s="64">
        <v>0.21509734952601123</v>
      </c>
    </row>
    <row r="246" spans="1:24" x14ac:dyDescent="0.25">
      <c r="A246" s="56" t="s">
        <v>569</v>
      </c>
      <c r="B246" s="56" t="s">
        <v>570</v>
      </c>
      <c r="C246" s="56" t="s">
        <v>457</v>
      </c>
      <c r="D246" s="10">
        <v>7591194</v>
      </c>
      <c r="E246" s="10">
        <v>1101885</v>
      </c>
      <c r="F246" s="11">
        <v>0.14515305497396061</v>
      </c>
      <c r="G246" s="10">
        <v>7453129</v>
      </c>
      <c r="H246" s="10">
        <v>1434121</v>
      </c>
      <c r="I246" s="11">
        <f t="shared" si="3"/>
        <v>0.19241864725540106</v>
      </c>
      <c r="J246" s="65">
        <v>7638526</v>
      </c>
      <c r="K246" s="66">
        <v>1270134</v>
      </c>
      <c r="L246" s="61">
        <v>0.16627998647906678</v>
      </c>
      <c r="M246" s="65">
        <v>7724501</v>
      </c>
      <c r="N246" s="66">
        <v>1323356</v>
      </c>
      <c r="O246" s="61">
        <v>0.17131928651442987</v>
      </c>
      <c r="P246" s="65">
        <v>7844722</v>
      </c>
      <c r="Q246" s="66">
        <v>1259747</v>
      </c>
      <c r="R246" s="61">
        <v>0.16058529543813024</v>
      </c>
      <c r="S246" s="59">
        <v>7513766</v>
      </c>
      <c r="T246" s="60">
        <v>1740400</v>
      </c>
      <c r="U246" s="61">
        <v>0.23162818751608713</v>
      </c>
      <c r="V246" s="63">
        <v>7954642</v>
      </c>
      <c r="W246" s="63">
        <v>2181622</v>
      </c>
      <c r="X246" s="64">
        <v>0.27425772272341103</v>
      </c>
    </row>
    <row r="247" spans="1:24" x14ac:dyDescent="0.25">
      <c r="A247" s="56" t="s">
        <v>571</v>
      </c>
      <c r="B247" s="56" t="s">
        <v>572</v>
      </c>
      <c r="C247" s="56" t="s">
        <v>457</v>
      </c>
      <c r="D247" s="10">
        <v>26649565</v>
      </c>
      <c r="E247" s="10">
        <v>2308262</v>
      </c>
      <c r="F247" s="11">
        <v>8.6615372521089931E-2</v>
      </c>
      <c r="G247" s="10">
        <v>27593528</v>
      </c>
      <c r="H247" s="10">
        <v>2118664</v>
      </c>
      <c r="I247" s="11">
        <f t="shared" si="3"/>
        <v>7.6781193039179338E-2</v>
      </c>
      <c r="J247" s="65">
        <v>25817044</v>
      </c>
      <c r="K247" s="66">
        <v>2349015</v>
      </c>
      <c r="L247" s="61">
        <v>9.0986985186995079E-2</v>
      </c>
      <c r="M247" s="65">
        <v>26794473</v>
      </c>
      <c r="N247" s="66">
        <v>3365753</v>
      </c>
      <c r="O247" s="61">
        <v>0.12561370399037144</v>
      </c>
      <c r="P247" s="65">
        <v>26797410</v>
      </c>
      <c r="Q247" s="66">
        <v>6522570</v>
      </c>
      <c r="R247" s="61">
        <v>0.24340300051385563</v>
      </c>
      <c r="S247" s="59">
        <v>28146820</v>
      </c>
      <c r="T247" s="60">
        <v>10605005</v>
      </c>
      <c r="U247" s="61">
        <v>0.37677453438789887</v>
      </c>
      <c r="V247" s="63">
        <v>29813377</v>
      </c>
      <c r="W247" s="63">
        <v>14331401</v>
      </c>
      <c r="X247" s="64">
        <v>0.4807037122966647</v>
      </c>
    </row>
    <row r="248" spans="1:24" x14ac:dyDescent="0.25">
      <c r="A248" s="56" t="s">
        <v>573</v>
      </c>
      <c r="B248" s="56" t="s">
        <v>574</v>
      </c>
      <c r="C248" s="56" t="s">
        <v>457</v>
      </c>
      <c r="D248" s="10">
        <v>9943863</v>
      </c>
      <c r="E248" s="10">
        <v>1291113</v>
      </c>
      <c r="F248" s="11">
        <v>0.12984018384002274</v>
      </c>
      <c r="G248" s="10">
        <v>9947235</v>
      </c>
      <c r="H248" s="10">
        <v>1428895</v>
      </c>
      <c r="I248" s="11">
        <f t="shared" si="3"/>
        <v>0.14364745580053151</v>
      </c>
      <c r="J248" s="65">
        <v>9590773</v>
      </c>
      <c r="K248" s="66">
        <v>1872033</v>
      </c>
      <c r="L248" s="61">
        <v>0.19519104455918204</v>
      </c>
      <c r="M248" s="65">
        <v>9305568</v>
      </c>
      <c r="N248" s="66">
        <v>2794282</v>
      </c>
      <c r="O248" s="61">
        <v>0.30028064917692288</v>
      </c>
      <c r="P248" s="65">
        <v>9376989</v>
      </c>
      <c r="Q248" s="66">
        <v>3709736</v>
      </c>
      <c r="R248" s="61">
        <v>0.39562123833140894</v>
      </c>
      <c r="S248" s="59">
        <v>9697791</v>
      </c>
      <c r="T248" s="60">
        <v>4692492</v>
      </c>
      <c r="U248" s="61">
        <v>0.48387225503209957</v>
      </c>
      <c r="V248" s="63">
        <v>10090663</v>
      </c>
      <c r="W248" s="63">
        <v>5469123</v>
      </c>
      <c r="X248" s="64">
        <v>0.54199838008662071</v>
      </c>
    </row>
    <row r="249" spans="1:24" x14ac:dyDescent="0.25">
      <c r="A249" s="56" t="s">
        <v>575</v>
      </c>
      <c r="B249" s="56" t="s">
        <v>576</v>
      </c>
      <c r="C249" s="56" t="s">
        <v>168</v>
      </c>
      <c r="D249" s="10">
        <v>29490614</v>
      </c>
      <c r="E249" s="10">
        <v>3522531</v>
      </c>
      <c r="F249" s="11">
        <v>0.11944583452891147</v>
      </c>
      <c r="G249" s="10">
        <v>28760444</v>
      </c>
      <c r="H249" s="10">
        <v>3755836</v>
      </c>
      <c r="I249" s="11">
        <f t="shared" si="3"/>
        <v>0.13059033441903747</v>
      </c>
      <c r="J249" s="65">
        <v>33016400</v>
      </c>
      <c r="K249" s="66">
        <v>6384543</v>
      </c>
      <c r="L249" s="61">
        <v>0.19337489853527337</v>
      </c>
      <c r="M249" s="65">
        <v>30287241</v>
      </c>
      <c r="N249" s="66">
        <v>7451066</v>
      </c>
      <c r="O249" s="61">
        <v>0.24601336252450332</v>
      </c>
      <c r="P249" s="65">
        <v>29953013</v>
      </c>
      <c r="Q249" s="66">
        <v>11782938</v>
      </c>
      <c r="R249" s="61">
        <v>0.39338072600576107</v>
      </c>
      <c r="S249" s="59">
        <v>31974180</v>
      </c>
      <c r="T249" s="60">
        <v>13168473</v>
      </c>
      <c r="U249" s="61">
        <v>0.41184709037104311</v>
      </c>
      <c r="V249" s="63">
        <v>34092445</v>
      </c>
      <c r="W249" s="63">
        <v>13571532</v>
      </c>
      <c r="X249" s="64">
        <v>0.39808033715387675</v>
      </c>
    </row>
    <row r="250" spans="1:24" x14ac:dyDescent="0.25">
      <c r="A250" s="56" t="s">
        <v>577</v>
      </c>
      <c r="B250" s="56" t="s">
        <v>578</v>
      </c>
      <c r="C250" s="56" t="s">
        <v>168</v>
      </c>
      <c r="D250" s="10">
        <v>77508626</v>
      </c>
      <c r="E250" s="10">
        <v>10476565</v>
      </c>
      <c r="F250" s="11">
        <v>0.13516643941024062</v>
      </c>
      <c r="G250" s="10">
        <v>72105075</v>
      </c>
      <c r="H250" s="10">
        <v>13293053</v>
      </c>
      <c r="I250" s="11">
        <f t="shared" si="3"/>
        <v>0.18435669056581663</v>
      </c>
      <c r="J250" s="65">
        <v>71875066</v>
      </c>
      <c r="K250" s="66">
        <v>23479127</v>
      </c>
      <c r="L250" s="61">
        <v>0.32666581481817353</v>
      </c>
      <c r="M250" s="65">
        <v>76091386</v>
      </c>
      <c r="N250" s="66">
        <v>30424884</v>
      </c>
      <c r="O250" s="61">
        <v>0.39984662652878999</v>
      </c>
      <c r="P250" s="65">
        <v>79430494</v>
      </c>
      <c r="Q250" s="66">
        <v>37754687</v>
      </c>
      <c r="R250" s="61">
        <v>0.47531728809341156</v>
      </c>
      <c r="S250" s="59">
        <v>88037775</v>
      </c>
      <c r="T250" s="60">
        <v>37225476</v>
      </c>
      <c r="U250" s="61">
        <v>0.42283526588444564</v>
      </c>
      <c r="V250" s="63">
        <v>87369162</v>
      </c>
      <c r="W250" s="63">
        <v>49263568</v>
      </c>
      <c r="X250" s="64">
        <v>0.56385533376181407</v>
      </c>
    </row>
    <row r="251" spans="1:24" x14ac:dyDescent="0.25">
      <c r="A251" s="56" t="s">
        <v>579</v>
      </c>
      <c r="B251" s="56" t="s">
        <v>580</v>
      </c>
      <c r="C251" s="56" t="s">
        <v>168</v>
      </c>
      <c r="D251" s="10">
        <v>158876387</v>
      </c>
      <c r="E251" s="10">
        <v>27621829</v>
      </c>
      <c r="F251" s="11">
        <v>0.17385735867722119</v>
      </c>
      <c r="G251" s="10">
        <v>154474946</v>
      </c>
      <c r="H251" s="10">
        <v>23540527</v>
      </c>
      <c r="I251" s="11">
        <f t="shared" si="3"/>
        <v>0.1523905824831944</v>
      </c>
      <c r="J251" s="65">
        <v>144807099</v>
      </c>
      <c r="K251" s="66">
        <v>24681354</v>
      </c>
      <c r="L251" s="61">
        <v>0.17044298359985791</v>
      </c>
      <c r="M251" s="65">
        <v>145845222</v>
      </c>
      <c r="N251" s="66">
        <v>34828994</v>
      </c>
      <c r="O251" s="61">
        <v>0.23880791926114658</v>
      </c>
      <c r="P251" s="65">
        <v>150509804</v>
      </c>
      <c r="Q251" s="66">
        <v>51274402</v>
      </c>
      <c r="R251" s="61">
        <v>0.34067150868125506</v>
      </c>
      <c r="S251" s="59">
        <v>151863146</v>
      </c>
      <c r="T251" s="60">
        <v>68877687</v>
      </c>
      <c r="U251" s="61">
        <v>0.4535510346927753</v>
      </c>
      <c r="V251" s="63">
        <v>157859161</v>
      </c>
      <c r="W251" s="63">
        <v>84991478</v>
      </c>
      <c r="X251" s="64">
        <v>0.53840066969569156</v>
      </c>
    </row>
    <row r="252" spans="1:24" x14ac:dyDescent="0.25">
      <c r="A252" s="56" t="s">
        <v>581</v>
      </c>
      <c r="B252" s="56" t="s">
        <v>582</v>
      </c>
      <c r="C252" s="56" t="s">
        <v>168</v>
      </c>
      <c r="D252" s="10">
        <v>12878915</v>
      </c>
      <c r="E252" s="10">
        <v>2030040</v>
      </c>
      <c r="F252" s="11">
        <v>0.15762507944186291</v>
      </c>
      <c r="G252" s="10">
        <v>13077473</v>
      </c>
      <c r="H252" s="10">
        <v>2128920</v>
      </c>
      <c r="I252" s="11">
        <f t="shared" si="3"/>
        <v>0.16279291878484475</v>
      </c>
      <c r="J252" s="65">
        <v>12450058</v>
      </c>
      <c r="K252" s="66">
        <v>1953177</v>
      </c>
      <c r="L252" s="61">
        <v>0.15688095589594844</v>
      </c>
      <c r="M252" s="65">
        <v>12980497</v>
      </c>
      <c r="N252" s="66">
        <v>1867697</v>
      </c>
      <c r="O252" s="61">
        <v>0.14388486049494098</v>
      </c>
      <c r="P252" s="65">
        <v>13061968</v>
      </c>
      <c r="Q252" s="66">
        <v>2056599</v>
      </c>
      <c r="R252" s="61">
        <v>0.15744939813051143</v>
      </c>
      <c r="S252" s="59">
        <v>13407238</v>
      </c>
      <c r="T252" s="60">
        <v>3127910</v>
      </c>
      <c r="U252" s="61">
        <v>0.23330010252670982</v>
      </c>
      <c r="V252" s="63">
        <v>13985061</v>
      </c>
      <c r="W252" s="63">
        <v>4269310</v>
      </c>
      <c r="X252" s="64">
        <v>0.30527646608048403</v>
      </c>
    </row>
    <row r="253" spans="1:24" x14ac:dyDescent="0.25">
      <c r="A253" s="56" t="s">
        <v>583</v>
      </c>
      <c r="B253" s="56" t="s">
        <v>584</v>
      </c>
      <c r="C253" s="56" t="s">
        <v>168</v>
      </c>
      <c r="D253" s="10">
        <v>6086478</v>
      </c>
      <c r="E253" s="10">
        <v>3289908</v>
      </c>
      <c r="F253" s="11">
        <v>0.540527378888086</v>
      </c>
      <c r="G253" s="10">
        <v>5989025</v>
      </c>
      <c r="H253" s="10">
        <v>3621566</v>
      </c>
      <c r="I253" s="11">
        <f t="shared" si="3"/>
        <v>0.60470043120541328</v>
      </c>
      <c r="J253" s="65">
        <v>6060464</v>
      </c>
      <c r="K253" s="66">
        <v>3581974</v>
      </c>
      <c r="L253" s="61">
        <v>0.59103956396737944</v>
      </c>
      <c r="M253" s="65">
        <v>6337006</v>
      </c>
      <c r="N253" s="66">
        <v>3768355</v>
      </c>
      <c r="O253" s="61">
        <v>0.59465858167090269</v>
      </c>
      <c r="P253" s="65">
        <v>7238528</v>
      </c>
      <c r="Q253" s="66">
        <v>3578731</v>
      </c>
      <c r="R253" s="61">
        <v>0.49440038085091331</v>
      </c>
      <c r="S253" s="59">
        <v>7775633</v>
      </c>
      <c r="T253" s="60">
        <v>3932381</v>
      </c>
      <c r="U253" s="61">
        <v>0.50573130187600157</v>
      </c>
      <c r="V253" s="63">
        <v>8234878</v>
      </c>
      <c r="W253" s="63">
        <v>3810448</v>
      </c>
      <c r="X253" s="64">
        <v>0.46272063775565347</v>
      </c>
    </row>
    <row r="254" spans="1:24" x14ac:dyDescent="0.25">
      <c r="A254" s="56" t="s">
        <v>585</v>
      </c>
      <c r="B254" s="56" t="s">
        <v>586</v>
      </c>
      <c r="C254" s="56" t="s">
        <v>168</v>
      </c>
      <c r="D254" s="10">
        <v>23009822</v>
      </c>
      <c r="E254" s="10">
        <v>4412876</v>
      </c>
      <c r="F254" s="11">
        <v>0.19178227454345367</v>
      </c>
      <c r="G254" s="10">
        <v>21553394</v>
      </c>
      <c r="H254" s="10">
        <v>5884045</v>
      </c>
      <c r="I254" s="11">
        <f t="shared" si="3"/>
        <v>0.27299853563666121</v>
      </c>
      <c r="J254" s="65">
        <v>21932464</v>
      </c>
      <c r="K254" s="66">
        <v>6905068</v>
      </c>
      <c r="L254" s="61">
        <v>0.31483320797882081</v>
      </c>
      <c r="M254" s="65">
        <v>22277542</v>
      </c>
      <c r="N254" s="66">
        <v>7800238</v>
      </c>
      <c r="O254" s="61">
        <v>0.35013907728240395</v>
      </c>
      <c r="P254" s="65">
        <v>22475919</v>
      </c>
      <c r="Q254" s="66">
        <v>8572840</v>
      </c>
      <c r="R254" s="61">
        <v>0.38142333579329951</v>
      </c>
      <c r="S254" s="59">
        <v>22173800</v>
      </c>
      <c r="T254" s="60">
        <v>9603237</v>
      </c>
      <c r="U254" s="61">
        <v>0.4330893667301049</v>
      </c>
      <c r="V254" s="63">
        <v>22975183</v>
      </c>
      <c r="W254" s="63">
        <v>10312180</v>
      </c>
      <c r="X254" s="64">
        <v>0.44883995048048148</v>
      </c>
    </row>
    <row r="255" spans="1:24" x14ac:dyDescent="0.25">
      <c r="A255" s="56" t="s">
        <v>587</v>
      </c>
      <c r="B255" s="56" t="s">
        <v>588</v>
      </c>
      <c r="C255" s="56" t="s">
        <v>168</v>
      </c>
      <c r="D255" s="10">
        <v>28821300</v>
      </c>
      <c r="E255" s="10">
        <v>18203996</v>
      </c>
      <c r="F255" s="11">
        <v>0.6316160617321217</v>
      </c>
      <c r="G255" s="10">
        <v>29507139</v>
      </c>
      <c r="H255" s="10">
        <v>20012656</v>
      </c>
      <c r="I255" s="11">
        <f t="shared" si="3"/>
        <v>0.67823098674527549</v>
      </c>
      <c r="J255" s="65">
        <v>30385656</v>
      </c>
      <c r="K255" s="66">
        <v>21222516</v>
      </c>
      <c r="L255" s="61">
        <v>0.69843863170174769</v>
      </c>
      <c r="M255" s="65">
        <v>31335100</v>
      </c>
      <c r="N255" s="66">
        <v>22591673</v>
      </c>
      <c r="O255" s="61">
        <v>0.72097018997865014</v>
      </c>
      <c r="P255" s="65">
        <v>32148188</v>
      </c>
      <c r="Q255" s="66">
        <v>23362499</v>
      </c>
      <c r="R255" s="61">
        <v>0.72671277771549669</v>
      </c>
      <c r="S255" s="59">
        <v>32217284</v>
      </c>
      <c r="T255" s="60">
        <v>24378713</v>
      </c>
      <c r="U255" s="61">
        <v>0.75669671596153165</v>
      </c>
      <c r="V255" s="63">
        <v>33254201</v>
      </c>
      <c r="W255" s="63">
        <v>25471979</v>
      </c>
      <c r="X255" s="64">
        <v>0.76597777826627078</v>
      </c>
    </row>
    <row r="256" spans="1:24" x14ac:dyDescent="0.25">
      <c r="A256" s="56" t="s">
        <v>589</v>
      </c>
      <c r="B256" s="56" t="s">
        <v>590</v>
      </c>
      <c r="C256" s="56" t="s">
        <v>436</v>
      </c>
      <c r="D256" s="10">
        <v>6793412</v>
      </c>
      <c r="E256" s="10">
        <v>2549439</v>
      </c>
      <c r="F256" s="11">
        <v>0.37528108114155301</v>
      </c>
      <c r="G256" s="10">
        <v>6733994</v>
      </c>
      <c r="H256" s="10">
        <v>2686975</v>
      </c>
      <c r="I256" s="11">
        <f t="shared" si="3"/>
        <v>0.39901654204028097</v>
      </c>
      <c r="J256" s="65">
        <v>6688057</v>
      </c>
      <c r="K256" s="66">
        <v>2841742</v>
      </c>
      <c r="L256" s="61">
        <v>0.42489799354281821</v>
      </c>
      <c r="M256" s="65">
        <v>7435547</v>
      </c>
      <c r="N256" s="66">
        <v>3628600</v>
      </c>
      <c r="O256" s="61">
        <v>0.48800713652943084</v>
      </c>
      <c r="P256" s="65">
        <v>7341337</v>
      </c>
      <c r="Q256" s="66">
        <v>3423004</v>
      </c>
      <c r="R256" s="61">
        <v>0.46626438753594884</v>
      </c>
      <c r="S256" s="59">
        <v>6446726</v>
      </c>
      <c r="T256" s="60">
        <v>4331304</v>
      </c>
      <c r="U256" s="61">
        <v>0.67186103457786173</v>
      </c>
      <c r="V256" s="63">
        <v>7346725</v>
      </c>
      <c r="W256" s="63">
        <v>4898285</v>
      </c>
      <c r="X256" s="64">
        <v>0.66673041389190424</v>
      </c>
    </row>
    <row r="257" spans="1:24" x14ac:dyDescent="0.25">
      <c r="A257" s="56" t="s">
        <v>591</v>
      </c>
      <c r="B257" s="56" t="s">
        <v>592</v>
      </c>
      <c r="C257" s="56" t="s">
        <v>362</v>
      </c>
      <c r="D257" s="10">
        <v>17146354</v>
      </c>
      <c r="E257" s="10">
        <v>670622</v>
      </c>
      <c r="F257" s="11">
        <v>3.9111638544264277E-2</v>
      </c>
      <c r="G257" s="10">
        <v>16013134</v>
      </c>
      <c r="H257" s="10">
        <v>1140333</v>
      </c>
      <c r="I257" s="11">
        <f t="shared" si="3"/>
        <v>7.1212356057221524E-2</v>
      </c>
      <c r="J257" s="65">
        <v>15106373</v>
      </c>
      <c r="K257" s="66">
        <v>2263182</v>
      </c>
      <c r="L257" s="61">
        <v>0.14981637220264588</v>
      </c>
      <c r="M257" s="65">
        <v>14366021</v>
      </c>
      <c r="N257" s="66">
        <v>5114905</v>
      </c>
      <c r="O257" s="61">
        <v>0.35604187130173343</v>
      </c>
      <c r="P257" s="65">
        <v>16587298</v>
      </c>
      <c r="Q257" s="66">
        <v>5465378</v>
      </c>
      <c r="R257" s="61">
        <v>0.32949175929678237</v>
      </c>
      <c r="S257" s="59">
        <v>17292767</v>
      </c>
      <c r="T257" s="60">
        <v>5883597</v>
      </c>
      <c r="U257" s="61">
        <v>0.34023456165227922</v>
      </c>
      <c r="V257" s="63">
        <v>17876407</v>
      </c>
      <c r="W257" s="63">
        <v>6014560</v>
      </c>
      <c r="X257" s="64">
        <v>0.33645239784482417</v>
      </c>
    </row>
    <row r="258" spans="1:24" x14ac:dyDescent="0.25">
      <c r="A258" s="56" t="s">
        <v>593</v>
      </c>
      <c r="B258" s="56" t="s">
        <v>594</v>
      </c>
      <c r="C258" s="56" t="s">
        <v>362</v>
      </c>
      <c r="D258" s="10">
        <v>10128792</v>
      </c>
      <c r="E258" s="10">
        <v>748321</v>
      </c>
      <c r="F258" s="11">
        <v>7.3880577269234082E-2</v>
      </c>
      <c r="G258" s="10">
        <v>9955174</v>
      </c>
      <c r="H258" s="10">
        <v>597844</v>
      </c>
      <c r="I258" s="11">
        <f t="shared" si="3"/>
        <v>6.0053596250552725E-2</v>
      </c>
      <c r="J258" s="65">
        <v>9802146</v>
      </c>
      <c r="K258" s="66">
        <v>477251</v>
      </c>
      <c r="L258" s="61">
        <v>4.8688419862344429E-2</v>
      </c>
      <c r="M258" s="65">
        <v>10037451</v>
      </c>
      <c r="N258" s="66">
        <v>616443</v>
      </c>
      <c r="O258" s="61">
        <v>6.1414297315125127E-2</v>
      </c>
      <c r="P258" s="65">
        <v>9878179</v>
      </c>
      <c r="Q258" s="66">
        <v>1042306</v>
      </c>
      <c r="R258" s="61">
        <v>0.10551600654331127</v>
      </c>
      <c r="S258" s="59">
        <v>9162970</v>
      </c>
      <c r="T258" s="60">
        <v>2427755</v>
      </c>
      <c r="U258" s="61">
        <v>0.26495284825771559</v>
      </c>
      <c r="V258" s="63">
        <v>9988665</v>
      </c>
      <c r="W258" s="63">
        <v>3456943</v>
      </c>
      <c r="X258" s="64">
        <v>0.34608658914880014</v>
      </c>
    </row>
    <row r="259" spans="1:24" x14ac:dyDescent="0.25">
      <c r="A259" s="56" t="s">
        <v>595</v>
      </c>
      <c r="B259" s="56" t="s">
        <v>596</v>
      </c>
      <c r="C259" s="56" t="s">
        <v>362</v>
      </c>
      <c r="D259" s="10">
        <v>12330437</v>
      </c>
      <c r="E259" s="10">
        <v>1621270</v>
      </c>
      <c r="F259" s="11">
        <v>0.13148520202487551</v>
      </c>
      <c r="G259" s="10">
        <v>12028187</v>
      </c>
      <c r="H259" s="10">
        <v>859333</v>
      </c>
      <c r="I259" s="11">
        <f t="shared" si="3"/>
        <v>7.1443269047945457E-2</v>
      </c>
      <c r="J259" s="65">
        <v>11797466</v>
      </c>
      <c r="K259" s="66">
        <v>1151551</v>
      </c>
      <c r="L259" s="61">
        <v>9.7610029136765475E-2</v>
      </c>
      <c r="M259" s="65">
        <v>11586547</v>
      </c>
      <c r="N259" s="66">
        <v>2899540</v>
      </c>
      <c r="O259" s="61">
        <v>0.25025057076970386</v>
      </c>
      <c r="P259" s="65">
        <v>12373263</v>
      </c>
      <c r="Q259" s="66">
        <v>3574603</v>
      </c>
      <c r="R259" s="61">
        <v>0.28889735876462014</v>
      </c>
      <c r="S259" s="59">
        <v>12352132</v>
      </c>
      <c r="T259" s="60">
        <v>4984277</v>
      </c>
      <c r="U259" s="61">
        <v>0.40351552266442747</v>
      </c>
      <c r="V259" s="63">
        <v>13450213</v>
      </c>
      <c r="W259" s="63">
        <v>6290584</v>
      </c>
      <c r="X259" s="64">
        <v>0.46769400603544348</v>
      </c>
    </row>
    <row r="260" spans="1:24" x14ac:dyDescent="0.25">
      <c r="A260" s="56" t="s">
        <v>597</v>
      </c>
      <c r="B260" s="56" t="s">
        <v>598</v>
      </c>
      <c r="C260" s="56" t="s">
        <v>334</v>
      </c>
      <c r="D260" s="10">
        <v>14695141</v>
      </c>
      <c r="E260" s="10">
        <v>1661636</v>
      </c>
      <c r="F260" s="11">
        <v>0.11307383848851807</v>
      </c>
      <c r="G260" s="10">
        <v>15174202</v>
      </c>
      <c r="H260" s="10">
        <v>1968914</v>
      </c>
      <c r="I260" s="11">
        <f t="shared" ref="I260:I323" si="4">H260/G260</f>
        <v>0.12975403912508876</v>
      </c>
      <c r="J260" s="65">
        <v>15237074</v>
      </c>
      <c r="K260" s="66">
        <v>1351934</v>
      </c>
      <c r="L260" s="61">
        <v>8.8726615096835521E-2</v>
      </c>
      <c r="M260" s="65">
        <v>15229965</v>
      </c>
      <c r="N260" s="66">
        <v>1098432</v>
      </c>
      <c r="O260" s="61">
        <v>7.2123081044506668E-2</v>
      </c>
      <c r="P260" s="65">
        <v>14051383</v>
      </c>
      <c r="Q260" s="66">
        <v>2681649</v>
      </c>
      <c r="R260" s="61">
        <v>0.19084591175117779</v>
      </c>
      <c r="S260" s="59">
        <v>14567434</v>
      </c>
      <c r="T260" s="60">
        <v>4502755</v>
      </c>
      <c r="U260" s="61">
        <v>0.30909733313361848</v>
      </c>
      <c r="V260" s="63">
        <v>15385150</v>
      </c>
      <c r="W260" s="63">
        <v>5689907</v>
      </c>
      <c r="X260" s="64">
        <v>0.36983110336915792</v>
      </c>
    </row>
    <row r="261" spans="1:24" x14ac:dyDescent="0.25">
      <c r="A261" s="56" t="s">
        <v>599</v>
      </c>
      <c r="B261" s="56" t="s">
        <v>600</v>
      </c>
      <c r="C261" s="56" t="s">
        <v>334</v>
      </c>
      <c r="D261" s="10">
        <v>27520581</v>
      </c>
      <c r="E261" s="10">
        <v>2237081</v>
      </c>
      <c r="F261" s="11">
        <v>8.1287564386812908E-2</v>
      </c>
      <c r="G261" s="10">
        <v>27607934</v>
      </c>
      <c r="H261" s="10">
        <v>2067607</v>
      </c>
      <c r="I261" s="11">
        <f t="shared" si="4"/>
        <v>7.4891768431495087E-2</v>
      </c>
      <c r="J261" s="65">
        <v>27565477</v>
      </c>
      <c r="K261" s="66">
        <v>1457461</v>
      </c>
      <c r="L261" s="61">
        <v>5.2872692897714048E-2</v>
      </c>
      <c r="M261" s="65">
        <v>27836730</v>
      </c>
      <c r="N261" s="66">
        <v>2123417</v>
      </c>
      <c r="O261" s="61">
        <v>7.6281122100189211E-2</v>
      </c>
      <c r="P261" s="65">
        <v>28025626</v>
      </c>
      <c r="Q261" s="66">
        <v>3595358</v>
      </c>
      <c r="R261" s="61">
        <v>0.12828823163486161</v>
      </c>
      <c r="S261" s="59">
        <v>27248387</v>
      </c>
      <c r="T261" s="60">
        <v>6335274</v>
      </c>
      <c r="U261" s="61">
        <v>0.23250088161181798</v>
      </c>
      <c r="V261" s="63">
        <v>28294545</v>
      </c>
      <c r="W261" s="63">
        <v>8603101</v>
      </c>
      <c r="X261" s="64">
        <v>0.30405511026948834</v>
      </c>
    </row>
    <row r="262" spans="1:24" x14ac:dyDescent="0.25">
      <c r="A262" s="56" t="s">
        <v>601</v>
      </c>
      <c r="B262" s="56" t="s">
        <v>602</v>
      </c>
      <c r="C262" s="56" t="s">
        <v>334</v>
      </c>
      <c r="D262" s="10">
        <v>29277018</v>
      </c>
      <c r="E262" s="10">
        <v>6195977</v>
      </c>
      <c r="F262" s="11">
        <v>0.21163278992416509</v>
      </c>
      <c r="G262" s="10">
        <v>29874667</v>
      </c>
      <c r="H262" s="10">
        <v>4747115</v>
      </c>
      <c r="I262" s="11">
        <f t="shared" si="4"/>
        <v>0.15890101804314671</v>
      </c>
      <c r="J262" s="65">
        <v>28257323</v>
      </c>
      <c r="K262" s="66">
        <v>3742188</v>
      </c>
      <c r="L262" s="61">
        <v>0.13243250254102273</v>
      </c>
      <c r="M262" s="65">
        <v>28009285</v>
      </c>
      <c r="N262" s="66">
        <v>4963902</v>
      </c>
      <c r="O262" s="61">
        <v>0.17722344572523005</v>
      </c>
      <c r="P262" s="65">
        <v>28196915</v>
      </c>
      <c r="Q262" s="66">
        <v>6583175</v>
      </c>
      <c r="R262" s="61">
        <v>0.23347146310154851</v>
      </c>
      <c r="S262" s="59">
        <v>29001342</v>
      </c>
      <c r="T262" s="60">
        <v>6833056</v>
      </c>
      <c r="U262" s="61">
        <v>0.23561171755431179</v>
      </c>
      <c r="V262" s="63">
        <v>31091106</v>
      </c>
      <c r="W262" s="63">
        <v>8107762</v>
      </c>
      <c r="X262" s="64">
        <v>0.26077431918954574</v>
      </c>
    </row>
    <row r="263" spans="1:24" x14ac:dyDescent="0.25">
      <c r="A263" s="56" t="s">
        <v>603</v>
      </c>
      <c r="B263" s="56" t="s">
        <v>604</v>
      </c>
      <c r="C263" s="56" t="s">
        <v>334</v>
      </c>
      <c r="D263" s="10">
        <v>15017125</v>
      </c>
      <c r="E263" s="10">
        <v>2829378</v>
      </c>
      <c r="F263" s="11">
        <v>0.18841009847091236</v>
      </c>
      <c r="G263" s="10">
        <v>15017124</v>
      </c>
      <c r="H263" s="10">
        <v>2829379</v>
      </c>
      <c r="I263" s="11">
        <f t="shared" si="4"/>
        <v>0.18841017760790948</v>
      </c>
      <c r="J263" s="65">
        <v>14958841</v>
      </c>
      <c r="K263" s="66">
        <v>3623958</v>
      </c>
      <c r="L263" s="61">
        <v>0.24226195064176428</v>
      </c>
      <c r="M263" s="65">
        <v>15869564</v>
      </c>
      <c r="N263" s="66">
        <v>4544051</v>
      </c>
      <c r="O263" s="61">
        <v>0.28633748223958766</v>
      </c>
      <c r="P263" s="65">
        <v>16436301</v>
      </c>
      <c r="Q263" s="66">
        <v>5328915</v>
      </c>
      <c r="R263" s="61">
        <v>0.32421619681946684</v>
      </c>
      <c r="S263" s="59">
        <v>16739474</v>
      </c>
      <c r="T263" s="60">
        <v>6172509</v>
      </c>
      <c r="U263" s="61">
        <v>0.3687397226460043</v>
      </c>
      <c r="V263" s="63">
        <v>16918640</v>
      </c>
      <c r="W263" s="63">
        <v>6781664</v>
      </c>
      <c r="X263" s="64">
        <v>0.40083978381241048</v>
      </c>
    </row>
    <row r="264" spans="1:24" x14ac:dyDescent="0.25">
      <c r="A264" s="56" t="s">
        <v>605</v>
      </c>
      <c r="B264" s="56" t="s">
        <v>606</v>
      </c>
      <c r="C264" s="56" t="s">
        <v>334</v>
      </c>
      <c r="D264" s="10">
        <v>7466000</v>
      </c>
      <c r="E264" s="10">
        <v>5332645</v>
      </c>
      <c r="F264" s="11">
        <v>0.71425729975890706</v>
      </c>
      <c r="G264" s="10">
        <v>7325522</v>
      </c>
      <c r="H264" s="10">
        <v>5639524</v>
      </c>
      <c r="I264" s="11">
        <f t="shared" si="4"/>
        <v>0.76984602598968377</v>
      </c>
      <c r="J264" s="65">
        <v>7615295</v>
      </c>
      <c r="K264" s="66">
        <v>5366323</v>
      </c>
      <c r="L264" s="61">
        <v>0.70467696917847567</v>
      </c>
      <c r="M264" s="65">
        <v>7689034</v>
      </c>
      <c r="N264" s="66">
        <v>5516282</v>
      </c>
      <c r="O264" s="61">
        <v>0.71742198044643835</v>
      </c>
      <c r="P264" s="65">
        <v>7629814</v>
      </c>
      <c r="Q264" s="66">
        <v>5988696</v>
      </c>
      <c r="R264" s="61">
        <v>0.78490720743651154</v>
      </c>
      <c r="S264" s="59">
        <v>8215550</v>
      </c>
      <c r="T264" s="60">
        <v>6590286</v>
      </c>
      <c r="U264" s="61">
        <v>0.802172222188411</v>
      </c>
      <c r="V264" s="63">
        <v>9215381</v>
      </c>
      <c r="W264" s="63">
        <v>6701477</v>
      </c>
      <c r="X264" s="64">
        <v>0.7272056358820107</v>
      </c>
    </row>
    <row r="265" spans="1:24" x14ac:dyDescent="0.25">
      <c r="A265" s="56" t="s">
        <v>607</v>
      </c>
      <c r="B265" s="56" t="s">
        <v>608</v>
      </c>
      <c r="C265" s="56" t="s">
        <v>334</v>
      </c>
      <c r="D265" s="10">
        <v>18552491</v>
      </c>
      <c r="E265" s="10">
        <v>1682037</v>
      </c>
      <c r="F265" s="11">
        <v>9.066367422035132E-2</v>
      </c>
      <c r="G265" s="10">
        <v>18037492</v>
      </c>
      <c r="H265" s="10">
        <v>1177260</v>
      </c>
      <c r="I265" s="11">
        <f t="shared" si="4"/>
        <v>6.5267388614780819E-2</v>
      </c>
      <c r="J265" s="65">
        <v>17595497</v>
      </c>
      <c r="K265" s="66">
        <v>1163932</v>
      </c>
      <c r="L265" s="61">
        <v>6.6149424480592967E-2</v>
      </c>
      <c r="M265" s="65">
        <v>17499849</v>
      </c>
      <c r="N265" s="66">
        <v>2136096</v>
      </c>
      <c r="O265" s="61">
        <v>0.12206368180662587</v>
      </c>
      <c r="P265" s="65">
        <v>18739526</v>
      </c>
      <c r="Q265" s="66">
        <v>3959782</v>
      </c>
      <c r="R265" s="61">
        <v>0.21130641191244645</v>
      </c>
      <c r="S265" s="59">
        <v>19700817</v>
      </c>
      <c r="T265" s="60">
        <v>5943280</v>
      </c>
      <c r="U265" s="61">
        <v>0.30167682893557157</v>
      </c>
      <c r="V265" s="63">
        <v>21138576</v>
      </c>
      <c r="W265" s="63">
        <v>7248112</v>
      </c>
      <c r="X265" s="64">
        <v>0.34288553779592346</v>
      </c>
    </row>
    <row r="266" spans="1:24" x14ac:dyDescent="0.25">
      <c r="A266" s="56" t="s">
        <v>609</v>
      </c>
      <c r="B266" s="56" t="s">
        <v>610</v>
      </c>
      <c r="C266" s="56" t="s">
        <v>485</v>
      </c>
      <c r="D266" s="10">
        <v>17645966</v>
      </c>
      <c r="E266" s="10">
        <v>963698</v>
      </c>
      <c r="F266" s="11">
        <v>5.4612935330375229E-2</v>
      </c>
      <c r="G266" s="10">
        <v>18105320</v>
      </c>
      <c r="H266" s="10">
        <v>876393</v>
      </c>
      <c r="I266" s="11">
        <f t="shared" si="4"/>
        <v>4.8405275355530859E-2</v>
      </c>
      <c r="J266" s="65">
        <v>18550199</v>
      </c>
      <c r="K266" s="66">
        <v>-249477</v>
      </c>
      <c r="L266" s="61">
        <v>-1.3448750603699723E-2</v>
      </c>
      <c r="M266" s="65">
        <v>18448061</v>
      </c>
      <c r="N266" s="66">
        <v>139494</v>
      </c>
      <c r="O266" s="61">
        <v>7.5614450754472248E-3</v>
      </c>
      <c r="P266" s="65">
        <v>19588770</v>
      </c>
      <c r="Q266" s="66">
        <v>719125</v>
      </c>
      <c r="R266" s="61">
        <v>3.6711084973686456E-2</v>
      </c>
      <c r="S266" s="59">
        <v>20594878</v>
      </c>
      <c r="T266" s="60">
        <v>130709</v>
      </c>
      <c r="U266" s="61">
        <v>6.3466751296123239E-3</v>
      </c>
      <c r="V266" s="63">
        <v>21986980</v>
      </c>
      <c r="W266" s="63">
        <v>758527</v>
      </c>
      <c r="X266" s="64">
        <v>3.4498917086384757E-2</v>
      </c>
    </row>
    <row r="267" spans="1:24" x14ac:dyDescent="0.25">
      <c r="A267" s="56" t="s">
        <v>611</v>
      </c>
      <c r="B267" s="56" t="s">
        <v>612</v>
      </c>
      <c r="C267" s="56" t="s">
        <v>485</v>
      </c>
      <c r="D267" s="10">
        <v>14206483</v>
      </c>
      <c r="E267" s="10">
        <v>1361760</v>
      </c>
      <c r="F267" s="11">
        <v>9.5854829094576044E-2</v>
      </c>
      <c r="G267" s="10">
        <v>14038119</v>
      </c>
      <c r="H267" s="10">
        <v>1889481</v>
      </c>
      <c r="I267" s="11">
        <f t="shared" si="4"/>
        <v>0.13459645127669884</v>
      </c>
      <c r="J267" s="65">
        <v>14456951</v>
      </c>
      <c r="K267" s="66">
        <v>2145472</v>
      </c>
      <c r="L267" s="61">
        <v>0.1484041828736917</v>
      </c>
      <c r="M267" s="65">
        <v>14753797</v>
      </c>
      <c r="N267" s="66">
        <v>1878415</v>
      </c>
      <c r="O267" s="61">
        <v>0.12731739497296865</v>
      </c>
      <c r="P267" s="65">
        <v>15272429</v>
      </c>
      <c r="Q267" s="66">
        <v>1564808</v>
      </c>
      <c r="R267" s="61">
        <v>0.10245966767958128</v>
      </c>
      <c r="S267" s="59">
        <v>14579494</v>
      </c>
      <c r="T267" s="60">
        <v>1823731</v>
      </c>
      <c r="U267" s="61">
        <v>0.12508877194229101</v>
      </c>
      <c r="V267" s="63">
        <v>15295063</v>
      </c>
      <c r="W267" s="63">
        <v>2241384</v>
      </c>
      <c r="X267" s="64">
        <v>0.14654297272263606</v>
      </c>
    </row>
    <row r="268" spans="1:24" x14ac:dyDescent="0.25">
      <c r="A268" s="56" t="s">
        <v>613</v>
      </c>
      <c r="B268" s="56" t="s">
        <v>614</v>
      </c>
      <c r="C268" s="56" t="s">
        <v>485</v>
      </c>
      <c r="D268" s="10">
        <v>16196243</v>
      </c>
      <c r="E268" s="10">
        <v>116555</v>
      </c>
      <c r="F268" s="11">
        <v>7.1964220344187231E-3</v>
      </c>
      <c r="G268" s="10">
        <v>15264291</v>
      </c>
      <c r="H268" s="10">
        <v>230120</v>
      </c>
      <c r="I268" s="11">
        <f t="shared" si="4"/>
        <v>1.5075708396806638E-2</v>
      </c>
      <c r="J268" s="65">
        <v>15225058</v>
      </c>
      <c r="K268" s="66">
        <v>103546</v>
      </c>
      <c r="L268" s="61">
        <v>6.801024994453223E-3</v>
      </c>
      <c r="M268" s="65">
        <v>15552072</v>
      </c>
      <c r="N268" s="66">
        <v>897572</v>
      </c>
      <c r="O268" s="61">
        <v>5.7713981776833338E-2</v>
      </c>
      <c r="P268" s="65">
        <v>15807968</v>
      </c>
      <c r="Q268" s="66">
        <v>1533221</v>
      </c>
      <c r="R268" s="61">
        <v>9.6990391174880924E-2</v>
      </c>
      <c r="S268" s="59">
        <v>15550783</v>
      </c>
      <c r="T268" s="60">
        <v>2892044</v>
      </c>
      <c r="U268" s="61">
        <v>0.18597417249022125</v>
      </c>
      <c r="V268" s="63">
        <v>16703707</v>
      </c>
      <c r="W268" s="63">
        <v>3197171</v>
      </c>
      <c r="X268" s="64">
        <v>0.19140487797109948</v>
      </c>
    </row>
    <row r="269" spans="1:24" x14ac:dyDescent="0.25">
      <c r="A269" s="56" t="s">
        <v>615</v>
      </c>
      <c r="B269" s="56" t="s">
        <v>616</v>
      </c>
      <c r="C269" s="56" t="s">
        <v>485</v>
      </c>
      <c r="D269" s="10">
        <v>8925464</v>
      </c>
      <c r="E269" s="10">
        <v>1350615</v>
      </c>
      <c r="F269" s="11">
        <v>0.1513215447398589</v>
      </c>
      <c r="G269" s="10">
        <v>8927811</v>
      </c>
      <c r="H269" s="10">
        <v>1913592</v>
      </c>
      <c r="I269" s="11">
        <f t="shared" si="4"/>
        <v>0.21434055895672521</v>
      </c>
      <c r="J269" s="65">
        <v>9066121</v>
      </c>
      <c r="K269" s="66">
        <v>1957124</v>
      </c>
      <c r="L269" s="61">
        <v>0.2158722567236859</v>
      </c>
      <c r="M269" s="65">
        <v>9547215</v>
      </c>
      <c r="N269" s="66">
        <v>2251827</v>
      </c>
      <c r="O269" s="61">
        <v>0.23586218598826988</v>
      </c>
      <c r="P269" s="65">
        <v>9670219</v>
      </c>
      <c r="Q269" s="66">
        <v>2747822</v>
      </c>
      <c r="R269" s="61">
        <v>0.2841530269376526</v>
      </c>
      <c r="S269" s="59">
        <v>9907491</v>
      </c>
      <c r="T269" s="60">
        <v>3126858</v>
      </c>
      <c r="U269" s="61">
        <v>0.31560543431227944</v>
      </c>
      <c r="V269" s="63">
        <v>10108546</v>
      </c>
      <c r="W269" s="63">
        <v>3933310</v>
      </c>
      <c r="X269" s="64">
        <v>0.38910739487162643</v>
      </c>
    </row>
    <row r="270" spans="1:24" x14ac:dyDescent="0.25">
      <c r="A270" s="56" t="s">
        <v>617</v>
      </c>
      <c r="B270" s="56" t="s">
        <v>618</v>
      </c>
      <c r="C270" s="56" t="s">
        <v>485</v>
      </c>
      <c r="D270" s="10">
        <v>23393401</v>
      </c>
      <c r="E270" s="10">
        <v>3236607</v>
      </c>
      <c r="F270" s="11">
        <v>0.13835555591083143</v>
      </c>
      <c r="G270" s="10">
        <v>23117317</v>
      </c>
      <c r="H270" s="10">
        <v>2824447</v>
      </c>
      <c r="I270" s="11">
        <f t="shared" si="4"/>
        <v>0.12217884108263947</v>
      </c>
      <c r="J270" s="65">
        <v>23183709</v>
      </c>
      <c r="K270" s="66">
        <v>2782402</v>
      </c>
      <c r="L270" s="61">
        <v>0.12001539529330704</v>
      </c>
      <c r="M270" s="65">
        <v>23847297</v>
      </c>
      <c r="N270" s="66">
        <v>3811296</v>
      </c>
      <c r="O270" s="61">
        <v>0.1598208803287014</v>
      </c>
      <c r="P270" s="65">
        <v>24690319</v>
      </c>
      <c r="Q270" s="66">
        <v>5721347</v>
      </c>
      <c r="R270" s="61">
        <v>0.23172430457459864</v>
      </c>
      <c r="S270" s="59">
        <v>26920143</v>
      </c>
      <c r="T270" s="60">
        <v>6134344</v>
      </c>
      <c r="U270" s="61">
        <v>0.22787189503413857</v>
      </c>
      <c r="V270" s="63">
        <v>26920143</v>
      </c>
      <c r="W270" s="63">
        <v>6134344</v>
      </c>
      <c r="X270" s="64">
        <v>0.22787189503413857</v>
      </c>
    </row>
    <row r="271" spans="1:24" x14ac:dyDescent="0.25">
      <c r="A271" s="56" t="s">
        <v>619</v>
      </c>
      <c r="B271" s="56" t="s">
        <v>620</v>
      </c>
      <c r="C271" s="56" t="s">
        <v>485</v>
      </c>
      <c r="D271" s="10">
        <v>70620089</v>
      </c>
      <c r="E271" s="10">
        <v>1545959</v>
      </c>
      <c r="F271" s="11">
        <v>2.1891207188934583E-2</v>
      </c>
      <c r="G271" s="10">
        <v>65412464</v>
      </c>
      <c r="H271" s="10">
        <v>1830240</v>
      </c>
      <c r="I271" s="11">
        <f t="shared" si="4"/>
        <v>2.7979988645589014E-2</v>
      </c>
      <c r="J271" s="65">
        <v>64471638</v>
      </c>
      <c r="K271" s="66">
        <v>4607114</v>
      </c>
      <c r="L271" s="61">
        <v>7.1459546289176029E-2</v>
      </c>
      <c r="M271" s="65">
        <v>62368675</v>
      </c>
      <c r="N271" s="66">
        <v>7613526</v>
      </c>
      <c r="O271" s="61">
        <v>0.12207291561028032</v>
      </c>
      <c r="P271" s="65">
        <v>65717848</v>
      </c>
      <c r="Q271" s="66">
        <v>12107381</v>
      </c>
      <c r="R271" s="61">
        <v>0.18423276732981275</v>
      </c>
      <c r="S271" s="59">
        <v>64703641</v>
      </c>
      <c r="T271" s="60">
        <v>20636264</v>
      </c>
      <c r="U271" s="61">
        <v>0.31893512762287984</v>
      </c>
      <c r="V271" s="63">
        <v>75262925</v>
      </c>
      <c r="W271" s="63">
        <v>19032363</v>
      </c>
      <c r="X271" s="64">
        <v>0.25287833285777828</v>
      </c>
    </row>
    <row r="272" spans="1:24" x14ac:dyDescent="0.25">
      <c r="A272" s="56" t="s">
        <v>621</v>
      </c>
      <c r="B272" s="56" t="s">
        <v>622</v>
      </c>
      <c r="C272" s="56" t="s">
        <v>485</v>
      </c>
      <c r="D272" s="10">
        <v>9149247</v>
      </c>
      <c r="E272" s="10">
        <v>1321555</v>
      </c>
      <c r="F272" s="11">
        <v>0.14444412747846899</v>
      </c>
      <c r="G272" s="10">
        <v>8517171</v>
      </c>
      <c r="H272" s="10">
        <v>1243775</v>
      </c>
      <c r="I272" s="11">
        <f t="shared" si="4"/>
        <v>0.14603146983898763</v>
      </c>
      <c r="J272" s="65">
        <v>8626356</v>
      </c>
      <c r="K272" s="66">
        <v>1379172</v>
      </c>
      <c r="L272" s="61">
        <v>0.15987886426203601</v>
      </c>
      <c r="M272" s="65">
        <v>9045695</v>
      </c>
      <c r="N272" s="66">
        <v>1445136</v>
      </c>
      <c r="O272" s="61">
        <v>0.15975953202048046</v>
      </c>
      <c r="P272" s="65">
        <v>9574613</v>
      </c>
      <c r="Q272" s="66">
        <v>1458315</v>
      </c>
      <c r="R272" s="61">
        <v>0.15231059469453231</v>
      </c>
      <c r="S272" s="59">
        <v>9834538</v>
      </c>
      <c r="T272" s="60">
        <v>1981631</v>
      </c>
      <c r="U272" s="61">
        <v>0.20149711150640731</v>
      </c>
      <c r="V272" s="63">
        <v>10634272</v>
      </c>
      <c r="W272" s="63">
        <v>2022276</v>
      </c>
      <c r="X272" s="64">
        <v>0.19016590886522369</v>
      </c>
    </row>
    <row r="273" spans="1:24" x14ac:dyDescent="0.25">
      <c r="A273" s="56" t="s">
        <v>623</v>
      </c>
      <c r="B273" s="56" t="s">
        <v>624</v>
      </c>
      <c r="C273" s="56" t="s">
        <v>399</v>
      </c>
      <c r="D273" s="10">
        <v>14861144</v>
      </c>
      <c r="E273" s="10">
        <v>2047393</v>
      </c>
      <c r="F273" s="11">
        <v>0.13776819604197363</v>
      </c>
      <c r="G273" s="10">
        <v>13088777</v>
      </c>
      <c r="H273" s="10">
        <v>3349865</v>
      </c>
      <c r="I273" s="11">
        <f t="shared" si="4"/>
        <v>0.25593414877493903</v>
      </c>
      <c r="J273" s="65">
        <v>12982396</v>
      </c>
      <c r="K273" s="66">
        <v>4462478</v>
      </c>
      <c r="L273" s="61">
        <v>0.34373300583343785</v>
      </c>
      <c r="M273" s="65">
        <v>14035732</v>
      </c>
      <c r="N273" s="66">
        <v>4995016</v>
      </c>
      <c r="O273" s="61">
        <v>0.3558785533950064</v>
      </c>
      <c r="P273" s="65">
        <v>15727382</v>
      </c>
      <c r="Q273" s="66">
        <v>4911973</v>
      </c>
      <c r="R273" s="61">
        <v>0.31231981266812237</v>
      </c>
      <c r="S273" s="59">
        <v>15637974</v>
      </c>
      <c r="T273" s="60">
        <v>4877747</v>
      </c>
      <c r="U273" s="61">
        <v>0.31191681224179041</v>
      </c>
      <c r="V273" s="63">
        <v>16213004</v>
      </c>
      <c r="W273" s="63">
        <v>4876197</v>
      </c>
      <c r="X273" s="64">
        <v>0.30075839122719022</v>
      </c>
    </row>
    <row r="274" spans="1:24" x14ac:dyDescent="0.25">
      <c r="A274" s="56" t="s">
        <v>625</v>
      </c>
      <c r="B274" s="56" t="s">
        <v>626</v>
      </c>
      <c r="C274" s="56" t="s">
        <v>399</v>
      </c>
      <c r="D274" s="10">
        <v>15137939</v>
      </c>
      <c r="E274" s="10">
        <v>3406079</v>
      </c>
      <c r="F274" s="11">
        <v>0.22500282237892491</v>
      </c>
      <c r="G274" s="10">
        <v>15634325</v>
      </c>
      <c r="H274" s="10">
        <v>3308092</v>
      </c>
      <c r="I274" s="11">
        <f t="shared" si="4"/>
        <v>0.21159161012707617</v>
      </c>
      <c r="J274" s="65">
        <v>16387698</v>
      </c>
      <c r="K274" s="66">
        <v>3247536</v>
      </c>
      <c r="L274" s="61">
        <v>0.19816913882596568</v>
      </c>
      <c r="M274" s="65">
        <v>16041691</v>
      </c>
      <c r="N274" s="66">
        <v>2817543</v>
      </c>
      <c r="O274" s="61">
        <v>0.17563877773234754</v>
      </c>
      <c r="P274" s="65">
        <v>16417829</v>
      </c>
      <c r="Q274" s="66">
        <v>2516955</v>
      </c>
      <c r="R274" s="61">
        <v>0.15330620144721935</v>
      </c>
      <c r="S274" s="59">
        <v>15258604</v>
      </c>
      <c r="T274" s="60">
        <v>3073058</v>
      </c>
      <c r="U274" s="61">
        <v>0.20139837169900995</v>
      </c>
      <c r="V274" s="63">
        <v>16132728</v>
      </c>
      <c r="W274" s="63">
        <v>3026423</v>
      </c>
      <c r="X274" s="64">
        <v>0.1875952411768177</v>
      </c>
    </row>
    <row r="275" spans="1:24" x14ac:dyDescent="0.25">
      <c r="A275" s="56" t="s">
        <v>627</v>
      </c>
      <c r="B275" s="56" t="s">
        <v>628</v>
      </c>
      <c r="C275" s="56" t="s">
        <v>399</v>
      </c>
      <c r="D275" s="10">
        <v>11514543</v>
      </c>
      <c r="E275" s="10">
        <v>2146987</v>
      </c>
      <c r="F275" s="11">
        <v>0.1864587244148552</v>
      </c>
      <c r="G275" s="10">
        <v>11488604</v>
      </c>
      <c r="H275" s="10">
        <v>2805084</v>
      </c>
      <c r="I275" s="11">
        <f t="shared" si="4"/>
        <v>0.24416230205166789</v>
      </c>
      <c r="J275" s="65">
        <v>11275156</v>
      </c>
      <c r="K275" s="66">
        <v>3609145</v>
      </c>
      <c r="L275" s="61">
        <v>0.32009712326818363</v>
      </c>
      <c r="M275" s="65">
        <v>11728700</v>
      </c>
      <c r="N275" s="66">
        <v>4608025</v>
      </c>
      <c r="O275" s="61">
        <v>0.39288454815964258</v>
      </c>
      <c r="P275" s="65">
        <v>11826730</v>
      </c>
      <c r="Q275" s="66">
        <v>5902546</v>
      </c>
      <c r="R275" s="61">
        <v>0.49908520783005955</v>
      </c>
      <c r="S275" s="59">
        <v>12163890</v>
      </c>
      <c r="T275" s="60">
        <v>7853217</v>
      </c>
      <c r="U275" s="61">
        <v>0.64561723264514892</v>
      </c>
      <c r="V275" s="63">
        <v>13795451</v>
      </c>
      <c r="W275" s="63">
        <v>7904609</v>
      </c>
      <c r="X275" s="64">
        <v>0.57298663160776697</v>
      </c>
    </row>
    <row r="276" spans="1:24" x14ac:dyDescent="0.25">
      <c r="A276" s="56" t="s">
        <v>629</v>
      </c>
      <c r="B276" s="56" t="s">
        <v>630</v>
      </c>
      <c r="C276" s="56" t="s">
        <v>119</v>
      </c>
      <c r="D276" s="10">
        <v>18311496</v>
      </c>
      <c r="E276" s="10">
        <v>600599</v>
      </c>
      <c r="F276" s="11">
        <v>3.2799013253750543E-2</v>
      </c>
      <c r="G276" s="10">
        <v>17763058</v>
      </c>
      <c r="H276" s="10">
        <v>905107</v>
      </c>
      <c r="I276" s="11">
        <f t="shared" si="4"/>
        <v>5.0954458404628304E-2</v>
      </c>
      <c r="J276" s="65">
        <v>17798654</v>
      </c>
      <c r="K276" s="66">
        <v>610260</v>
      </c>
      <c r="L276" s="61">
        <v>3.4286862366109255E-2</v>
      </c>
      <c r="M276" s="65">
        <v>18444951</v>
      </c>
      <c r="N276" s="66">
        <v>20956</v>
      </c>
      <c r="O276" s="61">
        <v>1.1361374719835256E-3</v>
      </c>
      <c r="P276" s="65">
        <v>17913999</v>
      </c>
      <c r="Q276" s="66">
        <v>240487</v>
      </c>
      <c r="R276" s="61">
        <v>1.3424529051274369E-2</v>
      </c>
      <c r="S276" s="59">
        <v>18811948</v>
      </c>
      <c r="T276" s="60">
        <v>451099</v>
      </c>
      <c r="U276" s="61">
        <v>2.3979387993205169E-2</v>
      </c>
      <c r="V276" s="63">
        <v>18658566</v>
      </c>
      <c r="W276" s="63">
        <v>277933</v>
      </c>
      <c r="X276" s="64">
        <v>1.4895732072872052E-2</v>
      </c>
    </row>
    <row r="277" spans="1:24" x14ac:dyDescent="0.25">
      <c r="A277" s="56" t="s">
        <v>631</v>
      </c>
      <c r="B277" s="56" t="s">
        <v>632</v>
      </c>
      <c r="C277" s="56" t="s">
        <v>119</v>
      </c>
      <c r="D277" s="10">
        <v>10156982</v>
      </c>
      <c r="E277" s="10">
        <v>1390822</v>
      </c>
      <c r="F277" s="11">
        <v>0.13693260458667741</v>
      </c>
      <c r="G277" s="10">
        <v>10550189</v>
      </c>
      <c r="H277" s="10">
        <v>1360791</v>
      </c>
      <c r="I277" s="11">
        <f t="shared" si="4"/>
        <v>0.12898261822608106</v>
      </c>
      <c r="J277" s="65">
        <v>10299377</v>
      </c>
      <c r="K277" s="66">
        <v>1539899</v>
      </c>
      <c r="L277" s="61">
        <v>0.14951380068910963</v>
      </c>
      <c r="M277" s="65">
        <v>10717401</v>
      </c>
      <c r="N277" s="66">
        <v>1618648</v>
      </c>
      <c r="O277" s="61">
        <v>0.15102989987964432</v>
      </c>
      <c r="P277" s="65">
        <v>11260977</v>
      </c>
      <c r="Q277" s="66">
        <v>1505487</v>
      </c>
      <c r="R277" s="61">
        <v>0.13369062027211315</v>
      </c>
      <c r="S277" s="59">
        <v>11646994</v>
      </c>
      <c r="T277" s="60">
        <v>2161739</v>
      </c>
      <c r="U277" s="61">
        <v>0.18560488654840898</v>
      </c>
      <c r="V277" s="63">
        <v>13050690</v>
      </c>
      <c r="W277" s="63">
        <v>2136612</v>
      </c>
      <c r="X277" s="64">
        <v>0.16371640120177555</v>
      </c>
    </row>
    <row r="278" spans="1:24" x14ac:dyDescent="0.25">
      <c r="A278" s="56" t="s">
        <v>633</v>
      </c>
      <c r="B278" s="56" t="s">
        <v>634</v>
      </c>
      <c r="C278" s="56" t="s">
        <v>119</v>
      </c>
      <c r="D278" s="10">
        <v>9300934</v>
      </c>
      <c r="E278" s="10">
        <v>994058</v>
      </c>
      <c r="F278" s="11">
        <v>0.1068772232982193</v>
      </c>
      <c r="G278" s="10">
        <v>9816065</v>
      </c>
      <c r="H278" s="10">
        <v>397998</v>
      </c>
      <c r="I278" s="11">
        <f t="shared" si="4"/>
        <v>4.0545575034395147E-2</v>
      </c>
      <c r="J278" s="65">
        <v>9146783</v>
      </c>
      <c r="K278" s="66">
        <v>165396</v>
      </c>
      <c r="L278" s="61">
        <v>1.808242307705343E-2</v>
      </c>
      <c r="M278" s="65">
        <v>9351109</v>
      </c>
      <c r="N278" s="66">
        <v>141819</v>
      </c>
      <c r="O278" s="61">
        <v>1.5166008652021916E-2</v>
      </c>
      <c r="P278" s="65">
        <v>9567474</v>
      </c>
      <c r="Q278" s="66">
        <v>188391</v>
      </c>
      <c r="R278" s="61">
        <v>1.9690777314890013E-2</v>
      </c>
      <c r="S278" s="67"/>
      <c r="T278" s="68"/>
      <c r="U278" s="61"/>
      <c r="V278" s="63">
        <v>11448098</v>
      </c>
      <c r="W278" s="63">
        <v>1308757</v>
      </c>
      <c r="X278" s="64">
        <v>0.11432091164838037</v>
      </c>
    </row>
    <row r="279" spans="1:24" x14ac:dyDescent="0.25">
      <c r="A279" s="56" t="s">
        <v>635</v>
      </c>
      <c r="B279" s="56" t="s">
        <v>636</v>
      </c>
      <c r="C279" s="56" t="s">
        <v>119</v>
      </c>
      <c r="D279" s="10">
        <v>11562306</v>
      </c>
      <c r="E279" s="10">
        <v>4040154</v>
      </c>
      <c r="F279" s="11">
        <v>0.34942458710226143</v>
      </c>
      <c r="G279" s="10">
        <v>11585858</v>
      </c>
      <c r="H279" s="10">
        <v>4479765</v>
      </c>
      <c r="I279" s="11">
        <f t="shared" si="4"/>
        <v>0.38665802739857508</v>
      </c>
      <c r="J279" s="65">
        <v>11613481</v>
      </c>
      <c r="K279" s="66">
        <v>4487733</v>
      </c>
      <c r="L279" s="61">
        <v>0.38642444931024555</v>
      </c>
      <c r="M279" s="65">
        <v>11596799</v>
      </c>
      <c r="N279" s="66">
        <v>4817101</v>
      </c>
      <c r="O279" s="61">
        <v>0.41538195151955293</v>
      </c>
      <c r="P279" s="65">
        <v>12314131</v>
      </c>
      <c r="Q279" s="66">
        <v>4707806</v>
      </c>
      <c r="R279" s="61">
        <v>0.3823092348132402</v>
      </c>
      <c r="S279" s="59">
        <v>12078428</v>
      </c>
      <c r="T279" s="60">
        <v>5092764</v>
      </c>
      <c r="U279" s="61">
        <v>0.42164129305568571</v>
      </c>
      <c r="V279" s="63">
        <v>12523821</v>
      </c>
      <c r="W279" s="63">
        <v>4957864</v>
      </c>
      <c r="X279" s="64">
        <v>0.39587470948363124</v>
      </c>
    </row>
    <row r="280" spans="1:24" x14ac:dyDescent="0.25">
      <c r="A280" s="56" t="s">
        <v>637</v>
      </c>
      <c r="B280" s="56" t="s">
        <v>638</v>
      </c>
      <c r="C280" s="56" t="s">
        <v>99</v>
      </c>
      <c r="D280" s="10">
        <v>11558589</v>
      </c>
      <c r="E280" s="10">
        <v>3043097</v>
      </c>
      <c r="F280" s="11">
        <v>0.26327582025799168</v>
      </c>
      <c r="G280" s="10">
        <v>10697006</v>
      </c>
      <c r="H280" s="10">
        <v>3381609</v>
      </c>
      <c r="I280" s="11">
        <f t="shared" si="4"/>
        <v>0.31612668068055677</v>
      </c>
      <c r="J280" s="65">
        <v>10084540</v>
      </c>
      <c r="K280" s="66">
        <v>3969506</v>
      </c>
      <c r="L280" s="61">
        <v>0.39362291190277393</v>
      </c>
      <c r="M280" s="65">
        <v>10164671</v>
      </c>
      <c r="N280" s="66">
        <v>4866397</v>
      </c>
      <c r="O280" s="61">
        <v>0.47875597744383463</v>
      </c>
      <c r="P280" s="65">
        <v>10599464</v>
      </c>
      <c r="Q280" s="66">
        <v>5730272</v>
      </c>
      <c r="R280" s="61">
        <v>0.54061903507573594</v>
      </c>
      <c r="S280" s="59">
        <v>11890239</v>
      </c>
      <c r="T280" s="60">
        <v>6157444</v>
      </c>
      <c r="U280" s="61">
        <v>0.51785704223439077</v>
      </c>
      <c r="V280" s="63">
        <v>12115819</v>
      </c>
      <c r="W280" s="63">
        <v>6664319</v>
      </c>
      <c r="X280" s="64">
        <v>0.5500510530901791</v>
      </c>
    </row>
    <row r="281" spans="1:24" x14ac:dyDescent="0.25">
      <c r="A281" s="56" t="s">
        <v>639</v>
      </c>
      <c r="B281" s="56" t="s">
        <v>640</v>
      </c>
      <c r="C281" s="56" t="s">
        <v>99</v>
      </c>
      <c r="D281" s="10">
        <v>19570861</v>
      </c>
      <c r="E281" s="10">
        <v>5799052</v>
      </c>
      <c r="F281" s="11">
        <v>0.29631052001237962</v>
      </c>
      <c r="G281" s="10">
        <v>20107723</v>
      </c>
      <c r="H281" s="10">
        <v>5737464</v>
      </c>
      <c r="I281" s="11">
        <f t="shared" si="4"/>
        <v>0.28533633569549371</v>
      </c>
      <c r="J281" s="65">
        <v>19823156</v>
      </c>
      <c r="K281" s="66">
        <v>5535812</v>
      </c>
      <c r="L281" s="61">
        <v>0.27925987163698857</v>
      </c>
      <c r="M281" s="65">
        <v>20027018</v>
      </c>
      <c r="N281" s="66">
        <v>6108893</v>
      </c>
      <c r="O281" s="61">
        <v>0.30503258148567103</v>
      </c>
      <c r="P281" s="65">
        <v>20017291</v>
      </c>
      <c r="Q281" s="66">
        <v>6983616</v>
      </c>
      <c r="R281" s="61">
        <v>0.34887917650795003</v>
      </c>
      <c r="S281" s="59">
        <v>20603534</v>
      </c>
      <c r="T281" s="60">
        <v>7516446</v>
      </c>
      <c r="U281" s="61">
        <v>0.3648134344331414</v>
      </c>
      <c r="V281" s="63">
        <v>21664716</v>
      </c>
      <c r="W281" s="63">
        <v>7972199</v>
      </c>
      <c r="X281" s="64">
        <v>0.36798077574614874</v>
      </c>
    </row>
    <row r="282" spans="1:24" x14ac:dyDescent="0.25">
      <c r="A282" s="56" t="s">
        <v>641</v>
      </c>
      <c r="B282" s="56" t="s">
        <v>642</v>
      </c>
      <c r="C282" s="56" t="s">
        <v>62</v>
      </c>
      <c r="D282" s="10">
        <v>8146241</v>
      </c>
      <c r="E282" s="10">
        <v>2790056</v>
      </c>
      <c r="F282" s="11">
        <v>0.34249612796871587</v>
      </c>
      <c r="G282" s="10">
        <v>8357121</v>
      </c>
      <c r="H282" s="10">
        <v>2691513</v>
      </c>
      <c r="I282" s="11">
        <f t="shared" si="4"/>
        <v>0.32206222693197811</v>
      </c>
      <c r="J282" s="65">
        <v>7770562</v>
      </c>
      <c r="K282" s="66">
        <v>2865596</v>
      </c>
      <c r="L282" s="61">
        <v>0.36877590063627314</v>
      </c>
      <c r="M282" s="65">
        <v>7898032</v>
      </c>
      <c r="N282" s="66">
        <v>3445409</v>
      </c>
      <c r="O282" s="61">
        <v>0.43623639407893006</v>
      </c>
      <c r="P282" s="65">
        <v>8247527</v>
      </c>
      <c r="Q282" s="66">
        <v>3894261</v>
      </c>
      <c r="R282" s="61">
        <v>0.47217317384956725</v>
      </c>
      <c r="S282" s="59">
        <v>9120052</v>
      </c>
      <c r="T282" s="60">
        <v>4538811</v>
      </c>
      <c r="U282" s="61">
        <v>0.49767380712302955</v>
      </c>
      <c r="V282" s="63">
        <v>9798438</v>
      </c>
      <c r="W282" s="63">
        <v>4854568</v>
      </c>
      <c r="X282" s="64">
        <v>0.49544304918804405</v>
      </c>
    </row>
    <row r="283" spans="1:24" x14ac:dyDescent="0.25">
      <c r="A283" s="56" t="s">
        <v>643</v>
      </c>
      <c r="B283" s="56" t="s">
        <v>644</v>
      </c>
      <c r="C283" s="56" t="s">
        <v>62</v>
      </c>
      <c r="D283" s="10">
        <v>8580889</v>
      </c>
      <c r="E283" s="10">
        <v>1206210</v>
      </c>
      <c r="F283" s="11">
        <v>0.14056935126418721</v>
      </c>
      <c r="G283" s="10">
        <v>8588679</v>
      </c>
      <c r="H283" s="10">
        <v>1538006</v>
      </c>
      <c r="I283" s="11">
        <f t="shared" si="4"/>
        <v>0.17907363868180426</v>
      </c>
      <c r="J283" s="65">
        <v>9424156</v>
      </c>
      <c r="K283" s="66">
        <v>1032406</v>
      </c>
      <c r="L283" s="61">
        <v>0.10954890814625734</v>
      </c>
      <c r="M283" s="65">
        <v>9361705</v>
      </c>
      <c r="N283" s="66">
        <v>1162350</v>
      </c>
      <c r="O283" s="61">
        <v>0.12416007554179501</v>
      </c>
      <c r="P283" s="65">
        <v>9052871</v>
      </c>
      <c r="Q283" s="66">
        <v>1710565</v>
      </c>
      <c r="R283" s="61">
        <v>0.18895276426671714</v>
      </c>
      <c r="S283" s="59">
        <v>9419927</v>
      </c>
      <c r="T283" s="60">
        <v>2609669</v>
      </c>
      <c r="U283" s="61">
        <v>0.27703707258028643</v>
      </c>
      <c r="V283" s="63">
        <v>10201142</v>
      </c>
      <c r="W283" s="63">
        <v>3520755</v>
      </c>
      <c r="X283" s="64">
        <v>0.34513341741542269</v>
      </c>
    </row>
    <row r="284" spans="1:24" x14ac:dyDescent="0.25">
      <c r="A284" s="56" t="s">
        <v>645</v>
      </c>
      <c r="B284" s="56" t="s">
        <v>646</v>
      </c>
      <c r="C284" s="56" t="s">
        <v>62</v>
      </c>
      <c r="D284" s="10">
        <v>11392971</v>
      </c>
      <c r="E284" s="10">
        <v>887603</v>
      </c>
      <c r="F284" s="11">
        <v>7.7907948681691541E-2</v>
      </c>
      <c r="G284" s="10">
        <v>12832719</v>
      </c>
      <c r="H284" s="10">
        <v>692283</v>
      </c>
      <c r="I284" s="11">
        <f t="shared" si="4"/>
        <v>5.3946712306254037E-2</v>
      </c>
      <c r="J284" s="65">
        <v>11743739</v>
      </c>
      <c r="K284" s="66">
        <v>253027</v>
      </c>
      <c r="L284" s="61">
        <v>2.1545693411612776E-2</v>
      </c>
      <c r="M284" s="65">
        <v>10678203</v>
      </c>
      <c r="N284" s="66">
        <v>409672</v>
      </c>
      <c r="O284" s="61">
        <v>3.8365256775882609E-2</v>
      </c>
      <c r="P284" s="65">
        <v>10968589</v>
      </c>
      <c r="Q284" s="66">
        <v>619946</v>
      </c>
      <c r="R284" s="61">
        <v>5.6520123053202191E-2</v>
      </c>
      <c r="S284" s="59">
        <v>11170646</v>
      </c>
      <c r="T284" s="60">
        <v>1440853</v>
      </c>
      <c r="U284" s="61">
        <v>0.12898564684620747</v>
      </c>
      <c r="V284" s="63">
        <v>11663145</v>
      </c>
      <c r="W284" s="63">
        <v>2507571</v>
      </c>
      <c r="X284" s="64">
        <v>0.2149995562946358</v>
      </c>
    </row>
    <row r="285" spans="1:24" x14ac:dyDescent="0.25">
      <c r="A285" s="56" t="s">
        <v>647</v>
      </c>
      <c r="B285" s="56" t="s">
        <v>648</v>
      </c>
      <c r="C285" s="56" t="s">
        <v>25</v>
      </c>
      <c r="D285" s="10">
        <v>16508886</v>
      </c>
      <c r="E285" s="10">
        <v>1851223</v>
      </c>
      <c r="F285" s="11">
        <v>0.11213494356917844</v>
      </c>
      <c r="G285" s="10">
        <v>14615172</v>
      </c>
      <c r="H285" s="10">
        <v>1161739</v>
      </c>
      <c r="I285" s="11">
        <f t="shared" si="4"/>
        <v>7.9488561612548927E-2</v>
      </c>
      <c r="J285" s="65">
        <v>12872328</v>
      </c>
      <c r="K285" s="66">
        <v>1609222</v>
      </c>
      <c r="L285" s="61">
        <v>0.12501406117059788</v>
      </c>
      <c r="M285" s="65">
        <v>12880639</v>
      </c>
      <c r="N285" s="66">
        <v>3792447</v>
      </c>
      <c r="O285" s="61">
        <v>0.29443003565273429</v>
      </c>
      <c r="P285" s="65">
        <v>13026868</v>
      </c>
      <c r="Q285" s="66">
        <v>6022894</v>
      </c>
      <c r="R285" s="61">
        <v>0.46234398014933442</v>
      </c>
      <c r="S285" s="59">
        <v>13340212</v>
      </c>
      <c r="T285" s="60">
        <v>7624839</v>
      </c>
      <c r="U285" s="61">
        <v>0.57156805304143588</v>
      </c>
      <c r="V285" s="63">
        <v>13831400</v>
      </c>
      <c r="W285" s="63">
        <v>9748877</v>
      </c>
      <c r="X285" s="64">
        <v>0.70483660366991052</v>
      </c>
    </row>
    <row r="286" spans="1:24" x14ac:dyDescent="0.25">
      <c r="A286" s="56" t="s">
        <v>649</v>
      </c>
      <c r="B286" s="56" t="s">
        <v>650</v>
      </c>
      <c r="C286" s="56" t="s">
        <v>25</v>
      </c>
      <c r="D286" s="10">
        <v>15768136</v>
      </c>
      <c r="E286" s="10">
        <v>2177173</v>
      </c>
      <c r="F286" s="11">
        <v>0.13807421498647651</v>
      </c>
      <c r="G286" s="10">
        <v>16255128</v>
      </c>
      <c r="H286" s="10">
        <v>2472883</v>
      </c>
      <c r="I286" s="11">
        <f t="shared" si="4"/>
        <v>0.15212940802434777</v>
      </c>
      <c r="J286" s="65">
        <v>15332745</v>
      </c>
      <c r="K286" s="66">
        <v>4268398</v>
      </c>
      <c r="L286" s="61">
        <v>0.27838446409954642</v>
      </c>
      <c r="M286" s="65">
        <v>15254316</v>
      </c>
      <c r="N286" s="66">
        <v>6470280</v>
      </c>
      <c r="O286" s="61">
        <v>0.42416061133124555</v>
      </c>
      <c r="P286" s="65">
        <v>15583302</v>
      </c>
      <c r="Q286" s="66">
        <v>8197485</v>
      </c>
      <c r="R286" s="61">
        <v>0.52604287589369703</v>
      </c>
      <c r="S286" s="59">
        <v>15720518</v>
      </c>
      <c r="T286" s="60">
        <v>8781718</v>
      </c>
      <c r="U286" s="61">
        <v>0.55861505326987315</v>
      </c>
      <c r="V286" s="63">
        <v>16499408</v>
      </c>
      <c r="W286" s="63">
        <v>10064575</v>
      </c>
      <c r="X286" s="64">
        <v>0.60999612834593819</v>
      </c>
    </row>
    <row r="287" spans="1:24" x14ac:dyDescent="0.25">
      <c r="A287" s="56" t="s">
        <v>651</v>
      </c>
      <c r="B287" s="56" t="s">
        <v>652</v>
      </c>
      <c r="C287" s="56" t="s">
        <v>25</v>
      </c>
      <c r="D287" s="10">
        <v>36825878</v>
      </c>
      <c r="E287" s="10">
        <v>6354024</v>
      </c>
      <c r="F287" s="11">
        <v>0.17254236273742068</v>
      </c>
      <c r="G287" s="10">
        <v>38659058</v>
      </c>
      <c r="H287" s="10">
        <v>6162359</v>
      </c>
      <c r="I287" s="11">
        <f t="shared" si="4"/>
        <v>0.15940272005593101</v>
      </c>
      <c r="J287" s="65">
        <v>37220731</v>
      </c>
      <c r="K287" s="66">
        <v>8517572</v>
      </c>
      <c r="L287" s="61">
        <v>0.22883946046089207</v>
      </c>
      <c r="M287" s="65">
        <v>37899758</v>
      </c>
      <c r="N287" s="66">
        <v>9455580</v>
      </c>
      <c r="O287" s="61">
        <v>0.24948919198903591</v>
      </c>
      <c r="P287" s="65">
        <v>39004204</v>
      </c>
      <c r="Q287" s="66">
        <v>10406149</v>
      </c>
      <c r="R287" s="61">
        <v>0.26679557413862365</v>
      </c>
      <c r="S287" s="59">
        <v>40429901</v>
      </c>
      <c r="T287" s="60">
        <v>10846558</v>
      </c>
      <c r="U287" s="61">
        <v>0.26828059757059508</v>
      </c>
      <c r="V287" s="63">
        <v>42656836</v>
      </c>
      <c r="W287" s="63">
        <v>9557721</v>
      </c>
      <c r="X287" s="64">
        <v>0.22406071092567673</v>
      </c>
    </row>
    <row r="288" spans="1:24" x14ac:dyDescent="0.25">
      <c r="A288" s="56" t="s">
        <v>653</v>
      </c>
      <c r="B288" s="56" t="s">
        <v>654</v>
      </c>
      <c r="C288" s="56" t="s">
        <v>25</v>
      </c>
      <c r="D288" s="10">
        <v>45373070</v>
      </c>
      <c r="E288" s="10">
        <v>27566748</v>
      </c>
      <c r="F288" s="11">
        <v>0.60755747847787245</v>
      </c>
      <c r="G288" s="10">
        <v>44461813</v>
      </c>
      <c r="H288" s="10">
        <v>29314346</v>
      </c>
      <c r="I288" s="11">
        <f t="shared" si="4"/>
        <v>0.65931512959221883</v>
      </c>
      <c r="J288" s="65">
        <v>49595169</v>
      </c>
      <c r="K288" s="66">
        <v>28210506</v>
      </c>
      <c r="L288" s="61">
        <v>0.56881560379399054</v>
      </c>
      <c r="M288" s="65">
        <v>49939643</v>
      </c>
      <c r="N288" s="66">
        <v>26828787</v>
      </c>
      <c r="O288" s="61">
        <v>0.53722424487495835</v>
      </c>
      <c r="P288" s="65">
        <v>51036885</v>
      </c>
      <c r="Q288" s="66">
        <v>23870884</v>
      </c>
      <c r="R288" s="61">
        <v>0.4677182786527822</v>
      </c>
      <c r="S288" s="59">
        <v>45303320</v>
      </c>
      <c r="T288" s="60">
        <v>27760922</v>
      </c>
      <c r="U288" s="61">
        <v>0.61277897513912882</v>
      </c>
      <c r="V288" s="63">
        <v>48736156</v>
      </c>
      <c r="W288" s="63">
        <v>28992873</v>
      </c>
      <c r="X288" s="64">
        <f>W288/V288</f>
        <v>0.59489453784578328</v>
      </c>
    </row>
    <row r="289" spans="1:24" x14ac:dyDescent="0.25">
      <c r="A289" s="56" t="s">
        <v>655</v>
      </c>
      <c r="B289" s="56" t="s">
        <v>656</v>
      </c>
      <c r="C289" s="56" t="s">
        <v>25</v>
      </c>
      <c r="D289" s="10">
        <v>12761042</v>
      </c>
      <c r="E289" s="10">
        <v>323393</v>
      </c>
      <c r="F289" s="11">
        <v>2.5342209515492542E-2</v>
      </c>
      <c r="G289" s="10">
        <v>12619257</v>
      </c>
      <c r="H289" s="10">
        <v>281904</v>
      </c>
      <c r="I289" s="11">
        <f t="shared" si="4"/>
        <v>2.2339191602168022E-2</v>
      </c>
      <c r="J289" s="65">
        <v>13085540</v>
      </c>
      <c r="K289" s="66">
        <v>251234</v>
      </c>
      <c r="L289" s="61">
        <v>1.9199360515500315E-2</v>
      </c>
      <c r="M289" s="65">
        <v>15117143</v>
      </c>
      <c r="N289" s="66">
        <v>75074</v>
      </c>
      <c r="O289" s="61">
        <v>4.9661500192199016E-3</v>
      </c>
      <c r="P289" s="65">
        <v>14728484</v>
      </c>
      <c r="Q289" s="66">
        <v>427913</v>
      </c>
      <c r="R289" s="61">
        <v>2.9053431432590076E-2</v>
      </c>
      <c r="S289" s="59">
        <v>12716667</v>
      </c>
      <c r="T289" s="60">
        <v>1127167</v>
      </c>
      <c r="U289" s="61">
        <v>8.8636983259843163E-2</v>
      </c>
      <c r="V289" s="63">
        <v>14210992</v>
      </c>
      <c r="W289" s="63">
        <v>728542</v>
      </c>
      <c r="X289" s="64">
        <v>5.1266090361601777E-2</v>
      </c>
    </row>
    <row r="290" spans="1:24" x14ac:dyDescent="0.25">
      <c r="A290" s="56" t="s">
        <v>657</v>
      </c>
      <c r="B290" s="56" t="s">
        <v>658</v>
      </c>
      <c r="C290" s="56" t="s">
        <v>25</v>
      </c>
      <c r="D290" s="10">
        <v>65566798</v>
      </c>
      <c r="E290" s="10">
        <v>11117002</v>
      </c>
      <c r="F290" s="11">
        <v>0.16955230908180083</v>
      </c>
      <c r="G290" s="10">
        <v>63016494</v>
      </c>
      <c r="H290" s="10">
        <v>18124837</v>
      </c>
      <c r="I290" s="11">
        <f t="shared" si="4"/>
        <v>0.28762052360450263</v>
      </c>
      <c r="J290" s="65">
        <v>61104911</v>
      </c>
      <c r="K290" s="66">
        <v>25303783</v>
      </c>
      <c r="L290" s="61">
        <v>0.41410391711396161</v>
      </c>
      <c r="M290" s="65">
        <v>65456357</v>
      </c>
      <c r="N290" s="66">
        <v>29987277</v>
      </c>
      <c r="O290" s="61">
        <v>0.45812627488572272</v>
      </c>
      <c r="P290" s="65">
        <v>63171609</v>
      </c>
      <c r="Q290" s="66">
        <v>37300222</v>
      </c>
      <c r="R290" s="61">
        <v>0.59045863466925463</v>
      </c>
      <c r="S290" s="59">
        <v>65467165</v>
      </c>
      <c r="T290" s="60">
        <v>43220855</v>
      </c>
      <c r="U290" s="61">
        <v>0.66019133408327668</v>
      </c>
      <c r="V290" s="63">
        <v>70020025</v>
      </c>
      <c r="W290" s="63">
        <v>44675491</v>
      </c>
      <c r="X290" s="64">
        <v>0.63803877533605569</v>
      </c>
    </row>
    <row r="291" spans="1:24" x14ac:dyDescent="0.25">
      <c r="A291" s="56" t="s">
        <v>659</v>
      </c>
      <c r="B291" s="56" t="s">
        <v>660</v>
      </c>
      <c r="C291" s="56" t="s">
        <v>165</v>
      </c>
      <c r="D291" s="10">
        <v>6395849</v>
      </c>
      <c r="E291" s="10">
        <v>759950</v>
      </c>
      <c r="F291" s="11">
        <v>0.11881925292482672</v>
      </c>
      <c r="G291" s="10">
        <v>6411013</v>
      </c>
      <c r="H291" s="10">
        <v>1341916</v>
      </c>
      <c r="I291" s="11">
        <f t="shared" si="4"/>
        <v>0.20931419106465701</v>
      </c>
      <c r="J291" s="65">
        <v>6550838</v>
      </c>
      <c r="K291" s="66">
        <v>1751647</v>
      </c>
      <c r="L291" s="61">
        <v>0.26739281295003786</v>
      </c>
      <c r="M291" s="65">
        <v>6578491</v>
      </c>
      <c r="N291" s="66">
        <v>2357017</v>
      </c>
      <c r="O291" s="61">
        <v>0.35829143796046842</v>
      </c>
      <c r="P291" s="65">
        <v>6853990</v>
      </c>
      <c r="Q291" s="66">
        <v>3122808</v>
      </c>
      <c r="R291" s="61">
        <v>0.4556189898146919</v>
      </c>
      <c r="S291" s="59">
        <v>7497848</v>
      </c>
      <c r="T291" s="60">
        <v>4408878</v>
      </c>
      <c r="U291" s="61">
        <v>0.58801912228682152</v>
      </c>
      <c r="V291" s="63">
        <v>9479898</v>
      </c>
      <c r="W291" s="63">
        <v>4426670</v>
      </c>
      <c r="X291" s="64">
        <v>0.46695333641775472</v>
      </c>
    </row>
    <row r="292" spans="1:24" x14ac:dyDescent="0.25">
      <c r="A292" s="56" t="s">
        <v>661</v>
      </c>
      <c r="B292" s="56" t="s">
        <v>662</v>
      </c>
      <c r="C292" s="56" t="s">
        <v>165</v>
      </c>
      <c r="D292" s="10">
        <v>9077525</v>
      </c>
      <c r="E292" s="10">
        <v>2546044</v>
      </c>
      <c r="F292" s="11">
        <v>0.28047777340189095</v>
      </c>
      <c r="G292" s="10">
        <v>9295977</v>
      </c>
      <c r="H292" s="10">
        <v>2652355</v>
      </c>
      <c r="I292" s="11">
        <f t="shared" si="4"/>
        <v>0.28532288752435597</v>
      </c>
      <c r="J292" s="65">
        <v>9669554</v>
      </c>
      <c r="K292" s="66">
        <v>2528082</v>
      </c>
      <c r="L292" s="61">
        <v>0.26144763243475344</v>
      </c>
      <c r="M292" s="65">
        <v>9615690</v>
      </c>
      <c r="N292" s="66">
        <v>3358155</v>
      </c>
      <c r="O292" s="61">
        <v>0.34923702823198333</v>
      </c>
      <c r="P292" s="65">
        <v>10639470</v>
      </c>
      <c r="Q292" s="66">
        <v>3455157</v>
      </c>
      <c r="R292" s="61">
        <v>0.32474897715769674</v>
      </c>
      <c r="S292" s="59">
        <v>10420237</v>
      </c>
      <c r="T292" s="60">
        <v>4468621</v>
      </c>
      <c r="U292" s="61">
        <v>0.42884063001638062</v>
      </c>
      <c r="V292" s="63">
        <v>10659874</v>
      </c>
      <c r="W292" s="63">
        <v>5865092</v>
      </c>
      <c r="X292" s="64">
        <v>0.55020275098936444</v>
      </c>
    </row>
    <row r="293" spans="1:24" x14ac:dyDescent="0.25">
      <c r="A293" s="56" t="s">
        <v>663</v>
      </c>
      <c r="B293" s="56" t="s">
        <v>664</v>
      </c>
      <c r="C293" s="56" t="s">
        <v>165</v>
      </c>
      <c r="D293" s="10">
        <v>6350380</v>
      </c>
      <c r="E293" s="10">
        <v>2476975</v>
      </c>
      <c r="F293" s="11">
        <v>0.39005146148734404</v>
      </c>
      <c r="G293" s="10">
        <v>6629742</v>
      </c>
      <c r="H293" s="10">
        <v>2459569</v>
      </c>
      <c r="I293" s="11">
        <f t="shared" si="4"/>
        <v>0.37099015316131456</v>
      </c>
      <c r="J293" s="65">
        <v>6411348</v>
      </c>
      <c r="K293" s="66">
        <v>2335793</v>
      </c>
      <c r="L293" s="61">
        <v>0.36432166839173291</v>
      </c>
      <c r="M293" s="65">
        <v>6038489</v>
      </c>
      <c r="N293" s="66">
        <v>2657711</v>
      </c>
      <c r="O293" s="61">
        <v>0.440128482473016</v>
      </c>
      <c r="P293" s="65">
        <v>6175019</v>
      </c>
      <c r="Q293" s="66">
        <v>3092313</v>
      </c>
      <c r="R293" s="61">
        <v>0.50077789234332726</v>
      </c>
      <c r="S293" s="59">
        <v>5941098</v>
      </c>
      <c r="T293" s="60">
        <v>4388610</v>
      </c>
      <c r="U293" s="61">
        <v>0.73868668720832409</v>
      </c>
      <c r="V293" s="63">
        <v>6562272</v>
      </c>
      <c r="W293" s="63">
        <v>5094515</v>
      </c>
      <c r="X293" s="64">
        <v>0.77633401968098859</v>
      </c>
    </row>
    <row r="294" spans="1:24" x14ac:dyDescent="0.25">
      <c r="A294" s="56" t="s">
        <v>665</v>
      </c>
      <c r="B294" s="56" t="s">
        <v>666</v>
      </c>
      <c r="C294" s="56" t="s">
        <v>165</v>
      </c>
      <c r="D294" s="10">
        <v>7307096</v>
      </c>
      <c r="E294" s="10">
        <v>2365017</v>
      </c>
      <c r="F294" s="11">
        <v>0.32366031594493899</v>
      </c>
      <c r="G294" s="10">
        <v>7081762</v>
      </c>
      <c r="H294" s="10">
        <v>2440184</v>
      </c>
      <c r="I294" s="11">
        <f t="shared" si="4"/>
        <v>0.34457300315938322</v>
      </c>
      <c r="J294" s="65">
        <v>7127661</v>
      </c>
      <c r="K294" s="66">
        <v>2117264</v>
      </c>
      <c r="L294" s="61">
        <v>0.29704891969469366</v>
      </c>
      <c r="M294" s="65">
        <v>7375897</v>
      </c>
      <c r="N294" s="66">
        <v>2203646</v>
      </c>
      <c r="O294" s="61">
        <v>0.29876311992968446</v>
      </c>
      <c r="P294" s="65">
        <v>7461036</v>
      </c>
      <c r="Q294" s="66">
        <v>2749707</v>
      </c>
      <c r="R294" s="61">
        <v>0.36854225070084101</v>
      </c>
      <c r="S294" s="59">
        <v>7720208</v>
      </c>
      <c r="T294" s="60">
        <v>3677510</v>
      </c>
      <c r="U294" s="61">
        <v>0.47634856470188369</v>
      </c>
      <c r="V294" s="63">
        <v>8237073</v>
      </c>
      <c r="W294" s="63">
        <v>4153166</v>
      </c>
      <c r="X294" s="64">
        <v>0.50420410259809523</v>
      </c>
    </row>
    <row r="295" spans="1:24" x14ac:dyDescent="0.25">
      <c r="A295" s="56" t="s">
        <v>667</v>
      </c>
      <c r="B295" s="56" t="s">
        <v>668</v>
      </c>
      <c r="C295" s="56" t="s">
        <v>165</v>
      </c>
      <c r="D295" s="10">
        <v>6503486</v>
      </c>
      <c r="E295" s="10">
        <v>1778138</v>
      </c>
      <c r="F295" s="11">
        <v>0.27341305878109062</v>
      </c>
      <c r="G295" s="10">
        <v>6396624</v>
      </c>
      <c r="H295" s="10">
        <v>1886924</v>
      </c>
      <c r="I295" s="11">
        <f t="shared" si="4"/>
        <v>0.29498748089617272</v>
      </c>
      <c r="J295" s="65">
        <v>6412376</v>
      </c>
      <c r="K295" s="66">
        <v>2092283</v>
      </c>
      <c r="L295" s="61">
        <v>0.32628825882948848</v>
      </c>
      <c r="M295" s="65">
        <v>6404857</v>
      </c>
      <c r="N295" s="66">
        <v>2723470</v>
      </c>
      <c r="O295" s="61">
        <v>0.42521948577462387</v>
      </c>
      <c r="P295" s="65">
        <v>6810640</v>
      </c>
      <c r="Q295" s="66">
        <v>3648784</v>
      </c>
      <c r="R295" s="61">
        <v>0.5357475949396826</v>
      </c>
      <c r="S295" s="59">
        <v>7736772</v>
      </c>
      <c r="T295" s="60">
        <v>4740833</v>
      </c>
      <c r="U295" s="61">
        <v>0.61276628030398206</v>
      </c>
      <c r="V295" s="63">
        <v>7319811</v>
      </c>
      <c r="W295" s="63">
        <v>6766239</v>
      </c>
      <c r="X295" s="64">
        <v>0.92437345718352559</v>
      </c>
    </row>
    <row r="296" spans="1:24" x14ac:dyDescent="0.25">
      <c r="A296" s="56" t="s">
        <v>669</v>
      </c>
      <c r="B296" s="56" t="s">
        <v>670</v>
      </c>
      <c r="C296" s="56" t="s">
        <v>108</v>
      </c>
      <c r="D296" s="10">
        <v>7249573</v>
      </c>
      <c r="E296" s="10">
        <v>3404034</v>
      </c>
      <c r="F296" s="11">
        <v>0.46954958588595491</v>
      </c>
      <c r="G296" s="10">
        <v>7366242</v>
      </c>
      <c r="H296" s="10">
        <v>3867506</v>
      </c>
      <c r="I296" s="11">
        <f t="shared" si="4"/>
        <v>0.52503108097724727</v>
      </c>
      <c r="J296" s="65">
        <v>7585719</v>
      </c>
      <c r="K296" s="66">
        <v>3812459</v>
      </c>
      <c r="L296" s="61">
        <v>0.5025837366240431</v>
      </c>
      <c r="M296" s="65">
        <v>7656566</v>
      </c>
      <c r="N296" s="66">
        <v>4156652</v>
      </c>
      <c r="O296" s="61">
        <v>0.54288724213962236</v>
      </c>
      <c r="P296" s="65">
        <v>7683457</v>
      </c>
      <c r="Q296" s="66">
        <v>4659506</v>
      </c>
      <c r="R296" s="61">
        <v>0.60643353636260344</v>
      </c>
      <c r="S296" s="59">
        <v>8000354</v>
      </c>
      <c r="T296" s="60">
        <v>5421784</v>
      </c>
      <c r="U296" s="61">
        <v>0.67769301208421528</v>
      </c>
      <c r="V296" s="63">
        <v>8336457</v>
      </c>
      <c r="W296" s="63">
        <v>6024589</v>
      </c>
      <c r="X296" s="64">
        <v>0.7226797907072513</v>
      </c>
    </row>
    <row r="297" spans="1:24" x14ac:dyDescent="0.25">
      <c r="A297" s="56" t="s">
        <v>671</v>
      </c>
      <c r="B297" s="56" t="s">
        <v>672</v>
      </c>
      <c r="C297" s="56" t="s">
        <v>108</v>
      </c>
      <c r="D297" s="10">
        <v>10451977</v>
      </c>
      <c r="E297" s="10">
        <v>2564652</v>
      </c>
      <c r="F297" s="11">
        <v>0.24537482239006075</v>
      </c>
      <c r="G297" s="10">
        <v>10548633</v>
      </c>
      <c r="H297" s="10">
        <v>2457715</v>
      </c>
      <c r="I297" s="11">
        <f t="shared" si="4"/>
        <v>0.23298895695774041</v>
      </c>
      <c r="J297" s="65">
        <v>10555111</v>
      </c>
      <c r="K297" s="66">
        <v>2408687</v>
      </c>
      <c r="L297" s="61">
        <v>0.2282010108657313</v>
      </c>
      <c r="M297" s="65">
        <v>10685765</v>
      </c>
      <c r="N297" s="66">
        <v>2267239</v>
      </c>
      <c r="O297" s="61">
        <v>0.21217376575284971</v>
      </c>
      <c r="P297" s="65">
        <v>10902606</v>
      </c>
      <c r="Q297" s="66">
        <v>2795973</v>
      </c>
      <c r="R297" s="61">
        <v>0.25644997168566852</v>
      </c>
      <c r="S297" s="59">
        <v>11610752</v>
      </c>
      <c r="T297" s="60">
        <v>3611803</v>
      </c>
      <c r="U297" s="61">
        <v>0.31107399417367626</v>
      </c>
      <c r="V297" s="63">
        <v>12026826</v>
      </c>
      <c r="W297" s="63">
        <v>4157131</v>
      </c>
      <c r="X297" s="64">
        <v>0.34565487186727406</v>
      </c>
    </row>
    <row r="298" spans="1:24" x14ac:dyDescent="0.25">
      <c r="A298" s="56" t="s">
        <v>673</v>
      </c>
      <c r="B298" s="56" t="s">
        <v>602</v>
      </c>
      <c r="C298" s="56" t="s">
        <v>108</v>
      </c>
      <c r="D298" s="10">
        <v>9590610</v>
      </c>
      <c r="E298" s="10">
        <v>3971759</v>
      </c>
      <c r="F298" s="11">
        <v>0.41412996670701863</v>
      </c>
      <c r="G298" s="10">
        <v>9618120</v>
      </c>
      <c r="H298" s="10">
        <v>3627777</v>
      </c>
      <c r="I298" s="11">
        <f t="shared" si="4"/>
        <v>0.37718150740477346</v>
      </c>
      <c r="J298" s="65">
        <v>9834305</v>
      </c>
      <c r="K298" s="66">
        <v>3337850</v>
      </c>
      <c r="L298" s="61">
        <v>0.33940883468633526</v>
      </c>
      <c r="M298" s="65">
        <v>10053782</v>
      </c>
      <c r="N298" s="66">
        <v>4036205</v>
      </c>
      <c r="O298" s="61">
        <v>0.40146136051090026</v>
      </c>
      <c r="P298" s="65">
        <v>10777012</v>
      </c>
      <c r="Q298" s="66">
        <v>5320108</v>
      </c>
      <c r="R298" s="61">
        <v>0.49365334287462981</v>
      </c>
      <c r="S298" s="59">
        <v>10764179</v>
      </c>
      <c r="T298" s="60">
        <v>7208632</v>
      </c>
      <c r="U298" s="61">
        <v>0.66968711687161653</v>
      </c>
      <c r="V298" s="63">
        <v>11741345</v>
      </c>
      <c r="W298" s="63">
        <v>8164159</v>
      </c>
      <c r="X298" s="64">
        <v>0.69533422278282431</v>
      </c>
    </row>
    <row r="299" spans="1:24" x14ac:dyDescent="0.25">
      <c r="A299" s="56" t="s">
        <v>674</v>
      </c>
      <c r="B299" s="56" t="s">
        <v>675</v>
      </c>
      <c r="C299" s="56" t="s">
        <v>111</v>
      </c>
      <c r="D299" s="10">
        <v>24653929</v>
      </c>
      <c r="E299" s="10">
        <v>3669825</v>
      </c>
      <c r="F299" s="11">
        <v>0.14885355595856548</v>
      </c>
      <c r="G299" s="10">
        <v>26966126</v>
      </c>
      <c r="H299" s="10">
        <v>6589831</v>
      </c>
      <c r="I299" s="11">
        <f t="shared" si="4"/>
        <v>0.24437440513331429</v>
      </c>
      <c r="J299" s="65">
        <v>28179294</v>
      </c>
      <c r="K299" s="66">
        <v>7507118</v>
      </c>
      <c r="L299" s="61">
        <v>0.26640546778780194</v>
      </c>
      <c r="M299" s="65">
        <v>29166276</v>
      </c>
      <c r="N299" s="66">
        <v>8636694</v>
      </c>
      <c r="O299" s="61">
        <v>0.29611918916216795</v>
      </c>
      <c r="P299" s="65">
        <v>31307975</v>
      </c>
      <c r="Q299" s="66">
        <v>9155119</v>
      </c>
      <c r="R299" s="61">
        <v>0.29242130798941801</v>
      </c>
      <c r="S299" s="59">
        <v>34540703</v>
      </c>
      <c r="T299" s="60">
        <v>9182459</v>
      </c>
      <c r="U299" s="61">
        <v>0.26584458920827408</v>
      </c>
      <c r="V299" s="63">
        <v>36866692</v>
      </c>
      <c r="W299" s="63">
        <v>9972786</v>
      </c>
      <c r="X299" s="64">
        <v>0.27050938012013664</v>
      </c>
    </row>
    <row r="300" spans="1:24" x14ac:dyDescent="0.25">
      <c r="A300" s="56" t="s">
        <v>676</v>
      </c>
      <c r="B300" s="56" t="s">
        <v>677</v>
      </c>
      <c r="C300" s="56" t="s">
        <v>111</v>
      </c>
      <c r="D300" s="10">
        <v>21763547</v>
      </c>
      <c r="E300" s="10">
        <v>3622272</v>
      </c>
      <c r="F300" s="11">
        <v>0.16643757563966941</v>
      </c>
      <c r="G300" s="10">
        <v>20961952</v>
      </c>
      <c r="H300" s="10">
        <v>3798967</v>
      </c>
      <c r="I300" s="11">
        <f t="shared" si="4"/>
        <v>0.18123154752000195</v>
      </c>
      <c r="J300" s="65">
        <v>20557959</v>
      </c>
      <c r="K300" s="66">
        <v>4179545</v>
      </c>
      <c r="L300" s="61">
        <v>0.20330544486444399</v>
      </c>
      <c r="M300" s="65">
        <v>20552488</v>
      </c>
      <c r="N300" s="66">
        <v>5808878</v>
      </c>
      <c r="O300" s="61">
        <v>0.28263624335895488</v>
      </c>
      <c r="P300" s="65">
        <v>21889987</v>
      </c>
      <c r="Q300" s="66">
        <v>6890887</v>
      </c>
      <c r="R300" s="61">
        <v>0.31479630389912977</v>
      </c>
      <c r="S300" s="59">
        <v>22481393</v>
      </c>
      <c r="T300" s="60">
        <v>8511345</v>
      </c>
      <c r="U300" s="61">
        <v>0.37859508972597916</v>
      </c>
      <c r="V300" s="63">
        <v>22673403</v>
      </c>
      <c r="W300" s="63">
        <v>10236665</v>
      </c>
      <c r="X300" s="64">
        <v>0.45148339664760512</v>
      </c>
    </row>
    <row r="301" spans="1:24" x14ac:dyDescent="0.25">
      <c r="A301" s="56" t="s">
        <v>678</v>
      </c>
      <c r="B301" s="56" t="s">
        <v>679</v>
      </c>
      <c r="C301" s="56" t="s">
        <v>111</v>
      </c>
      <c r="D301" s="10">
        <v>143840570</v>
      </c>
      <c r="E301" s="10">
        <v>24024345</v>
      </c>
      <c r="F301" s="11">
        <v>0.16702064653942902</v>
      </c>
      <c r="G301" s="10">
        <v>149161088</v>
      </c>
      <c r="H301" s="10">
        <v>28688508</v>
      </c>
      <c r="I301" s="11">
        <f t="shared" si="4"/>
        <v>0.19233238631244096</v>
      </c>
      <c r="J301" s="65">
        <v>153098786</v>
      </c>
      <c r="K301" s="66">
        <v>41745030</v>
      </c>
      <c r="L301" s="61">
        <v>0.27266728293978765</v>
      </c>
      <c r="M301" s="65">
        <v>161088707</v>
      </c>
      <c r="N301" s="66">
        <v>51214961</v>
      </c>
      <c r="O301" s="61">
        <v>0.31793017619788827</v>
      </c>
      <c r="P301" s="65">
        <v>170735770</v>
      </c>
      <c r="Q301" s="66">
        <v>59087921</v>
      </c>
      <c r="R301" s="61">
        <v>0.34607815925157337</v>
      </c>
      <c r="S301" s="59">
        <v>183312797</v>
      </c>
      <c r="T301" s="60">
        <v>62266218</v>
      </c>
      <c r="U301" s="61">
        <v>0.33967196518200526</v>
      </c>
      <c r="V301" s="63">
        <v>196914728</v>
      </c>
      <c r="W301" s="63">
        <v>69095415</v>
      </c>
      <c r="X301" s="64">
        <v>0.35089003093765542</v>
      </c>
    </row>
    <row r="302" spans="1:24" x14ac:dyDescent="0.25">
      <c r="A302" s="56" t="s">
        <v>680</v>
      </c>
      <c r="B302" s="56" t="s">
        <v>681</v>
      </c>
      <c r="C302" s="56" t="s">
        <v>177</v>
      </c>
      <c r="D302" s="10">
        <v>14627813</v>
      </c>
      <c r="E302" s="10">
        <v>4182946</v>
      </c>
      <c r="F302" s="11">
        <v>0.28595839993305905</v>
      </c>
      <c r="G302" s="10">
        <v>14716020</v>
      </c>
      <c r="H302" s="10">
        <v>3084178</v>
      </c>
      <c r="I302" s="11">
        <f t="shared" si="4"/>
        <v>0.20957962818751266</v>
      </c>
      <c r="J302" s="65">
        <v>14344277</v>
      </c>
      <c r="K302" s="66">
        <v>2225809</v>
      </c>
      <c r="L302" s="61">
        <v>0.15517052549947272</v>
      </c>
      <c r="M302" s="65">
        <v>14090327</v>
      </c>
      <c r="N302" s="66">
        <v>3011906</v>
      </c>
      <c r="O302" s="61">
        <v>0.21375699797456793</v>
      </c>
      <c r="P302" s="65">
        <v>14520638</v>
      </c>
      <c r="Q302" s="66">
        <v>4028222</v>
      </c>
      <c r="R302" s="61">
        <v>0.27741356819170065</v>
      </c>
      <c r="S302" s="59">
        <v>14799711</v>
      </c>
      <c r="T302" s="60">
        <v>5029187</v>
      </c>
      <c r="U302" s="61">
        <v>0.33981656803974075</v>
      </c>
      <c r="V302" s="63">
        <v>15633526</v>
      </c>
      <c r="W302" s="63">
        <v>5470410</v>
      </c>
      <c r="X302" s="64">
        <v>0.34991530381565872</v>
      </c>
    </row>
    <row r="303" spans="1:24" x14ac:dyDescent="0.25">
      <c r="A303" s="56" t="s">
        <v>682</v>
      </c>
      <c r="B303" s="56" t="s">
        <v>683</v>
      </c>
      <c r="C303" s="56" t="s">
        <v>177</v>
      </c>
      <c r="D303" s="10">
        <v>754063</v>
      </c>
      <c r="E303" s="10">
        <v>894739</v>
      </c>
      <c r="F303" s="11">
        <v>1.1865573566134395</v>
      </c>
      <c r="G303" s="10">
        <v>734229</v>
      </c>
      <c r="H303" s="10">
        <v>865712</v>
      </c>
      <c r="I303" s="11">
        <f t="shared" si="4"/>
        <v>1.179076282740126</v>
      </c>
      <c r="J303" s="65">
        <v>447158</v>
      </c>
      <c r="K303" s="66">
        <v>925324</v>
      </c>
      <c r="L303" s="61">
        <v>2.0693446164442992</v>
      </c>
      <c r="M303" s="65">
        <v>406730</v>
      </c>
      <c r="N303" s="66">
        <v>999273</v>
      </c>
      <c r="O303" s="61">
        <v>2.4568460649570967</v>
      </c>
      <c r="P303" s="65">
        <v>416451</v>
      </c>
      <c r="Q303" s="66">
        <v>1064317</v>
      </c>
      <c r="R303" s="61">
        <v>2.555683621842666</v>
      </c>
      <c r="S303" s="72">
        <v>560915</v>
      </c>
      <c r="T303" s="63">
        <v>988910</v>
      </c>
      <c r="U303" s="62">
        <v>1.7630300491161763</v>
      </c>
      <c r="V303" s="63">
        <v>587098</v>
      </c>
      <c r="W303" s="63">
        <v>954565</v>
      </c>
      <c r="X303" s="64">
        <v>1.6259040228377546</v>
      </c>
    </row>
    <row r="304" spans="1:24" x14ac:dyDescent="0.25">
      <c r="A304" s="56" t="s">
        <v>684</v>
      </c>
      <c r="B304" s="56" t="s">
        <v>685</v>
      </c>
      <c r="C304" s="56" t="s">
        <v>177</v>
      </c>
      <c r="D304" s="10">
        <v>12194261</v>
      </c>
      <c r="E304" s="10">
        <v>694575</v>
      </c>
      <c r="F304" s="11">
        <v>5.695917120356863E-2</v>
      </c>
      <c r="G304" s="10">
        <v>12785506</v>
      </c>
      <c r="H304" s="10">
        <v>1083874</v>
      </c>
      <c r="I304" s="11">
        <f t="shared" si="4"/>
        <v>8.4773649161793044E-2</v>
      </c>
      <c r="J304" s="65">
        <v>12595233</v>
      </c>
      <c r="K304" s="66">
        <v>1672798</v>
      </c>
      <c r="L304" s="61">
        <v>0.1328119932358536</v>
      </c>
      <c r="M304" s="65">
        <v>13155782</v>
      </c>
      <c r="N304" s="66">
        <v>2343339</v>
      </c>
      <c r="O304" s="61">
        <v>0.17812236475186347</v>
      </c>
      <c r="P304" s="65">
        <v>13963960</v>
      </c>
      <c r="Q304" s="66">
        <v>2473508</v>
      </c>
      <c r="R304" s="61">
        <v>0.17713513931578148</v>
      </c>
      <c r="S304" s="59">
        <v>15268206</v>
      </c>
      <c r="T304" s="60">
        <v>2628373</v>
      </c>
      <c r="U304" s="61">
        <v>0.17214681279516403</v>
      </c>
      <c r="V304" s="63">
        <v>15745284</v>
      </c>
      <c r="W304" s="63">
        <v>2473159</v>
      </c>
      <c r="X304" s="64">
        <v>0.15707300039808744</v>
      </c>
    </row>
    <row r="305" spans="1:24" x14ac:dyDescent="0.25">
      <c r="A305" s="56" t="s">
        <v>686</v>
      </c>
      <c r="B305" s="56" t="s">
        <v>687</v>
      </c>
      <c r="C305" s="56" t="s">
        <v>177</v>
      </c>
      <c r="D305" s="10">
        <v>23246030</v>
      </c>
      <c r="E305" s="10">
        <v>6150997</v>
      </c>
      <c r="F305" s="11">
        <v>0.26460419262988133</v>
      </c>
      <c r="G305" s="10">
        <v>23811460</v>
      </c>
      <c r="H305" s="10">
        <v>4060225</v>
      </c>
      <c r="I305" s="11">
        <f t="shared" si="4"/>
        <v>0.17051558367273573</v>
      </c>
      <c r="J305" s="65">
        <v>26314024</v>
      </c>
      <c r="K305" s="66">
        <v>506281</v>
      </c>
      <c r="L305" s="61">
        <v>1.923996877102491E-2</v>
      </c>
      <c r="M305" s="65">
        <v>21513965</v>
      </c>
      <c r="N305" s="66">
        <v>412009</v>
      </c>
      <c r="O305" s="61">
        <v>1.9150770209024698E-2</v>
      </c>
      <c r="P305" s="65">
        <v>22229967</v>
      </c>
      <c r="Q305" s="66">
        <v>1075250</v>
      </c>
      <c r="R305" s="61">
        <v>4.8369392541158518E-2</v>
      </c>
      <c r="S305" s="59">
        <v>23157498</v>
      </c>
      <c r="T305" s="60">
        <v>908129</v>
      </c>
      <c r="U305" s="61">
        <v>3.9215333193594576E-2</v>
      </c>
      <c r="V305" s="63">
        <v>23929528</v>
      </c>
      <c r="W305" s="63">
        <v>2047603</v>
      </c>
      <c r="X305" s="64">
        <v>8.5568047978213366E-2</v>
      </c>
    </row>
    <row r="306" spans="1:24" x14ac:dyDescent="0.25">
      <c r="A306" s="56" t="s">
        <v>688</v>
      </c>
      <c r="B306" s="56" t="s">
        <v>689</v>
      </c>
      <c r="C306" s="56" t="s">
        <v>177</v>
      </c>
      <c r="D306" s="10">
        <v>22193778</v>
      </c>
      <c r="E306" s="10">
        <v>14926272</v>
      </c>
      <c r="F306" s="11">
        <v>0.67254308842775667</v>
      </c>
      <c r="G306" s="10">
        <v>22458884</v>
      </c>
      <c r="H306" s="10">
        <v>15444022</v>
      </c>
      <c r="I306" s="11">
        <f t="shared" si="4"/>
        <v>0.68765758797275944</v>
      </c>
      <c r="J306" s="65">
        <v>22388873</v>
      </c>
      <c r="K306" s="66">
        <v>15554129</v>
      </c>
      <c r="L306" s="61">
        <v>0.69472585779552187</v>
      </c>
      <c r="M306" s="65">
        <v>22557988</v>
      </c>
      <c r="N306" s="66">
        <v>15583581</v>
      </c>
      <c r="O306" s="61">
        <v>0.69082317979777275</v>
      </c>
      <c r="P306" s="65">
        <v>25416135</v>
      </c>
      <c r="Q306" s="66">
        <v>13387300</v>
      </c>
      <c r="R306" s="61">
        <v>0.52672446066248857</v>
      </c>
      <c r="S306" s="59">
        <v>23236601</v>
      </c>
      <c r="T306" s="60">
        <v>13988557</v>
      </c>
      <c r="U306" s="61">
        <v>0.60200530189419699</v>
      </c>
      <c r="V306" s="63">
        <v>23892463</v>
      </c>
      <c r="W306" s="63">
        <v>14027855</v>
      </c>
      <c r="X306" s="64">
        <v>0.5871246928372349</v>
      </c>
    </row>
    <row r="307" spans="1:24" x14ac:dyDescent="0.25">
      <c r="A307" s="56" t="s">
        <v>690</v>
      </c>
      <c r="B307" s="56" t="s">
        <v>691</v>
      </c>
      <c r="C307" s="56" t="s">
        <v>196</v>
      </c>
      <c r="D307" s="10">
        <v>12982305</v>
      </c>
      <c r="E307" s="10">
        <v>2083195</v>
      </c>
      <c r="F307" s="11">
        <v>0.1604641856742697</v>
      </c>
      <c r="G307" s="10">
        <v>12493353</v>
      </c>
      <c r="H307" s="10">
        <v>3437167</v>
      </c>
      <c r="I307" s="11">
        <f t="shared" si="4"/>
        <v>0.27511965762914087</v>
      </c>
      <c r="J307" s="65">
        <v>12725126</v>
      </c>
      <c r="K307" s="66">
        <v>5519819</v>
      </c>
      <c r="L307" s="61">
        <v>0.43377322943599927</v>
      </c>
      <c r="M307" s="65">
        <v>13372653</v>
      </c>
      <c r="N307" s="66">
        <v>8944975</v>
      </c>
      <c r="O307" s="61">
        <v>0.66890055398880088</v>
      </c>
      <c r="P307" s="65">
        <v>15042297</v>
      </c>
      <c r="Q307" s="66">
        <v>11361700</v>
      </c>
      <c r="R307" s="61">
        <v>0.75531682428554625</v>
      </c>
      <c r="S307" s="59">
        <v>15487500</v>
      </c>
      <c r="T307" s="60">
        <v>13410143</v>
      </c>
      <c r="U307" s="61">
        <v>0.86586879741727196</v>
      </c>
      <c r="V307" s="63">
        <v>17124058</v>
      </c>
      <c r="W307" s="63">
        <v>13889531</v>
      </c>
      <c r="X307" s="64">
        <v>0.81111212073680194</v>
      </c>
    </row>
    <row r="308" spans="1:24" x14ac:dyDescent="0.25">
      <c r="A308" s="56" t="s">
        <v>692</v>
      </c>
      <c r="B308" s="56" t="s">
        <v>693</v>
      </c>
      <c r="C308" s="56" t="s">
        <v>196</v>
      </c>
      <c r="D308" s="10">
        <v>9229228</v>
      </c>
      <c r="E308" s="10">
        <v>1955042</v>
      </c>
      <c r="F308" s="11">
        <v>0.21183158548038905</v>
      </c>
      <c r="G308" s="10">
        <v>8693228</v>
      </c>
      <c r="H308" s="10">
        <v>1322555</v>
      </c>
      <c r="I308" s="11">
        <f t="shared" si="4"/>
        <v>0.15213623754030148</v>
      </c>
      <c r="J308" s="65">
        <v>8107665</v>
      </c>
      <c r="K308" s="66">
        <v>1352129</v>
      </c>
      <c r="L308" s="61">
        <v>0.16677169073956558</v>
      </c>
      <c r="M308" s="65">
        <v>8288738</v>
      </c>
      <c r="N308" s="66">
        <v>1437331</v>
      </c>
      <c r="O308" s="61">
        <v>0.17340770090694144</v>
      </c>
      <c r="P308" s="65">
        <v>8120627</v>
      </c>
      <c r="Q308" s="66">
        <v>1771518</v>
      </c>
      <c r="R308" s="61">
        <v>0.21815039651494891</v>
      </c>
      <c r="S308" s="59">
        <v>9375517</v>
      </c>
      <c r="T308" s="60">
        <v>2841083</v>
      </c>
      <c r="U308" s="61">
        <v>0.30303214212080254</v>
      </c>
      <c r="V308" s="63">
        <v>10592472</v>
      </c>
      <c r="W308" s="63">
        <v>2886121</v>
      </c>
      <c r="X308" s="64">
        <v>0.27246907048704022</v>
      </c>
    </row>
    <row r="309" spans="1:24" x14ac:dyDescent="0.25">
      <c r="A309" s="56" t="s">
        <v>694</v>
      </c>
      <c r="B309" s="56" t="s">
        <v>695</v>
      </c>
      <c r="C309" s="56" t="s">
        <v>196</v>
      </c>
      <c r="D309" s="10">
        <v>14775050</v>
      </c>
      <c r="E309" s="10">
        <v>1931776</v>
      </c>
      <c r="F309" s="11">
        <v>0.13074581811905883</v>
      </c>
      <c r="G309" s="10">
        <v>15301322</v>
      </c>
      <c r="H309" s="10">
        <v>1498100</v>
      </c>
      <c r="I309" s="11">
        <f t="shared" si="4"/>
        <v>9.7906573039898123E-2</v>
      </c>
      <c r="J309" s="65">
        <v>15468725</v>
      </c>
      <c r="K309" s="66">
        <v>1606645</v>
      </c>
      <c r="L309" s="61">
        <v>0.10386408705306999</v>
      </c>
      <c r="M309" s="65">
        <v>16049377</v>
      </c>
      <c r="N309" s="66">
        <v>2131014</v>
      </c>
      <c r="O309" s="61">
        <v>0.13277861190499793</v>
      </c>
      <c r="P309" s="65">
        <v>16696953</v>
      </c>
      <c r="Q309" s="66">
        <v>2616044</v>
      </c>
      <c r="R309" s="61">
        <v>0.1566779280027919</v>
      </c>
      <c r="S309" s="59">
        <v>17427021</v>
      </c>
      <c r="T309" s="60">
        <v>3261179</v>
      </c>
      <c r="U309" s="61">
        <v>0.18713347507872974</v>
      </c>
      <c r="V309" s="63">
        <v>18809352</v>
      </c>
      <c r="W309" s="63">
        <v>3730083</v>
      </c>
      <c r="X309" s="64">
        <v>0.19831002152546243</v>
      </c>
    </row>
    <row r="310" spans="1:24" x14ac:dyDescent="0.25">
      <c r="A310" s="56" t="s">
        <v>696</v>
      </c>
      <c r="B310" s="56" t="s">
        <v>697</v>
      </c>
      <c r="C310" s="56" t="s">
        <v>196</v>
      </c>
      <c r="D310" s="10">
        <v>19253054</v>
      </c>
      <c r="E310" s="10">
        <v>4489620</v>
      </c>
      <c r="F310" s="11">
        <v>0.23319001754215202</v>
      </c>
      <c r="G310" s="10">
        <v>18879132</v>
      </c>
      <c r="H310" s="10">
        <v>5767476</v>
      </c>
      <c r="I310" s="11">
        <f t="shared" si="4"/>
        <v>0.30549476533137221</v>
      </c>
      <c r="J310" s="65">
        <v>19581568</v>
      </c>
      <c r="K310" s="66">
        <v>6310222</v>
      </c>
      <c r="L310" s="61">
        <v>0.32225315153515793</v>
      </c>
      <c r="M310" s="65">
        <v>19762656</v>
      </c>
      <c r="N310" s="66">
        <v>7698349</v>
      </c>
      <c r="O310" s="61">
        <v>0.38954020147899149</v>
      </c>
      <c r="P310" s="65">
        <v>20216978</v>
      </c>
      <c r="Q310" s="66">
        <v>8434399</v>
      </c>
      <c r="R310" s="61">
        <v>0.417193855580196</v>
      </c>
      <c r="S310" s="59">
        <v>19980066</v>
      </c>
      <c r="T310" s="60">
        <v>9683586</v>
      </c>
      <c r="U310" s="61">
        <v>0.48466236297717935</v>
      </c>
      <c r="V310" s="63">
        <v>21674034</v>
      </c>
      <c r="W310" s="63">
        <v>9670762</v>
      </c>
      <c r="X310" s="64">
        <v>0.44619114282094419</v>
      </c>
    </row>
    <row r="311" spans="1:24" x14ac:dyDescent="0.25">
      <c r="A311" s="56" t="s">
        <v>698</v>
      </c>
      <c r="B311" s="56" t="s">
        <v>699</v>
      </c>
      <c r="C311" s="56" t="s">
        <v>196</v>
      </c>
      <c r="D311" s="10">
        <v>11938952</v>
      </c>
      <c r="E311" s="10">
        <v>4979829</v>
      </c>
      <c r="F311" s="11">
        <v>0.41710771598713187</v>
      </c>
      <c r="G311" s="10">
        <v>12268295</v>
      </c>
      <c r="H311" s="10">
        <v>5251777</v>
      </c>
      <c r="I311" s="11">
        <f t="shared" si="4"/>
        <v>0.42807716964745307</v>
      </c>
      <c r="J311" s="65">
        <v>12168189</v>
      </c>
      <c r="K311" s="66">
        <v>5546826</v>
      </c>
      <c r="L311" s="61">
        <v>0.45584646984033533</v>
      </c>
      <c r="M311" s="65">
        <v>12309761</v>
      </c>
      <c r="N311" s="66">
        <v>6674475</v>
      </c>
      <c r="O311" s="61">
        <v>0.54220995842242592</v>
      </c>
      <c r="P311" s="65">
        <v>12897441</v>
      </c>
      <c r="Q311" s="66">
        <v>7712497</v>
      </c>
      <c r="R311" s="61">
        <v>0.59798660835122253</v>
      </c>
      <c r="S311" s="59">
        <v>13645425</v>
      </c>
      <c r="T311" s="60">
        <v>8463531</v>
      </c>
      <c r="U311" s="61">
        <v>0.62024678601069594</v>
      </c>
      <c r="V311" s="63">
        <v>14126362</v>
      </c>
      <c r="W311" s="63">
        <v>9082575</v>
      </c>
      <c r="X311" s="64">
        <v>0.64295216277198619</v>
      </c>
    </row>
    <row r="312" spans="1:24" x14ac:dyDescent="0.25">
      <c r="A312" s="56" t="s">
        <v>700</v>
      </c>
      <c r="B312" s="56" t="s">
        <v>701</v>
      </c>
      <c r="C312" s="56" t="s">
        <v>196</v>
      </c>
      <c r="D312" s="10">
        <v>96181197</v>
      </c>
      <c r="E312" s="10">
        <v>6845142</v>
      </c>
      <c r="F312" s="11">
        <v>7.1169232797133941E-2</v>
      </c>
      <c r="G312" s="10">
        <v>88584827</v>
      </c>
      <c r="H312" s="10">
        <v>12715103</v>
      </c>
      <c r="I312" s="11">
        <f t="shared" si="4"/>
        <v>0.14353590146989845</v>
      </c>
      <c r="J312" s="65">
        <v>92360803</v>
      </c>
      <c r="K312" s="66">
        <v>17547587</v>
      </c>
      <c r="L312" s="61">
        <v>0.18998954567339568</v>
      </c>
      <c r="M312" s="65">
        <v>96607567</v>
      </c>
      <c r="N312" s="66">
        <v>21962237</v>
      </c>
      <c r="O312" s="61">
        <v>0.22733454202402179</v>
      </c>
      <c r="P312" s="65">
        <v>105223107</v>
      </c>
      <c r="Q312" s="66">
        <v>23411920</v>
      </c>
      <c r="R312" s="61">
        <v>0.22249789677850892</v>
      </c>
      <c r="S312" s="59">
        <v>103877907</v>
      </c>
      <c r="T312" s="60">
        <v>29669814</v>
      </c>
      <c r="U312" s="61">
        <v>0.28562198504827402</v>
      </c>
      <c r="V312" s="63">
        <v>110318245</v>
      </c>
      <c r="W312" s="63">
        <v>32156007</v>
      </c>
      <c r="X312" s="64">
        <v>0.29148403330745515</v>
      </c>
    </row>
    <row r="313" spans="1:24" x14ac:dyDescent="0.25">
      <c r="A313" s="56" t="s">
        <v>702</v>
      </c>
      <c r="B313" s="56" t="s">
        <v>703</v>
      </c>
      <c r="C313" s="56" t="s">
        <v>196</v>
      </c>
      <c r="D313" s="10">
        <v>6523087</v>
      </c>
      <c r="E313" s="10">
        <v>2583191</v>
      </c>
      <c r="F313" s="11">
        <v>0.39600744248850278</v>
      </c>
      <c r="G313" s="10">
        <v>6826352</v>
      </c>
      <c r="H313" s="10">
        <v>2097112</v>
      </c>
      <c r="I313" s="11">
        <f t="shared" si="4"/>
        <v>0.30720830100762458</v>
      </c>
      <c r="J313" s="65">
        <v>7218348</v>
      </c>
      <c r="K313" s="66">
        <v>1363000</v>
      </c>
      <c r="L313" s="61">
        <v>0.18882436812411926</v>
      </c>
      <c r="M313" s="65">
        <v>7325952</v>
      </c>
      <c r="N313" s="66">
        <v>750251</v>
      </c>
      <c r="O313" s="61">
        <v>0.10241003490058356</v>
      </c>
      <c r="P313" s="65">
        <v>7230778</v>
      </c>
      <c r="Q313" s="66">
        <v>447441</v>
      </c>
      <c r="R313" s="61">
        <v>6.1880063251838181E-2</v>
      </c>
      <c r="S313" s="59">
        <v>6433236</v>
      </c>
      <c r="T313" s="60">
        <v>1465122</v>
      </c>
      <c r="U313" s="61">
        <v>0.22774261662404427</v>
      </c>
      <c r="V313" s="63">
        <v>6658631</v>
      </c>
      <c r="W313" s="63">
        <v>3159287</v>
      </c>
      <c r="X313" s="64">
        <v>0.47446494632305047</v>
      </c>
    </row>
    <row r="314" spans="1:24" x14ac:dyDescent="0.25">
      <c r="A314" s="56" t="s">
        <v>704</v>
      </c>
      <c r="B314" s="56" t="s">
        <v>705</v>
      </c>
      <c r="C314" s="56" t="s">
        <v>378</v>
      </c>
      <c r="D314" s="10">
        <v>22323773</v>
      </c>
      <c r="E314" s="10">
        <v>4540492</v>
      </c>
      <c r="F314" s="11">
        <v>0.20339267918554807</v>
      </c>
      <c r="G314" s="10">
        <v>22708536</v>
      </c>
      <c r="H314" s="10">
        <v>5995572</v>
      </c>
      <c r="I314" s="11">
        <f t="shared" si="4"/>
        <v>0.26402283264760001</v>
      </c>
      <c r="J314" s="65">
        <v>22619700</v>
      </c>
      <c r="K314" s="66">
        <v>7969554</v>
      </c>
      <c r="L314" s="61">
        <v>0.35232801496041061</v>
      </c>
      <c r="M314" s="65">
        <v>24987879</v>
      </c>
      <c r="N314" s="66">
        <v>9429038</v>
      </c>
      <c r="O314" s="61">
        <v>0.37734447169365593</v>
      </c>
      <c r="P314" s="65">
        <v>24551865</v>
      </c>
      <c r="Q314" s="66">
        <v>10849257</v>
      </c>
      <c r="R314" s="61">
        <v>0.44189135937331031</v>
      </c>
      <c r="S314" s="59">
        <v>26523201</v>
      </c>
      <c r="T314" s="60">
        <v>12299103</v>
      </c>
      <c r="U314" s="61">
        <v>0.46371111088740757</v>
      </c>
      <c r="V314" s="63">
        <v>29340262</v>
      </c>
      <c r="W314" s="63">
        <v>12982456</v>
      </c>
      <c r="X314" s="64">
        <v>0.44247921167166127</v>
      </c>
    </row>
    <row r="315" spans="1:24" x14ac:dyDescent="0.25">
      <c r="A315" s="56" t="s">
        <v>706</v>
      </c>
      <c r="B315" s="56" t="s">
        <v>707</v>
      </c>
      <c r="C315" s="56" t="s">
        <v>46</v>
      </c>
      <c r="D315" s="10">
        <v>34753313</v>
      </c>
      <c r="E315" s="10">
        <v>4909473</v>
      </c>
      <c r="F315" s="11">
        <v>0.14126633049344101</v>
      </c>
      <c r="G315" s="10">
        <v>33568402</v>
      </c>
      <c r="H315" s="10">
        <v>7010064</v>
      </c>
      <c r="I315" s="11">
        <f t="shared" si="4"/>
        <v>0.20882924364406741</v>
      </c>
      <c r="J315" s="65">
        <v>33676932</v>
      </c>
      <c r="K315" s="66">
        <v>9293362</v>
      </c>
      <c r="L315" s="61">
        <v>0.27595631336013626</v>
      </c>
      <c r="M315" s="65">
        <v>34554826</v>
      </c>
      <c r="N315" s="66">
        <v>13036299</v>
      </c>
      <c r="O315" s="61">
        <v>0.37726420616327222</v>
      </c>
      <c r="P315" s="65">
        <v>36021188</v>
      </c>
      <c r="Q315" s="66">
        <v>17407677</v>
      </c>
      <c r="R315" s="61">
        <v>0.48326215670621414</v>
      </c>
      <c r="S315" s="59">
        <v>38559052</v>
      </c>
      <c r="T315" s="60">
        <v>21849779</v>
      </c>
      <c r="U315" s="61">
        <v>0.56665757757737401</v>
      </c>
      <c r="V315" s="63">
        <v>46663954</v>
      </c>
      <c r="W315" s="63">
        <v>18816744</v>
      </c>
      <c r="X315" s="64">
        <v>0.40323938258639636</v>
      </c>
    </row>
    <row r="316" spans="1:24" x14ac:dyDescent="0.25">
      <c r="A316" s="56" t="s">
        <v>708</v>
      </c>
      <c r="B316" s="56" t="s">
        <v>709</v>
      </c>
      <c r="C316" s="56" t="s">
        <v>46</v>
      </c>
      <c r="D316" s="10">
        <v>22380715</v>
      </c>
      <c r="E316" s="10">
        <v>7913222</v>
      </c>
      <c r="F316" s="11">
        <v>0.35357324375025551</v>
      </c>
      <c r="G316" s="10">
        <v>22962337</v>
      </c>
      <c r="H316" s="10">
        <v>8812320</v>
      </c>
      <c r="I316" s="11">
        <f t="shared" si="4"/>
        <v>0.38377278410294213</v>
      </c>
      <c r="J316" s="65">
        <v>23165807</v>
      </c>
      <c r="K316" s="66">
        <v>9779659</v>
      </c>
      <c r="L316" s="61">
        <v>0.4221592194047028</v>
      </c>
      <c r="M316" s="65">
        <v>24793382</v>
      </c>
      <c r="N316" s="66">
        <v>9975230</v>
      </c>
      <c r="O316" s="61">
        <v>0.40233438100538282</v>
      </c>
      <c r="P316" s="65">
        <v>25745906</v>
      </c>
      <c r="Q316" s="66">
        <v>10431175</v>
      </c>
      <c r="R316" s="61">
        <v>0.40515859103967833</v>
      </c>
      <c r="S316" s="59">
        <v>26508431</v>
      </c>
      <c r="T316" s="60">
        <v>11892523</v>
      </c>
      <c r="U316" s="61">
        <v>0.44863172022516157</v>
      </c>
      <c r="V316" s="63">
        <v>27277576</v>
      </c>
      <c r="W316" s="63">
        <v>13534973</v>
      </c>
      <c r="X316" s="64">
        <f>W316/V316</f>
        <v>0.49619412663353957</v>
      </c>
    </row>
    <row r="317" spans="1:24" x14ac:dyDescent="0.25">
      <c r="A317" s="56" t="s">
        <v>710</v>
      </c>
      <c r="B317" s="56" t="s">
        <v>711</v>
      </c>
      <c r="C317" s="56" t="s">
        <v>46</v>
      </c>
      <c r="D317" s="10">
        <v>80326892</v>
      </c>
      <c r="E317" s="10">
        <v>9441500</v>
      </c>
      <c r="F317" s="11">
        <v>0.1175384701800737</v>
      </c>
      <c r="G317" s="10">
        <v>78385665</v>
      </c>
      <c r="H317" s="10">
        <v>8731342</v>
      </c>
      <c r="I317" s="11">
        <f t="shared" si="4"/>
        <v>0.11138952511278688</v>
      </c>
      <c r="J317" s="65">
        <v>80478822</v>
      </c>
      <c r="K317" s="66">
        <v>9033224</v>
      </c>
      <c r="L317" s="61">
        <v>0.11224349183441079</v>
      </c>
      <c r="M317" s="65">
        <v>82878334</v>
      </c>
      <c r="N317" s="66">
        <v>7915107</v>
      </c>
      <c r="O317" s="61">
        <v>9.5502728131576578E-2</v>
      </c>
      <c r="P317" s="65">
        <v>81013632</v>
      </c>
      <c r="Q317" s="66">
        <v>9233662</v>
      </c>
      <c r="R317" s="61">
        <v>0.11397664531322334</v>
      </c>
      <c r="S317" s="59">
        <v>81548620</v>
      </c>
      <c r="T317" s="60">
        <v>10350036</v>
      </c>
      <c r="U317" s="61">
        <v>0.12691859163281979</v>
      </c>
      <c r="V317" s="63">
        <v>86715000</v>
      </c>
      <c r="W317" s="63">
        <v>6998137</v>
      </c>
      <c r="X317" s="64">
        <v>8.0702727325145593E-2</v>
      </c>
    </row>
    <row r="318" spans="1:24" x14ac:dyDescent="0.25">
      <c r="A318" s="56" t="s">
        <v>712</v>
      </c>
      <c r="B318" s="56" t="s">
        <v>713</v>
      </c>
      <c r="C318" s="56" t="s">
        <v>46</v>
      </c>
      <c r="D318" s="10">
        <v>65045506</v>
      </c>
      <c r="E318" s="10">
        <v>5075030</v>
      </c>
      <c r="F318" s="11">
        <v>7.802276148024738E-2</v>
      </c>
      <c r="G318" s="10">
        <v>65181045</v>
      </c>
      <c r="H318" s="10">
        <v>2022149</v>
      </c>
      <c r="I318" s="11">
        <f t="shared" si="4"/>
        <v>3.1023574414923847E-2</v>
      </c>
      <c r="J318" s="65">
        <v>69374254</v>
      </c>
      <c r="K318" s="66">
        <v>80292</v>
      </c>
      <c r="L318" s="61">
        <v>1.1573746075885731E-3</v>
      </c>
      <c r="M318" s="65">
        <v>67858413</v>
      </c>
      <c r="N318" s="66">
        <v>43474</v>
      </c>
      <c r="O318" s="61">
        <v>6.4065748192490145E-4</v>
      </c>
      <c r="P318" s="65">
        <v>65434967</v>
      </c>
      <c r="Q318" s="66">
        <v>485748</v>
      </c>
      <c r="R318" s="61">
        <v>7.4233704435122585E-3</v>
      </c>
      <c r="S318" s="59">
        <v>72493303</v>
      </c>
      <c r="T318" s="60">
        <v>7051465</v>
      </c>
      <c r="U318" s="61">
        <v>9.7270571324360816E-2</v>
      </c>
      <c r="V318" s="63">
        <v>79448918</v>
      </c>
      <c r="W318" s="63">
        <v>13339657</v>
      </c>
      <c r="X318" s="64">
        <v>0.16790231177220061</v>
      </c>
    </row>
    <row r="319" spans="1:24" x14ac:dyDescent="0.25">
      <c r="A319" s="56" t="s">
        <v>714</v>
      </c>
      <c r="B319" s="56" t="s">
        <v>715</v>
      </c>
      <c r="C319" s="56" t="s">
        <v>46</v>
      </c>
      <c r="D319" s="10">
        <v>50867535</v>
      </c>
      <c r="E319" s="10">
        <v>18869204</v>
      </c>
      <c r="F319" s="11">
        <v>0.37094787471026464</v>
      </c>
      <c r="G319" s="10">
        <v>51127678</v>
      </c>
      <c r="H319" s="10">
        <v>17652705</v>
      </c>
      <c r="I319" s="11">
        <f t="shared" si="4"/>
        <v>0.34526709779387987</v>
      </c>
      <c r="J319" s="65">
        <v>53450371</v>
      </c>
      <c r="K319" s="66">
        <v>15901260</v>
      </c>
      <c r="L319" s="61">
        <v>0.29749578351850914</v>
      </c>
      <c r="M319" s="65">
        <v>55384600</v>
      </c>
      <c r="N319" s="66">
        <v>14423319</v>
      </c>
      <c r="O319" s="61">
        <v>0.2604211098391972</v>
      </c>
      <c r="P319" s="65">
        <v>58217246</v>
      </c>
      <c r="Q319" s="66">
        <v>12357146</v>
      </c>
      <c r="R319" s="61">
        <v>0.2122591989322202</v>
      </c>
      <c r="S319" s="59">
        <v>55421365</v>
      </c>
      <c r="T319" s="60">
        <v>16747884</v>
      </c>
      <c r="U319" s="61">
        <v>0.30219183522455645</v>
      </c>
      <c r="V319" s="63">
        <v>54708155</v>
      </c>
      <c r="W319" s="63">
        <v>23735250</v>
      </c>
      <c r="X319" s="64">
        <v>0.43385213776629827</v>
      </c>
    </row>
    <row r="320" spans="1:24" x14ac:dyDescent="0.25">
      <c r="A320" s="56" t="s">
        <v>716</v>
      </c>
      <c r="B320" s="56" t="s">
        <v>717</v>
      </c>
      <c r="C320" s="56" t="s">
        <v>46</v>
      </c>
      <c r="D320" s="10">
        <v>52824460</v>
      </c>
      <c r="E320" s="10">
        <v>4931238</v>
      </c>
      <c r="F320" s="11">
        <v>9.3351413341470985E-2</v>
      </c>
      <c r="G320" s="10">
        <v>54342470</v>
      </c>
      <c r="H320" s="10">
        <v>9207654</v>
      </c>
      <c r="I320" s="11">
        <f t="shared" si="4"/>
        <v>0.16943753200765441</v>
      </c>
      <c r="J320" s="65">
        <v>57475485</v>
      </c>
      <c r="K320" s="66">
        <v>11768173</v>
      </c>
      <c r="L320" s="61">
        <v>0.20475117347857091</v>
      </c>
      <c r="M320" s="65">
        <v>65238093</v>
      </c>
      <c r="N320" s="66">
        <v>10276291</v>
      </c>
      <c r="O320" s="61">
        <v>0.15751979445505865</v>
      </c>
      <c r="P320" s="65">
        <v>61563028</v>
      </c>
      <c r="Q320" s="66">
        <v>17406215</v>
      </c>
      <c r="R320" s="61">
        <v>0.28273812327749703</v>
      </c>
      <c r="S320" s="59">
        <v>65261257</v>
      </c>
      <c r="T320" s="60">
        <v>24352172</v>
      </c>
      <c r="U320" s="61">
        <v>0.37314898792096513</v>
      </c>
      <c r="V320" s="63">
        <v>69364409</v>
      </c>
      <c r="W320" s="63">
        <v>31096967</v>
      </c>
      <c r="X320" s="64">
        <v>0.44831301020671854</v>
      </c>
    </row>
    <row r="321" spans="1:24" x14ac:dyDescent="0.25">
      <c r="A321" s="56" t="s">
        <v>718</v>
      </c>
      <c r="B321" s="56" t="s">
        <v>719</v>
      </c>
      <c r="C321" s="56" t="s">
        <v>46</v>
      </c>
      <c r="D321" s="10">
        <v>160620009</v>
      </c>
      <c r="E321" s="10">
        <v>14919173</v>
      </c>
      <c r="F321" s="11">
        <v>9.2884897049159046E-2</v>
      </c>
      <c r="G321" s="10">
        <v>159944218</v>
      </c>
      <c r="H321" s="10">
        <v>17544507</v>
      </c>
      <c r="I321" s="11">
        <f t="shared" si="4"/>
        <v>0.10969141128940341</v>
      </c>
      <c r="J321" s="65">
        <v>161371143</v>
      </c>
      <c r="K321" s="66">
        <v>21185282</v>
      </c>
      <c r="L321" s="61">
        <v>0.13128296426579814</v>
      </c>
      <c r="M321" s="65">
        <v>165613880</v>
      </c>
      <c r="N321" s="66">
        <v>27199084</v>
      </c>
      <c r="O321" s="61">
        <v>0.1642319109968319</v>
      </c>
      <c r="P321" s="65">
        <v>168514546</v>
      </c>
      <c r="Q321" s="66">
        <v>33217860</v>
      </c>
      <c r="R321" s="61">
        <v>0.19712161821330249</v>
      </c>
      <c r="S321" s="59">
        <v>171218354</v>
      </c>
      <c r="T321" s="60">
        <v>40250924</v>
      </c>
      <c r="U321" s="61">
        <v>0.23508533436783302</v>
      </c>
      <c r="V321" s="63">
        <v>181659147</v>
      </c>
      <c r="W321" s="63">
        <v>48270541</v>
      </c>
      <c r="X321" s="64">
        <v>0.26572039887427196</v>
      </c>
    </row>
    <row r="322" spans="1:24" x14ac:dyDescent="0.25">
      <c r="A322" s="56" t="s">
        <v>720</v>
      </c>
      <c r="B322" s="56" t="s">
        <v>721</v>
      </c>
      <c r="C322" s="56" t="s">
        <v>46</v>
      </c>
      <c r="D322" s="10">
        <v>162547451</v>
      </c>
      <c r="E322" s="10">
        <v>40825758</v>
      </c>
      <c r="F322" s="11">
        <v>0.2511620929693939</v>
      </c>
      <c r="G322" s="10">
        <v>163582592</v>
      </c>
      <c r="H322" s="10">
        <v>38645410</v>
      </c>
      <c r="I322" s="11">
        <f t="shared" si="4"/>
        <v>0.23624402528112526</v>
      </c>
      <c r="J322" s="65">
        <v>166253117</v>
      </c>
      <c r="K322" s="66">
        <v>38241503</v>
      </c>
      <c r="L322" s="61">
        <v>0.23001976558430481</v>
      </c>
      <c r="M322" s="65">
        <v>170808676</v>
      </c>
      <c r="N322" s="66">
        <v>47374313</v>
      </c>
      <c r="O322" s="61">
        <v>0.2773530836337611</v>
      </c>
      <c r="P322" s="65">
        <v>176577172</v>
      </c>
      <c r="Q322" s="66">
        <v>58577996</v>
      </c>
      <c r="R322" s="61">
        <v>0.33174161380271738</v>
      </c>
      <c r="S322" s="59">
        <v>179355222</v>
      </c>
      <c r="T322" s="60">
        <v>69186086</v>
      </c>
      <c r="U322" s="61">
        <v>0.38574893570704061</v>
      </c>
      <c r="V322" s="63">
        <v>196831899</v>
      </c>
      <c r="W322" s="63">
        <v>64363936</v>
      </c>
      <c r="X322" s="64">
        <v>0.32699951749182687</v>
      </c>
    </row>
    <row r="323" spans="1:24" x14ac:dyDescent="0.25">
      <c r="A323" s="56" t="s">
        <v>722</v>
      </c>
      <c r="B323" s="56" t="s">
        <v>723</v>
      </c>
      <c r="C323" s="56" t="s">
        <v>516</v>
      </c>
      <c r="D323" s="10">
        <v>11737391</v>
      </c>
      <c r="E323" s="10">
        <v>5058518</v>
      </c>
      <c r="F323" s="11">
        <v>0.43097465186258171</v>
      </c>
      <c r="G323" s="10">
        <v>11779882</v>
      </c>
      <c r="H323" s="10">
        <v>4664770</v>
      </c>
      <c r="I323" s="11">
        <f t="shared" si="4"/>
        <v>0.3959946288086757</v>
      </c>
      <c r="J323" s="65">
        <v>11980342</v>
      </c>
      <c r="K323" s="66">
        <v>3822101</v>
      </c>
      <c r="L323" s="61">
        <v>0.31903104268642746</v>
      </c>
      <c r="M323" s="65">
        <v>12771466</v>
      </c>
      <c r="N323" s="66">
        <v>2582046</v>
      </c>
      <c r="O323" s="61">
        <v>0.20217303166292735</v>
      </c>
      <c r="P323" s="65">
        <v>11874718</v>
      </c>
      <c r="Q323" s="66">
        <v>3863254</v>
      </c>
      <c r="R323" s="61">
        <v>0.32533437846692442</v>
      </c>
      <c r="S323" s="59">
        <v>11957812</v>
      </c>
      <c r="T323" s="60">
        <v>4635208</v>
      </c>
      <c r="U323" s="61">
        <v>0.38763011159566652</v>
      </c>
      <c r="V323" s="63">
        <v>12335065</v>
      </c>
      <c r="W323" s="63">
        <v>5179851</v>
      </c>
      <c r="X323" s="64">
        <v>0.41992895862324198</v>
      </c>
    </row>
    <row r="324" spans="1:24" x14ac:dyDescent="0.25">
      <c r="A324" s="56" t="s">
        <v>724</v>
      </c>
      <c r="B324" s="56" t="s">
        <v>725</v>
      </c>
      <c r="C324" s="56" t="s">
        <v>516</v>
      </c>
      <c r="D324" s="10">
        <v>12187378</v>
      </c>
      <c r="E324" s="10">
        <v>4813749</v>
      </c>
      <c r="F324" s="11">
        <v>0.39497823075644328</v>
      </c>
      <c r="G324" s="10">
        <v>12086395</v>
      </c>
      <c r="H324" s="10">
        <v>4960392</v>
      </c>
      <c r="I324" s="11">
        <f t="shared" ref="I324:I387" si="5">H324/G324</f>
        <v>0.41041121029057881</v>
      </c>
      <c r="J324" s="65">
        <v>12310454</v>
      </c>
      <c r="K324" s="66">
        <v>4980038</v>
      </c>
      <c r="L324" s="61">
        <v>0.40453731438336882</v>
      </c>
      <c r="M324" s="65">
        <v>12438240</v>
      </c>
      <c r="N324" s="66">
        <v>5627516</v>
      </c>
      <c r="O324" s="61">
        <v>0.45243667914431623</v>
      </c>
      <c r="P324" s="65">
        <v>13002601</v>
      </c>
      <c r="Q324" s="66">
        <v>7004045</v>
      </c>
      <c r="R324" s="61">
        <v>0.53866491788835169</v>
      </c>
      <c r="S324" s="59">
        <v>13269698</v>
      </c>
      <c r="T324" s="60">
        <v>8718494</v>
      </c>
      <c r="U324" s="61">
        <v>0.65702278981782403</v>
      </c>
      <c r="V324" s="63">
        <v>13964693</v>
      </c>
      <c r="W324" s="63">
        <v>10202572</v>
      </c>
      <c r="X324" s="64">
        <v>0.73059765796498355</v>
      </c>
    </row>
    <row r="325" spans="1:24" x14ac:dyDescent="0.25">
      <c r="A325" s="56" t="s">
        <v>726</v>
      </c>
      <c r="B325" s="56" t="s">
        <v>727</v>
      </c>
      <c r="C325" s="56" t="s">
        <v>516</v>
      </c>
      <c r="D325" s="10">
        <v>4571073</v>
      </c>
      <c r="E325" s="10">
        <v>1372345</v>
      </c>
      <c r="F325" s="11">
        <v>0.3002238205340409</v>
      </c>
      <c r="G325" s="10">
        <v>4266267</v>
      </c>
      <c r="H325" s="10">
        <v>1474782</v>
      </c>
      <c r="I325" s="11">
        <f t="shared" si="5"/>
        <v>0.34568441215704504</v>
      </c>
      <c r="J325" s="65">
        <v>4318975</v>
      </c>
      <c r="K325" s="66">
        <v>1414191</v>
      </c>
      <c r="L325" s="61">
        <v>0.32743671820281434</v>
      </c>
      <c r="M325" s="65">
        <v>4182651</v>
      </c>
      <c r="N325" s="66">
        <v>1692414</v>
      </c>
      <c r="O325" s="61">
        <v>0.40462711328293943</v>
      </c>
      <c r="P325" s="65">
        <v>4371016</v>
      </c>
      <c r="Q325" s="66">
        <v>2050372</v>
      </c>
      <c r="R325" s="61">
        <v>0.46908361808787707</v>
      </c>
      <c r="S325" s="59">
        <v>4700920</v>
      </c>
      <c r="T325" s="60">
        <v>2670075</v>
      </c>
      <c r="U325" s="61">
        <v>0.5679898828314458</v>
      </c>
      <c r="V325" s="63">
        <v>5859729</v>
      </c>
      <c r="W325" s="63">
        <v>2711628</v>
      </c>
      <c r="X325" s="64">
        <v>0.46275655410002747</v>
      </c>
    </row>
    <row r="326" spans="1:24" x14ac:dyDescent="0.25">
      <c r="A326" s="56" t="s">
        <v>728</v>
      </c>
      <c r="B326" s="56" t="s">
        <v>729</v>
      </c>
      <c r="C326" s="56" t="s">
        <v>516</v>
      </c>
      <c r="D326" s="10">
        <v>4727691</v>
      </c>
      <c r="E326" s="10">
        <v>1166156</v>
      </c>
      <c r="F326" s="11">
        <v>0.24666502104304194</v>
      </c>
      <c r="G326" s="10">
        <v>4601203</v>
      </c>
      <c r="H326" s="10">
        <v>1207092</v>
      </c>
      <c r="I326" s="11">
        <f t="shared" si="5"/>
        <v>0.26234269602971222</v>
      </c>
      <c r="J326" s="65">
        <v>4541251</v>
      </c>
      <c r="K326" s="66">
        <v>1169321</v>
      </c>
      <c r="L326" s="61">
        <v>0.25748874043738168</v>
      </c>
      <c r="M326" s="65">
        <v>4984693</v>
      </c>
      <c r="N326" s="66">
        <v>871726</v>
      </c>
      <c r="O326" s="61">
        <v>0.17488057940579291</v>
      </c>
      <c r="P326" s="65">
        <v>4775262</v>
      </c>
      <c r="Q326" s="66">
        <v>906095</v>
      </c>
      <c r="R326" s="61">
        <v>0.18974770389561871</v>
      </c>
      <c r="S326" s="59">
        <v>5235606</v>
      </c>
      <c r="T326" s="60">
        <v>942807</v>
      </c>
      <c r="U326" s="61">
        <v>0.18007600266330201</v>
      </c>
      <c r="V326" s="63">
        <v>5270113</v>
      </c>
      <c r="W326" s="63">
        <v>1408194</v>
      </c>
      <c r="X326" s="64">
        <v>0.26720375824958592</v>
      </c>
    </row>
    <row r="327" spans="1:24" x14ac:dyDescent="0.25">
      <c r="A327" s="56" t="s">
        <v>730</v>
      </c>
      <c r="B327" s="56" t="s">
        <v>731</v>
      </c>
      <c r="C327" s="56" t="s">
        <v>516</v>
      </c>
      <c r="D327" s="10">
        <v>12812068</v>
      </c>
      <c r="E327" s="10">
        <v>2035376</v>
      </c>
      <c r="F327" s="11">
        <v>0.15886397106228284</v>
      </c>
      <c r="G327" s="10">
        <v>12758706</v>
      </c>
      <c r="H327" s="10">
        <v>1040661</v>
      </c>
      <c r="I327" s="11">
        <f t="shared" si="5"/>
        <v>8.1564776239847522E-2</v>
      </c>
      <c r="J327" s="65">
        <v>12153015</v>
      </c>
      <c r="K327" s="66">
        <v>836202</v>
      </c>
      <c r="L327" s="61">
        <v>6.8806135761372789E-2</v>
      </c>
      <c r="M327" s="65">
        <v>12332997</v>
      </c>
      <c r="N327" s="66">
        <v>1360928</v>
      </c>
      <c r="O327" s="61">
        <v>0.11034852274755276</v>
      </c>
      <c r="P327" s="65">
        <v>12559371</v>
      </c>
      <c r="Q327" s="66">
        <v>2518514</v>
      </c>
      <c r="R327" s="61">
        <v>0.20052867297255572</v>
      </c>
      <c r="S327" s="59">
        <v>13053798</v>
      </c>
      <c r="T327" s="60">
        <v>3377673</v>
      </c>
      <c r="U327" s="61">
        <v>0.25875021200726411</v>
      </c>
      <c r="V327" s="63">
        <v>13508884</v>
      </c>
      <c r="W327" s="63">
        <v>3709120</v>
      </c>
      <c r="X327" s="64">
        <v>0.27456894292674361</v>
      </c>
    </row>
    <row r="328" spans="1:24" x14ac:dyDescent="0.25">
      <c r="A328" s="56" t="s">
        <v>732</v>
      </c>
      <c r="B328" s="56" t="s">
        <v>733</v>
      </c>
      <c r="C328" s="56" t="s">
        <v>516</v>
      </c>
      <c r="D328" s="10">
        <v>13390121</v>
      </c>
      <c r="E328" s="10">
        <v>7742812</v>
      </c>
      <c r="F328" s="11">
        <v>0.57824809798208698</v>
      </c>
      <c r="G328" s="10">
        <v>12843005</v>
      </c>
      <c r="H328" s="10">
        <v>6961167</v>
      </c>
      <c r="I328" s="11">
        <f t="shared" si="5"/>
        <v>0.54202011133687167</v>
      </c>
      <c r="J328" s="65">
        <v>12397624</v>
      </c>
      <c r="K328" s="66">
        <v>6220703</v>
      </c>
      <c r="L328" s="61">
        <v>0.50176574156467402</v>
      </c>
      <c r="M328" s="65">
        <v>12082693</v>
      </c>
      <c r="N328" s="66">
        <v>6397273</v>
      </c>
      <c r="O328" s="61">
        <v>0.5294575472537455</v>
      </c>
      <c r="P328" s="65">
        <v>12761772</v>
      </c>
      <c r="Q328" s="66">
        <v>6545521</v>
      </c>
      <c r="R328" s="61">
        <v>0.51290063793648721</v>
      </c>
      <c r="S328" s="59">
        <v>12845174</v>
      </c>
      <c r="T328" s="60">
        <v>7096302</v>
      </c>
      <c r="U328" s="61">
        <v>0.55244888080145893</v>
      </c>
      <c r="V328" s="63">
        <v>18619956</v>
      </c>
      <c r="W328" s="63">
        <v>2546461</v>
      </c>
      <c r="X328" s="64">
        <v>0.1367597753721867</v>
      </c>
    </row>
    <row r="329" spans="1:24" x14ac:dyDescent="0.25">
      <c r="A329" s="56" t="s">
        <v>734</v>
      </c>
      <c r="B329" s="56" t="s">
        <v>735</v>
      </c>
      <c r="C329" s="56" t="s">
        <v>736</v>
      </c>
      <c r="D329" s="10">
        <v>11363728</v>
      </c>
      <c r="E329" s="10">
        <v>2657544</v>
      </c>
      <c r="F329" s="11">
        <v>0.23386198613694378</v>
      </c>
      <c r="G329" s="10">
        <v>11259316</v>
      </c>
      <c r="H329" s="10">
        <v>2098330</v>
      </c>
      <c r="I329" s="11">
        <f t="shared" si="5"/>
        <v>0.18636389635036443</v>
      </c>
      <c r="J329" s="65">
        <v>11069360</v>
      </c>
      <c r="K329" s="66">
        <v>1673700</v>
      </c>
      <c r="L329" s="61">
        <v>0.15120115345421958</v>
      </c>
      <c r="M329" s="65">
        <v>11107668</v>
      </c>
      <c r="N329" s="66">
        <v>1592123</v>
      </c>
      <c r="O329" s="61">
        <v>0.14333548680064978</v>
      </c>
      <c r="P329" s="65">
        <v>11415396</v>
      </c>
      <c r="Q329" s="66">
        <v>1502915</v>
      </c>
      <c r="R329" s="61">
        <v>0.13165684309155809</v>
      </c>
      <c r="S329" s="59">
        <v>16282423</v>
      </c>
      <c r="T329" s="60">
        <v>2746302</v>
      </c>
      <c r="U329" s="61">
        <v>0.16866666588873166</v>
      </c>
      <c r="V329" s="63">
        <v>16563382</v>
      </c>
      <c r="W329" s="63">
        <v>3437437</v>
      </c>
      <c r="X329" s="64">
        <v>0.20753231435464087</v>
      </c>
    </row>
    <row r="330" spans="1:24" x14ac:dyDescent="0.25">
      <c r="A330" s="56" t="s">
        <v>737</v>
      </c>
      <c r="B330" s="56" t="s">
        <v>738</v>
      </c>
      <c r="C330" s="56" t="s">
        <v>736</v>
      </c>
      <c r="D330" s="10">
        <v>13682402</v>
      </c>
      <c r="E330" s="10">
        <v>836932</v>
      </c>
      <c r="F330" s="11">
        <v>6.1168499507615694E-2</v>
      </c>
      <c r="G330" s="10">
        <v>13700628</v>
      </c>
      <c r="H330" s="14" t="s">
        <v>1419</v>
      </c>
      <c r="I330" s="15" t="s">
        <v>1419</v>
      </c>
      <c r="J330" s="65">
        <v>12412206</v>
      </c>
      <c r="K330" s="66">
        <v>0</v>
      </c>
      <c r="L330" s="61">
        <v>0</v>
      </c>
      <c r="M330" s="65">
        <v>13419072</v>
      </c>
      <c r="N330" s="66">
        <v>0</v>
      </c>
      <c r="O330" s="61">
        <v>0</v>
      </c>
      <c r="P330" s="65">
        <v>13974798</v>
      </c>
      <c r="Q330" s="66">
        <v>0</v>
      </c>
      <c r="R330" s="61">
        <v>0</v>
      </c>
      <c r="S330" s="59">
        <v>13974519</v>
      </c>
      <c r="T330" s="60">
        <v>-102648</v>
      </c>
      <c r="U330" s="61">
        <v>-7.3453690964247137E-3</v>
      </c>
      <c r="V330" s="63">
        <v>14501621</v>
      </c>
      <c r="W330" s="63">
        <v>77875</v>
      </c>
      <c r="X330" s="64">
        <v>5.370089316221959E-3</v>
      </c>
    </row>
    <row r="331" spans="1:24" x14ac:dyDescent="0.25">
      <c r="A331" s="56" t="s">
        <v>739</v>
      </c>
      <c r="B331" s="56" t="s">
        <v>740</v>
      </c>
      <c r="C331" s="56" t="s">
        <v>736</v>
      </c>
      <c r="D331" s="10">
        <v>30189816</v>
      </c>
      <c r="E331" s="10">
        <v>1056927</v>
      </c>
      <c r="F331" s="11">
        <v>3.5009388596472402E-2</v>
      </c>
      <c r="G331" s="10">
        <v>29404320</v>
      </c>
      <c r="H331" s="10">
        <v>351515</v>
      </c>
      <c r="I331" s="11">
        <f t="shared" si="5"/>
        <v>1.1954535932135142E-2</v>
      </c>
      <c r="J331" s="65">
        <v>28289823</v>
      </c>
      <c r="K331" s="66">
        <v>403938</v>
      </c>
      <c r="L331" s="61">
        <v>1.4278562294292191E-2</v>
      </c>
      <c r="M331" s="65">
        <v>30138465</v>
      </c>
      <c r="N331" s="66">
        <v>1977125</v>
      </c>
      <c r="O331" s="61">
        <v>6.5601383481209141E-2</v>
      </c>
      <c r="P331" s="65">
        <v>31162354</v>
      </c>
      <c r="Q331" s="66">
        <v>4289531</v>
      </c>
      <c r="R331" s="61">
        <v>0.13765105806833464</v>
      </c>
      <c r="S331" s="59">
        <v>31449644</v>
      </c>
      <c r="T331" s="60">
        <v>5914166</v>
      </c>
      <c r="U331" s="61">
        <v>0.18805192198677989</v>
      </c>
      <c r="V331" s="63">
        <v>31681580</v>
      </c>
      <c r="W331" s="63">
        <v>8094139</v>
      </c>
      <c r="X331" s="64">
        <v>0.25548406992328032</v>
      </c>
    </row>
    <row r="332" spans="1:24" x14ac:dyDescent="0.25">
      <c r="A332" s="56" t="s">
        <v>741</v>
      </c>
      <c r="B332" s="56" t="s">
        <v>742</v>
      </c>
      <c r="C332" s="56" t="s">
        <v>736</v>
      </c>
      <c r="D332" s="10">
        <v>34974091</v>
      </c>
      <c r="E332" s="10">
        <v>10569973</v>
      </c>
      <c r="F332" s="11">
        <v>0.30222295126984144</v>
      </c>
      <c r="G332" s="10">
        <v>32529822</v>
      </c>
      <c r="H332" s="10">
        <v>12402675</v>
      </c>
      <c r="I332" s="11">
        <f t="shared" si="5"/>
        <v>0.3812709150391293</v>
      </c>
      <c r="J332" s="65">
        <v>34788544</v>
      </c>
      <c r="K332" s="66">
        <v>11923202</v>
      </c>
      <c r="L332" s="61">
        <v>0.34273357344302768</v>
      </c>
      <c r="M332" s="65">
        <v>34525589</v>
      </c>
      <c r="N332" s="66">
        <v>11701388</v>
      </c>
      <c r="O332" s="61">
        <v>0.33891928679334044</v>
      </c>
      <c r="P332" s="65">
        <v>35647628</v>
      </c>
      <c r="Q332" s="66">
        <v>11122268</v>
      </c>
      <c r="R332" s="61">
        <v>0.31200583668568355</v>
      </c>
      <c r="S332" s="59">
        <v>36250728</v>
      </c>
      <c r="T332" s="60">
        <v>11137777</v>
      </c>
      <c r="U332" s="61">
        <v>0.30724285040565252</v>
      </c>
      <c r="V332" s="63">
        <v>38462367</v>
      </c>
      <c r="W332" s="63">
        <v>11814036</v>
      </c>
      <c r="X332" s="64">
        <v>0.30715831919548792</v>
      </c>
    </row>
    <row r="333" spans="1:24" x14ac:dyDescent="0.25">
      <c r="A333" s="56" t="s">
        <v>743</v>
      </c>
      <c r="B333" s="56" t="s">
        <v>744</v>
      </c>
      <c r="C333" s="56" t="s">
        <v>736</v>
      </c>
      <c r="D333" s="10">
        <v>7916669</v>
      </c>
      <c r="E333" s="10">
        <v>1764878</v>
      </c>
      <c r="F333" s="11">
        <v>0.22293189218849493</v>
      </c>
      <c r="G333" s="10">
        <v>8453468</v>
      </c>
      <c r="H333" s="10">
        <v>1371179</v>
      </c>
      <c r="I333" s="11">
        <f t="shared" si="5"/>
        <v>0.16220313367247619</v>
      </c>
      <c r="J333" s="65">
        <v>8555576</v>
      </c>
      <c r="K333" s="66">
        <v>791921</v>
      </c>
      <c r="L333" s="61">
        <v>9.2561973618140961E-2</v>
      </c>
      <c r="M333" s="65">
        <v>8613322</v>
      </c>
      <c r="N333" s="66">
        <v>427824</v>
      </c>
      <c r="O333" s="61">
        <v>4.9670034395556097E-2</v>
      </c>
      <c r="P333" s="65">
        <v>8459554</v>
      </c>
      <c r="Q333" s="66">
        <v>868097</v>
      </c>
      <c r="R333" s="61">
        <v>0.10261734838503306</v>
      </c>
      <c r="S333" s="59">
        <v>8389457</v>
      </c>
      <c r="T333" s="60">
        <v>2274152</v>
      </c>
      <c r="U333" s="61">
        <v>0.27107260934766098</v>
      </c>
      <c r="V333" s="63">
        <v>8057665</v>
      </c>
      <c r="W333" s="63">
        <v>3840420</v>
      </c>
      <c r="X333" s="64">
        <v>0.47661698519360135</v>
      </c>
    </row>
    <row r="334" spans="1:24" x14ac:dyDescent="0.25">
      <c r="A334" s="56" t="s">
        <v>745</v>
      </c>
      <c r="B334" s="56" t="s">
        <v>746</v>
      </c>
      <c r="C334" s="56" t="s">
        <v>736</v>
      </c>
      <c r="D334" s="10">
        <v>24683960</v>
      </c>
      <c r="E334" s="10">
        <v>6377629</v>
      </c>
      <c r="F334" s="11">
        <v>0.25837138773519319</v>
      </c>
      <c r="G334" s="10">
        <v>25004308</v>
      </c>
      <c r="H334" s="10">
        <v>6992889</v>
      </c>
      <c r="I334" s="11">
        <f t="shared" si="5"/>
        <v>0.27966736771919465</v>
      </c>
      <c r="J334" s="65">
        <v>24100102</v>
      </c>
      <c r="K334" s="66">
        <v>8460463</v>
      </c>
      <c r="L334" s="61">
        <v>0.35105507022335425</v>
      </c>
      <c r="M334" s="65">
        <v>24388856</v>
      </c>
      <c r="N334" s="66">
        <v>10250326</v>
      </c>
      <c r="O334" s="61">
        <v>0.42028728202749649</v>
      </c>
      <c r="P334" s="65">
        <v>24918884</v>
      </c>
      <c r="Q334" s="66">
        <v>11932831</v>
      </c>
      <c r="R334" s="61">
        <v>0.47886699099365765</v>
      </c>
      <c r="S334" s="59">
        <v>24823092</v>
      </c>
      <c r="T334" s="60">
        <v>12652413</v>
      </c>
      <c r="U334" s="61">
        <v>0.50970334396698047</v>
      </c>
      <c r="V334" s="63">
        <v>24874776</v>
      </c>
      <c r="W334" s="63">
        <v>13593465</v>
      </c>
      <c r="X334" s="64">
        <v>0.5464758758028615</v>
      </c>
    </row>
    <row r="335" spans="1:24" x14ac:dyDescent="0.25">
      <c r="A335" s="56" t="s">
        <v>747</v>
      </c>
      <c r="B335" s="56" t="s">
        <v>748</v>
      </c>
      <c r="C335" s="56" t="s">
        <v>132</v>
      </c>
      <c r="D335" s="10">
        <v>76063967</v>
      </c>
      <c r="E335" s="10">
        <v>24910132</v>
      </c>
      <c r="F335" s="11">
        <v>0.32748925650959015</v>
      </c>
      <c r="G335" s="10">
        <v>73232184</v>
      </c>
      <c r="H335" s="10">
        <v>19024991</v>
      </c>
      <c r="I335" s="11">
        <f t="shared" si="5"/>
        <v>0.25979002619940983</v>
      </c>
      <c r="J335" s="65">
        <v>68490278</v>
      </c>
      <c r="K335" s="66">
        <v>17223645</v>
      </c>
      <c r="L335" s="61">
        <v>0.25147576419532125</v>
      </c>
      <c r="M335" s="65">
        <v>76853794</v>
      </c>
      <c r="N335" s="66">
        <v>13640350</v>
      </c>
      <c r="O335" s="61">
        <v>0.17748440630009757</v>
      </c>
      <c r="P335" s="65">
        <v>74123614</v>
      </c>
      <c r="Q335" s="66">
        <v>23586986</v>
      </c>
      <c r="R335" s="61">
        <v>0.31821149465270271</v>
      </c>
      <c r="S335" s="59">
        <v>78899230</v>
      </c>
      <c r="T335" s="60">
        <v>27769568</v>
      </c>
      <c r="U335" s="61">
        <v>0.35196247162361405</v>
      </c>
      <c r="V335" s="63">
        <v>86928704</v>
      </c>
      <c r="W335" s="63">
        <v>24287121</v>
      </c>
      <c r="X335" s="64">
        <v>0.27939126988480123</v>
      </c>
    </row>
    <row r="336" spans="1:24" x14ac:dyDescent="0.25">
      <c r="A336" s="56" t="s">
        <v>749</v>
      </c>
      <c r="B336" s="56" t="s">
        <v>750</v>
      </c>
      <c r="C336" s="56" t="s">
        <v>132</v>
      </c>
      <c r="D336" s="10">
        <v>6512059</v>
      </c>
      <c r="E336" s="10">
        <v>2190338</v>
      </c>
      <c r="F336" s="11">
        <v>0.33635106807232551</v>
      </c>
      <c r="G336" s="10">
        <v>5739815</v>
      </c>
      <c r="H336" s="10">
        <v>2479456</v>
      </c>
      <c r="I336" s="11">
        <f t="shared" si="5"/>
        <v>0.43197489814567192</v>
      </c>
      <c r="J336" s="65">
        <v>5989658</v>
      </c>
      <c r="K336" s="66">
        <v>2548790</v>
      </c>
      <c r="L336" s="61">
        <v>0.42553180832695287</v>
      </c>
      <c r="M336" s="65">
        <v>6403428</v>
      </c>
      <c r="N336" s="66">
        <v>2964706</v>
      </c>
      <c r="O336" s="61">
        <v>0.46298732491409289</v>
      </c>
      <c r="P336" s="65">
        <v>6189735</v>
      </c>
      <c r="Q336" s="66">
        <v>3562603</v>
      </c>
      <c r="R336" s="61">
        <v>0.5755663206906273</v>
      </c>
      <c r="S336" s="59">
        <v>6254891</v>
      </c>
      <c r="T336" s="60">
        <v>4338679</v>
      </c>
      <c r="U336" s="61">
        <v>0.69364582052668866</v>
      </c>
      <c r="V336" s="63">
        <v>6695690</v>
      </c>
      <c r="W336" s="63">
        <v>4746956</v>
      </c>
      <c r="X336" s="64">
        <v>0.70895695589252195</v>
      </c>
    </row>
    <row r="337" spans="1:24" x14ac:dyDescent="0.25">
      <c r="A337" s="56" t="s">
        <v>751</v>
      </c>
      <c r="B337" s="56" t="s">
        <v>752</v>
      </c>
      <c r="C337" s="56" t="s">
        <v>132</v>
      </c>
      <c r="D337" s="10">
        <v>11733594</v>
      </c>
      <c r="E337" s="10">
        <v>6187354</v>
      </c>
      <c r="F337" s="11">
        <v>0.52731959193406552</v>
      </c>
      <c r="G337" s="10">
        <v>11669056</v>
      </c>
      <c r="H337" s="10">
        <v>6791993</v>
      </c>
      <c r="I337" s="11">
        <f t="shared" si="5"/>
        <v>0.58205162439875169</v>
      </c>
      <c r="J337" s="65">
        <v>12215104</v>
      </c>
      <c r="K337" s="66">
        <v>7265995</v>
      </c>
      <c r="L337" s="61">
        <v>0.59483693302979657</v>
      </c>
      <c r="M337" s="65">
        <v>13690802</v>
      </c>
      <c r="N337" s="66">
        <v>6450298</v>
      </c>
      <c r="O337" s="61">
        <v>0.47114098940295829</v>
      </c>
      <c r="P337" s="65">
        <v>13467913</v>
      </c>
      <c r="Q337" s="66">
        <v>6890359</v>
      </c>
      <c r="R337" s="61">
        <v>0.51161297225486979</v>
      </c>
      <c r="S337" s="59">
        <v>13128326</v>
      </c>
      <c r="T337" s="60">
        <v>7634060</v>
      </c>
      <c r="U337" s="61">
        <v>0.58149531021700707</v>
      </c>
      <c r="V337" s="63">
        <v>13593520</v>
      </c>
      <c r="W337" s="63">
        <v>7868560</v>
      </c>
      <c r="X337" s="64">
        <v>0.57884639151595763</v>
      </c>
    </row>
    <row r="338" spans="1:24" x14ac:dyDescent="0.25">
      <c r="A338" s="56" t="s">
        <v>753</v>
      </c>
      <c r="B338" s="56" t="s">
        <v>754</v>
      </c>
      <c r="C338" s="56" t="s">
        <v>132</v>
      </c>
      <c r="D338" s="10">
        <v>23250416</v>
      </c>
      <c r="E338" s="10">
        <v>1965242</v>
      </c>
      <c r="F338" s="11">
        <v>8.4525025272666088E-2</v>
      </c>
      <c r="G338" s="10">
        <v>24655389</v>
      </c>
      <c r="H338" s="10">
        <v>2508554</v>
      </c>
      <c r="I338" s="11">
        <f t="shared" si="5"/>
        <v>0.10174465306550223</v>
      </c>
      <c r="J338" s="65">
        <v>23198428</v>
      </c>
      <c r="K338" s="66">
        <v>3245535</v>
      </c>
      <c r="L338" s="61">
        <v>0.13990322964987109</v>
      </c>
      <c r="M338" s="65">
        <v>22745632</v>
      </c>
      <c r="N338" s="66">
        <v>4802914</v>
      </c>
      <c r="O338" s="61">
        <v>0.21115764116820321</v>
      </c>
      <c r="P338" s="65">
        <v>23905257</v>
      </c>
      <c r="Q338" s="66">
        <v>5316916</v>
      </c>
      <c r="R338" s="61">
        <v>0.22241618234851021</v>
      </c>
      <c r="S338" s="59">
        <v>25904812</v>
      </c>
      <c r="T338" s="60">
        <v>5345007</v>
      </c>
      <c r="U338" s="61">
        <v>0.20633259179800262</v>
      </c>
      <c r="V338" s="63">
        <v>26514711</v>
      </c>
      <c r="W338" s="63">
        <v>6013443</v>
      </c>
      <c r="X338" s="64">
        <v>0.22679647536041408</v>
      </c>
    </row>
    <row r="339" spans="1:24" x14ac:dyDescent="0.25">
      <c r="A339" s="56" t="s">
        <v>755</v>
      </c>
      <c r="B339" s="56" t="s">
        <v>756</v>
      </c>
      <c r="C339" s="56" t="s">
        <v>65</v>
      </c>
      <c r="D339" s="10">
        <v>15721298</v>
      </c>
      <c r="E339" s="10">
        <v>2561043</v>
      </c>
      <c r="F339" s="11">
        <v>0.16290277049643101</v>
      </c>
      <c r="G339" s="10">
        <v>16404583</v>
      </c>
      <c r="H339" s="10">
        <v>3095965</v>
      </c>
      <c r="I339" s="11">
        <f t="shared" si="5"/>
        <v>0.18872561405553559</v>
      </c>
      <c r="J339" s="65">
        <v>16906405</v>
      </c>
      <c r="K339" s="66">
        <v>3744384</v>
      </c>
      <c r="L339" s="61">
        <v>0.22147724486666445</v>
      </c>
      <c r="M339" s="65">
        <v>16699641</v>
      </c>
      <c r="N339" s="66">
        <v>4591799</v>
      </c>
      <c r="O339" s="61">
        <v>0.27496393485344983</v>
      </c>
      <c r="P339" s="65">
        <v>16851866</v>
      </c>
      <c r="Q339" s="66">
        <v>5138227</v>
      </c>
      <c r="R339" s="61">
        <v>0.30490552203536392</v>
      </c>
      <c r="S339" s="59">
        <v>17233672</v>
      </c>
      <c r="T339" s="60">
        <v>5983513</v>
      </c>
      <c r="U339" s="61">
        <v>0.34719896026801483</v>
      </c>
      <c r="V339" s="63">
        <v>17848291</v>
      </c>
      <c r="W339" s="63">
        <v>6719498</v>
      </c>
      <c r="X339" s="64">
        <v>0.37647850990327308</v>
      </c>
    </row>
    <row r="340" spans="1:24" x14ac:dyDescent="0.25">
      <c r="A340" s="56" t="s">
        <v>757</v>
      </c>
      <c r="B340" s="56" t="s">
        <v>758</v>
      </c>
      <c r="C340" s="56" t="s">
        <v>82</v>
      </c>
      <c r="D340" s="10">
        <v>18190208</v>
      </c>
      <c r="E340" s="10">
        <v>1906772</v>
      </c>
      <c r="F340" s="11">
        <v>0.10482408997192336</v>
      </c>
      <c r="G340" s="10">
        <v>17796797</v>
      </c>
      <c r="H340" s="10">
        <v>2301722</v>
      </c>
      <c r="I340" s="11">
        <f t="shared" si="5"/>
        <v>0.12933349748272119</v>
      </c>
      <c r="J340" s="65">
        <v>17222313</v>
      </c>
      <c r="K340" s="66">
        <v>3029343</v>
      </c>
      <c r="L340" s="61">
        <v>0.17589640833957668</v>
      </c>
      <c r="M340" s="65">
        <v>17132235</v>
      </c>
      <c r="N340" s="66">
        <v>3844309</v>
      </c>
      <c r="O340" s="61">
        <v>0.22439039623259896</v>
      </c>
      <c r="P340" s="65">
        <v>18287248</v>
      </c>
      <c r="Q340" s="66">
        <v>4657283</v>
      </c>
      <c r="R340" s="61">
        <v>0.25467380329724842</v>
      </c>
      <c r="S340" s="59">
        <v>18953349</v>
      </c>
      <c r="T340" s="60">
        <v>4521294</v>
      </c>
      <c r="U340" s="61">
        <v>0.23854855413679135</v>
      </c>
      <c r="V340" s="63">
        <v>19232481</v>
      </c>
      <c r="W340" s="63">
        <v>4653086</v>
      </c>
      <c r="X340" s="64">
        <v>0.24193893653138146</v>
      </c>
    </row>
    <row r="341" spans="1:24" x14ac:dyDescent="0.25">
      <c r="A341" s="56" t="s">
        <v>759</v>
      </c>
      <c r="B341" s="56" t="s">
        <v>760</v>
      </c>
      <c r="C341" s="56" t="s">
        <v>82</v>
      </c>
      <c r="D341" s="10">
        <v>73879572</v>
      </c>
      <c r="E341" s="10">
        <v>11756218</v>
      </c>
      <c r="F341" s="11">
        <v>0.15912677458391339</v>
      </c>
      <c r="G341" s="10">
        <v>70545915</v>
      </c>
      <c r="H341" s="10">
        <v>9687247</v>
      </c>
      <c r="I341" s="11">
        <f t="shared" si="5"/>
        <v>0.13731832665293234</v>
      </c>
      <c r="J341" s="65">
        <v>71849314</v>
      </c>
      <c r="K341" s="66">
        <v>8625752</v>
      </c>
      <c r="L341" s="61">
        <v>0.12005336613234749</v>
      </c>
      <c r="M341" s="65">
        <v>70706142</v>
      </c>
      <c r="N341" s="66">
        <v>13011486</v>
      </c>
      <c r="O341" s="61">
        <v>0.18402200476445171</v>
      </c>
      <c r="P341" s="65">
        <v>73430661</v>
      </c>
      <c r="Q341" s="66">
        <v>16185863</v>
      </c>
      <c r="R341" s="61">
        <v>0.2204237682131174</v>
      </c>
      <c r="S341" s="59">
        <v>74496975</v>
      </c>
      <c r="T341" s="60">
        <v>18580839</v>
      </c>
      <c r="U341" s="61">
        <v>0.24941736224860137</v>
      </c>
      <c r="V341" s="63">
        <v>76931120</v>
      </c>
      <c r="W341" s="63">
        <v>19967197</v>
      </c>
      <c r="X341" s="64">
        <v>0.2595464228260293</v>
      </c>
    </row>
    <row r="342" spans="1:24" x14ac:dyDescent="0.25">
      <c r="A342" s="56" t="s">
        <v>761</v>
      </c>
      <c r="B342" s="56" t="s">
        <v>762</v>
      </c>
      <c r="C342" s="56" t="s">
        <v>82</v>
      </c>
      <c r="D342" s="10">
        <v>83684261</v>
      </c>
      <c r="E342" s="10">
        <v>17222056</v>
      </c>
      <c r="F342" s="11">
        <v>0.20579802933313829</v>
      </c>
      <c r="G342" s="10">
        <v>80221180</v>
      </c>
      <c r="H342" s="10">
        <v>17547767</v>
      </c>
      <c r="I342" s="11">
        <f t="shared" si="5"/>
        <v>0.2187423196716877</v>
      </c>
      <c r="J342" s="65">
        <v>78700037</v>
      </c>
      <c r="K342" s="66">
        <v>21191920</v>
      </c>
      <c r="L342" s="61">
        <v>0.26927458750750016</v>
      </c>
      <c r="M342" s="65">
        <v>76261565</v>
      </c>
      <c r="N342" s="66">
        <v>33453286</v>
      </c>
      <c r="O342" s="61">
        <v>0.43866508640361629</v>
      </c>
      <c r="P342" s="65">
        <v>81269605</v>
      </c>
      <c r="Q342" s="66">
        <v>41645464</v>
      </c>
      <c r="R342" s="61">
        <v>0.51243591007978939</v>
      </c>
      <c r="S342" s="59">
        <v>84734535</v>
      </c>
      <c r="T342" s="60">
        <v>43288970</v>
      </c>
      <c r="U342" s="61">
        <v>0.51087753063140073</v>
      </c>
      <c r="V342" s="63">
        <v>96311327</v>
      </c>
      <c r="W342" s="63">
        <v>34518572</v>
      </c>
      <c r="X342" s="64">
        <v>0.35840615091929945</v>
      </c>
    </row>
    <row r="343" spans="1:24" x14ac:dyDescent="0.25">
      <c r="A343" s="56" t="s">
        <v>763</v>
      </c>
      <c r="B343" s="56" t="s">
        <v>764</v>
      </c>
      <c r="C343" s="56" t="s">
        <v>82</v>
      </c>
      <c r="D343" s="10">
        <v>66912047</v>
      </c>
      <c r="E343" s="10">
        <v>20082465</v>
      </c>
      <c r="F343" s="11">
        <v>0.30013227662875119</v>
      </c>
      <c r="G343" s="10">
        <v>63867411</v>
      </c>
      <c r="H343" s="10">
        <v>17238441</v>
      </c>
      <c r="I343" s="11">
        <f t="shared" si="5"/>
        <v>0.26990981362936411</v>
      </c>
      <c r="J343" s="65">
        <v>63299515</v>
      </c>
      <c r="K343" s="66">
        <v>15496163</v>
      </c>
      <c r="L343" s="61">
        <v>0.24480697837890228</v>
      </c>
      <c r="M343" s="65">
        <v>64714347</v>
      </c>
      <c r="N343" s="66">
        <v>16659869</v>
      </c>
      <c r="O343" s="61">
        <v>0.25743702551769548</v>
      </c>
      <c r="P343" s="65">
        <v>64467593</v>
      </c>
      <c r="Q343" s="66">
        <v>24647956</v>
      </c>
      <c r="R343" s="61">
        <v>0.38233094882261232</v>
      </c>
      <c r="S343" s="59">
        <v>66525764</v>
      </c>
      <c r="T343" s="60">
        <v>28598165</v>
      </c>
      <c r="U343" s="61">
        <v>0.42988104578550951</v>
      </c>
      <c r="V343" s="63">
        <v>69086449</v>
      </c>
      <c r="W343" s="63">
        <v>31878576</v>
      </c>
      <c r="X343" s="64">
        <v>0.4614302292479962</v>
      </c>
    </row>
    <row r="344" spans="1:24" x14ac:dyDescent="0.25">
      <c r="A344" s="56" t="s">
        <v>765</v>
      </c>
      <c r="B344" s="56" t="s">
        <v>766</v>
      </c>
      <c r="C344" s="56" t="s">
        <v>82</v>
      </c>
      <c r="D344" s="10">
        <v>30754340</v>
      </c>
      <c r="E344" s="10">
        <v>200347</v>
      </c>
      <c r="F344" s="11">
        <v>6.5144301584751938E-3</v>
      </c>
      <c r="G344" s="10">
        <v>29614884</v>
      </c>
      <c r="H344" s="10">
        <v>1957711</v>
      </c>
      <c r="I344" s="11">
        <f t="shared" si="5"/>
        <v>6.6105644715677425E-2</v>
      </c>
      <c r="J344" s="65">
        <v>28968812</v>
      </c>
      <c r="K344" s="66">
        <v>3560031</v>
      </c>
      <c r="L344" s="61">
        <v>0.12289185348712263</v>
      </c>
      <c r="M344" s="65">
        <v>29821159</v>
      </c>
      <c r="N344" s="66">
        <v>4982599</v>
      </c>
      <c r="O344" s="61">
        <v>0.16708267441919344</v>
      </c>
      <c r="P344" s="65">
        <v>30180129</v>
      </c>
      <c r="Q344" s="66">
        <v>6532041</v>
      </c>
      <c r="R344" s="61">
        <v>0.21643515837854768</v>
      </c>
      <c r="S344" s="59">
        <v>30553753</v>
      </c>
      <c r="T344" s="60">
        <v>8027285</v>
      </c>
      <c r="U344" s="61">
        <v>0.26272664441582677</v>
      </c>
      <c r="V344" s="63">
        <v>32358254</v>
      </c>
      <c r="W344" s="63">
        <v>9120253</v>
      </c>
      <c r="X344" s="64">
        <v>0.28185244481979776</v>
      </c>
    </row>
    <row r="345" spans="1:24" x14ac:dyDescent="0.25">
      <c r="A345" s="56" t="s">
        <v>767</v>
      </c>
      <c r="B345" s="56" t="s">
        <v>768</v>
      </c>
      <c r="C345" s="56" t="s">
        <v>82</v>
      </c>
      <c r="D345" s="10">
        <v>21380501</v>
      </c>
      <c r="E345" s="10">
        <v>7968085</v>
      </c>
      <c r="F345" s="11">
        <v>0.37267999472977736</v>
      </c>
      <c r="G345" s="10">
        <v>19618930</v>
      </c>
      <c r="H345" s="10">
        <v>8660438</v>
      </c>
      <c r="I345" s="11">
        <f t="shared" si="5"/>
        <v>0.44143273868656446</v>
      </c>
      <c r="J345" s="65">
        <v>19250529</v>
      </c>
      <c r="K345" s="66">
        <v>9642878</v>
      </c>
      <c r="L345" s="61">
        <v>0.50091496186935958</v>
      </c>
      <c r="M345" s="65">
        <v>21254833</v>
      </c>
      <c r="N345" s="66">
        <v>8977794</v>
      </c>
      <c r="O345" s="61">
        <v>0.42238835750908982</v>
      </c>
      <c r="P345" s="65">
        <v>20981965</v>
      </c>
      <c r="Q345" s="66">
        <v>9695159</v>
      </c>
      <c r="R345" s="61">
        <v>0.46207106913008383</v>
      </c>
      <c r="S345" s="59">
        <v>20175970</v>
      </c>
      <c r="T345" s="60">
        <v>11196237</v>
      </c>
      <c r="U345" s="61">
        <v>0.5549293045142315</v>
      </c>
      <c r="V345" s="63">
        <v>19862868</v>
      </c>
      <c r="W345" s="63">
        <v>13968200</v>
      </c>
      <c r="X345" s="64">
        <v>0.70323177901600109</v>
      </c>
    </row>
    <row r="346" spans="1:24" x14ac:dyDescent="0.25">
      <c r="A346" s="56" t="s">
        <v>769</v>
      </c>
      <c r="B346" s="56" t="s">
        <v>770</v>
      </c>
      <c r="C346" s="56" t="s">
        <v>137</v>
      </c>
      <c r="D346" s="10">
        <v>5349163</v>
      </c>
      <c r="E346" s="10">
        <v>3453663</v>
      </c>
      <c r="F346" s="11">
        <v>0.64564549631409629</v>
      </c>
      <c r="G346" s="10">
        <v>5442690</v>
      </c>
      <c r="H346" s="10">
        <v>3907991</v>
      </c>
      <c r="I346" s="11">
        <f t="shared" si="5"/>
        <v>0.71802564540695868</v>
      </c>
      <c r="J346" s="65">
        <v>5556097</v>
      </c>
      <c r="K346" s="66">
        <v>4182145</v>
      </c>
      <c r="L346" s="61">
        <v>0.75271274061629956</v>
      </c>
      <c r="M346" s="65">
        <v>5676944</v>
      </c>
      <c r="N346" s="66">
        <v>4811764</v>
      </c>
      <c r="O346" s="61">
        <v>0.84759758067016333</v>
      </c>
      <c r="P346" s="65">
        <v>6502472</v>
      </c>
      <c r="Q346" s="66">
        <v>4749214</v>
      </c>
      <c r="R346" s="61">
        <v>0.73037054215689046</v>
      </c>
      <c r="S346" s="59">
        <v>6290364</v>
      </c>
      <c r="T346" s="60">
        <v>5459694</v>
      </c>
      <c r="U346" s="61">
        <v>0.86794563875794783</v>
      </c>
      <c r="V346" s="63">
        <v>6850324</v>
      </c>
      <c r="W346" s="63">
        <v>6287813</v>
      </c>
      <c r="X346" s="64">
        <v>0.91788548979581108</v>
      </c>
    </row>
    <row r="347" spans="1:24" x14ac:dyDescent="0.25">
      <c r="A347" s="56" t="s">
        <v>771</v>
      </c>
      <c r="B347" s="56" t="s">
        <v>772</v>
      </c>
      <c r="C347" s="56" t="s">
        <v>137</v>
      </c>
      <c r="D347" s="10">
        <v>6322006</v>
      </c>
      <c r="E347" s="10">
        <v>2227866</v>
      </c>
      <c r="F347" s="11">
        <v>0.35239858994123069</v>
      </c>
      <c r="G347" s="10">
        <v>6174163</v>
      </c>
      <c r="H347" s="10">
        <v>2010763</v>
      </c>
      <c r="I347" s="11">
        <f t="shared" si="5"/>
        <v>0.32567377958761373</v>
      </c>
      <c r="J347" s="65">
        <v>6240215</v>
      </c>
      <c r="K347" s="66">
        <v>1608035</v>
      </c>
      <c r="L347" s="61">
        <v>0.25768903795782677</v>
      </c>
      <c r="M347" s="65">
        <v>6112353</v>
      </c>
      <c r="N347" s="66">
        <v>1600442</v>
      </c>
      <c r="O347" s="61">
        <v>0.26183729899107594</v>
      </c>
      <c r="P347" s="65">
        <v>6142911</v>
      </c>
      <c r="Q347" s="66">
        <v>1712097</v>
      </c>
      <c r="R347" s="61">
        <v>0.27871102153360189</v>
      </c>
      <c r="S347" s="59">
        <v>6094459</v>
      </c>
      <c r="T347" s="60">
        <v>2180366</v>
      </c>
      <c r="U347" s="61">
        <v>0.35776202612898045</v>
      </c>
      <c r="V347" s="63">
        <v>6411743</v>
      </c>
      <c r="W347" s="63">
        <v>2834035</v>
      </c>
      <c r="X347" s="64">
        <v>0.44200695505106802</v>
      </c>
    </row>
    <row r="348" spans="1:24" x14ac:dyDescent="0.25">
      <c r="A348" s="56" t="s">
        <v>773</v>
      </c>
      <c r="B348" s="56" t="s">
        <v>774</v>
      </c>
      <c r="C348" s="56" t="s">
        <v>137</v>
      </c>
      <c r="D348" s="10">
        <v>6697225</v>
      </c>
      <c r="E348" s="10">
        <v>331151</v>
      </c>
      <c r="F348" s="11">
        <v>4.9446001888842017E-2</v>
      </c>
      <c r="G348" s="10">
        <v>6927089</v>
      </c>
      <c r="H348" s="10">
        <v>596383</v>
      </c>
      <c r="I348" s="11">
        <f t="shared" si="5"/>
        <v>8.6094317540889115E-2</v>
      </c>
      <c r="J348" s="65">
        <v>6727892</v>
      </c>
      <c r="K348" s="66">
        <v>813765</v>
      </c>
      <c r="L348" s="61">
        <v>0.12095393326765649</v>
      </c>
      <c r="M348" s="65">
        <v>6816424</v>
      </c>
      <c r="N348" s="66">
        <v>1595679</v>
      </c>
      <c r="O348" s="61">
        <v>0.23409327236685981</v>
      </c>
      <c r="P348" s="65">
        <v>7454046</v>
      </c>
      <c r="Q348" s="66">
        <v>1975540</v>
      </c>
      <c r="R348" s="61">
        <v>0.26502922037239912</v>
      </c>
      <c r="S348" s="59">
        <v>7280082</v>
      </c>
      <c r="T348" s="60">
        <v>2695894</v>
      </c>
      <c r="U348" s="61">
        <v>0.37031093880535959</v>
      </c>
      <c r="V348" s="63">
        <v>8352383</v>
      </c>
      <c r="W348" s="63">
        <v>3354486</v>
      </c>
      <c r="X348" s="64">
        <v>0.40162023221396814</v>
      </c>
    </row>
    <row r="349" spans="1:24" x14ac:dyDescent="0.25">
      <c r="A349" s="56" t="s">
        <v>775</v>
      </c>
      <c r="B349" s="56" t="s">
        <v>776</v>
      </c>
      <c r="C349" s="56" t="s">
        <v>137</v>
      </c>
      <c r="D349" s="10">
        <v>11749390</v>
      </c>
      <c r="E349" s="10">
        <v>5014178</v>
      </c>
      <c r="F349" s="11">
        <v>0.42676070842826735</v>
      </c>
      <c r="G349" s="10">
        <v>12187903</v>
      </c>
      <c r="H349" s="10">
        <v>5573960</v>
      </c>
      <c r="I349" s="11">
        <f t="shared" si="5"/>
        <v>0.45733544154396372</v>
      </c>
      <c r="J349" s="65">
        <v>12736084</v>
      </c>
      <c r="K349" s="66">
        <v>5961900</v>
      </c>
      <c r="L349" s="61">
        <v>0.46811092012270017</v>
      </c>
      <c r="M349" s="65">
        <v>12944104</v>
      </c>
      <c r="N349" s="66">
        <v>6546600</v>
      </c>
      <c r="O349" s="61">
        <v>0.50575922443144772</v>
      </c>
      <c r="P349" s="65">
        <v>13308930</v>
      </c>
      <c r="Q349" s="66">
        <v>7077019</v>
      </c>
      <c r="R349" s="61">
        <v>0.53174965981487621</v>
      </c>
      <c r="S349" s="59">
        <v>13958919</v>
      </c>
      <c r="T349" s="60">
        <v>7448420</v>
      </c>
      <c r="U349" s="61">
        <v>0.5335957605313133</v>
      </c>
      <c r="V349" s="63">
        <v>14692303</v>
      </c>
      <c r="W349" s="63">
        <v>7462869</v>
      </c>
      <c r="X349" s="64">
        <v>0.50794412557377833</v>
      </c>
    </row>
    <row r="350" spans="1:24" x14ac:dyDescent="0.25">
      <c r="A350" s="56" t="s">
        <v>777</v>
      </c>
      <c r="B350" s="56" t="s">
        <v>778</v>
      </c>
      <c r="C350" s="56" t="s">
        <v>137</v>
      </c>
      <c r="D350" s="10">
        <v>7249292</v>
      </c>
      <c r="E350" s="10">
        <v>1826178</v>
      </c>
      <c r="F350" s="11">
        <v>0.25191122112338693</v>
      </c>
      <c r="G350" s="10">
        <v>7123941</v>
      </c>
      <c r="H350" s="10">
        <v>2042816</v>
      </c>
      <c r="I350" s="11">
        <f t="shared" si="5"/>
        <v>0.28675363818987271</v>
      </c>
      <c r="J350" s="65">
        <v>6977070</v>
      </c>
      <c r="K350" s="66">
        <v>2259201</v>
      </c>
      <c r="L350" s="61">
        <v>0.32380368836775325</v>
      </c>
      <c r="M350" s="65">
        <v>7158659</v>
      </c>
      <c r="N350" s="66">
        <v>2785717</v>
      </c>
      <c r="O350" s="61">
        <v>0.38913950224476401</v>
      </c>
      <c r="P350" s="65">
        <v>7193391</v>
      </c>
      <c r="Q350" s="66">
        <v>3426902</v>
      </c>
      <c r="R350" s="61">
        <v>0.47639590285026906</v>
      </c>
      <c r="S350" s="59">
        <v>7283846</v>
      </c>
      <c r="T350" s="60">
        <v>4631595</v>
      </c>
      <c r="U350" s="61">
        <v>0.63587217522171668</v>
      </c>
      <c r="V350" s="63">
        <v>7580537</v>
      </c>
      <c r="W350" s="63">
        <v>5955930</v>
      </c>
      <c r="X350" s="64">
        <v>0.78568708259058695</v>
      </c>
    </row>
    <row r="351" spans="1:24" x14ac:dyDescent="0.25">
      <c r="A351" s="56" t="s">
        <v>779</v>
      </c>
      <c r="B351" s="56" t="s">
        <v>780</v>
      </c>
      <c r="C351" s="56" t="s">
        <v>137</v>
      </c>
      <c r="D351" s="10">
        <v>9729372</v>
      </c>
      <c r="E351" s="10">
        <v>7111137</v>
      </c>
      <c r="F351" s="11">
        <v>0.7308937308595046</v>
      </c>
      <c r="G351" s="10">
        <v>10258602</v>
      </c>
      <c r="H351" s="10">
        <v>7508588</v>
      </c>
      <c r="I351" s="11">
        <f t="shared" si="5"/>
        <v>0.73193092002204585</v>
      </c>
      <c r="J351" s="65">
        <v>10083959</v>
      </c>
      <c r="K351" s="66">
        <v>7309086</v>
      </c>
      <c r="L351" s="61">
        <v>0.72482305808661063</v>
      </c>
      <c r="M351" s="65">
        <v>10670667</v>
      </c>
      <c r="N351" s="66">
        <v>7371529</v>
      </c>
      <c r="O351" s="61">
        <v>0.6908217640003198</v>
      </c>
      <c r="P351" s="65">
        <v>11316690</v>
      </c>
      <c r="Q351" s="66">
        <v>7105079</v>
      </c>
      <c r="R351" s="61">
        <v>0.62784073788360373</v>
      </c>
      <c r="S351" s="59">
        <v>11340023</v>
      </c>
      <c r="T351" s="60">
        <v>6653358</v>
      </c>
      <c r="U351" s="61">
        <v>0.58671468303018437</v>
      </c>
      <c r="V351" s="63">
        <v>11923840</v>
      </c>
      <c r="W351" s="63">
        <v>6027677</v>
      </c>
      <c r="X351" s="64">
        <v>0.50551475028178838</v>
      </c>
    </row>
    <row r="352" spans="1:24" x14ac:dyDescent="0.25">
      <c r="A352" s="56" t="s">
        <v>781</v>
      </c>
      <c r="B352" s="56" t="s">
        <v>782</v>
      </c>
      <c r="C352" s="56" t="s">
        <v>137</v>
      </c>
      <c r="D352" s="10">
        <v>2929691</v>
      </c>
      <c r="E352" s="10">
        <v>2344996</v>
      </c>
      <c r="F352" s="11">
        <v>0.80042434509304905</v>
      </c>
      <c r="G352" s="10">
        <v>2790523</v>
      </c>
      <c r="H352" s="10">
        <v>2936891</v>
      </c>
      <c r="I352" s="11">
        <f t="shared" si="5"/>
        <v>1.0524518163799403</v>
      </c>
      <c r="J352" s="65">
        <v>2942381</v>
      </c>
      <c r="K352" s="66">
        <v>3350196</v>
      </c>
      <c r="L352" s="61">
        <v>1.1386003376177321</v>
      </c>
      <c r="M352" s="65">
        <v>3139122</v>
      </c>
      <c r="N352" s="66">
        <v>3888401</v>
      </c>
      <c r="O352" s="61">
        <v>1.2386906275066722</v>
      </c>
      <c r="P352" s="65">
        <v>3579019</v>
      </c>
      <c r="Q352" s="66">
        <v>4055309</v>
      </c>
      <c r="R352" s="61">
        <v>1.1330783658874122</v>
      </c>
      <c r="S352" s="59">
        <v>3657830</v>
      </c>
      <c r="T352" s="60">
        <v>4213454</v>
      </c>
      <c r="U352" s="61">
        <v>1.1518998969334278</v>
      </c>
      <c r="V352" s="63">
        <v>3269621</v>
      </c>
      <c r="W352" s="63">
        <v>5001350</v>
      </c>
      <c r="X352" s="64">
        <v>1.5296421206005222</v>
      </c>
    </row>
    <row r="353" spans="1:24" x14ac:dyDescent="0.25">
      <c r="A353" s="56" t="s">
        <v>783</v>
      </c>
      <c r="B353" s="56" t="s">
        <v>784</v>
      </c>
      <c r="C353" s="56" t="s">
        <v>189</v>
      </c>
      <c r="D353" s="10">
        <v>4638829</v>
      </c>
      <c r="E353" s="10">
        <v>2406120</v>
      </c>
      <c r="F353" s="11">
        <v>0.51869124729538429</v>
      </c>
      <c r="G353" s="10">
        <v>4562057</v>
      </c>
      <c r="H353" s="10">
        <v>2811513</v>
      </c>
      <c r="I353" s="11">
        <f t="shared" si="5"/>
        <v>0.61628186583376754</v>
      </c>
      <c r="J353" s="65">
        <v>4802676</v>
      </c>
      <c r="K353" s="66">
        <v>3020223</v>
      </c>
      <c r="L353" s="61">
        <v>0.62886253413721849</v>
      </c>
      <c r="M353" s="65">
        <v>5036494</v>
      </c>
      <c r="N353" s="66">
        <v>3187960</v>
      </c>
      <c r="O353" s="61">
        <v>0.63297206350290502</v>
      </c>
      <c r="P353" s="65">
        <v>5110112</v>
      </c>
      <c r="Q353" s="66">
        <v>3634281</v>
      </c>
      <c r="R353" s="61">
        <v>0.71119400122737031</v>
      </c>
      <c r="S353" s="59">
        <v>5380123</v>
      </c>
      <c r="T353" s="60">
        <v>4530281</v>
      </c>
      <c r="U353" s="61">
        <v>0.84204041431766519</v>
      </c>
      <c r="V353" s="63">
        <v>5964878</v>
      </c>
      <c r="W353" s="63">
        <v>4991512</v>
      </c>
      <c r="X353" s="64">
        <v>0.83681711511953805</v>
      </c>
    </row>
    <row r="354" spans="1:24" x14ac:dyDescent="0.25">
      <c r="A354" s="56" t="s">
        <v>785</v>
      </c>
      <c r="B354" s="56" t="s">
        <v>786</v>
      </c>
      <c r="C354" s="56" t="s">
        <v>189</v>
      </c>
      <c r="D354" s="10">
        <v>5029898</v>
      </c>
      <c r="E354" s="10">
        <v>825202</v>
      </c>
      <c r="F354" s="11">
        <v>0.16405939046875304</v>
      </c>
      <c r="G354" s="10">
        <v>5209314</v>
      </c>
      <c r="H354" s="10">
        <v>1087383</v>
      </c>
      <c r="I354" s="11">
        <f t="shared" si="5"/>
        <v>0.20873823309556691</v>
      </c>
      <c r="J354" s="65">
        <v>5269682</v>
      </c>
      <c r="K354" s="66">
        <v>1499219</v>
      </c>
      <c r="L354" s="61">
        <v>0.28449895079057902</v>
      </c>
      <c r="M354" s="65">
        <v>5612240</v>
      </c>
      <c r="N354" s="66">
        <v>1758150</v>
      </c>
      <c r="O354" s="61">
        <v>0.31327063703619235</v>
      </c>
      <c r="P354" s="65">
        <v>5787244</v>
      </c>
      <c r="Q354" s="66">
        <v>2085181</v>
      </c>
      <c r="R354" s="61">
        <v>0.36030639109047413</v>
      </c>
      <c r="S354" s="59">
        <v>5714013</v>
      </c>
      <c r="T354" s="60">
        <v>3515227</v>
      </c>
      <c r="U354" s="61">
        <v>0.61519408513771323</v>
      </c>
      <c r="V354" s="63">
        <v>6115416</v>
      </c>
      <c r="W354" s="63">
        <v>4242028</v>
      </c>
      <c r="X354" s="64">
        <v>0.69366139605220645</v>
      </c>
    </row>
    <row r="355" spans="1:24" x14ac:dyDescent="0.25">
      <c r="A355" s="56" t="s">
        <v>787</v>
      </c>
      <c r="B355" s="56" t="s">
        <v>788</v>
      </c>
      <c r="C355" s="56" t="s">
        <v>137</v>
      </c>
      <c r="D355" s="10">
        <v>9841854</v>
      </c>
      <c r="E355" s="10">
        <v>128945</v>
      </c>
      <c r="F355" s="11">
        <v>1.310169811500963E-2</v>
      </c>
      <c r="G355" s="10">
        <v>9474902</v>
      </c>
      <c r="H355" s="10">
        <v>355410</v>
      </c>
      <c r="I355" s="11">
        <f t="shared" si="5"/>
        <v>3.7510678210708671E-2</v>
      </c>
      <c r="J355" s="65">
        <v>9544916</v>
      </c>
      <c r="K355" s="66">
        <v>643597</v>
      </c>
      <c r="L355" s="61">
        <v>6.7428251856800001E-2</v>
      </c>
      <c r="M355" s="65">
        <v>9855475</v>
      </c>
      <c r="N355" s="66">
        <v>1378808</v>
      </c>
      <c r="O355" s="61">
        <v>0.13990274441363809</v>
      </c>
      <c r="P355" s="65">
        <v>10384831</v>
      </c>
      <c r="Q355" s="66">
        <v>1666030</v>
      </c>
      <c r="R355" s="61">
        <v>0.16042918753323959</v>
      </c>
      <c r="S355" s="59">
        <v>10940854</v>
      </c>
      <c r="T355" s="60">
        <v>2307246</v>
      </c>
      <c r="U355" s="61">
        <v>0.21088353797610315</v>
      </c>
      <c r="V355" s="63">
        <v>11030709</v>
      </c>
      <c r="W355" s="63">
        <v>3088394</v>
      </c>
      <c r="X355" s="64">
        <v>0.27998145903404759</v>
      </c>
    </row>
    <row r="356" spans="1:24" x14ac:dyDescent="0.25">
      <c r="A356" s="56" t="s">
        <v>789</v>
      </c>
      <c r="B356" s="56" t="s">
        <v>790</v>
      </c>
      <c r="C356" s="56" t="s">
        <v>189</v>
      </c>
      <c r="D356" s="10">
        <v>8500598</v>
      </c>
      <c r="E356" s="10">
        <v>158698</v>
      </c>
      <c r="F356" s="11">
        <v>1.8669039519337346E-2</v>
      </c>
      <c r="G356" s="10">
        <v>6776038</v>
      </c>
      <c r="H356" s="10">
        <v>382736</v>
      </c>
      <c r="I356" s="11">
        <f t="shared" si="5"/>
        <v>5.648374463071193E-2</v>
      </c>
      <c r="J356" s="65">
        <v>5795061</v>
      </c>
      <c r="K356" s="66">
        <v>1514403</v>
      </c>
      <c r="L356" s="61">
        <v>0.26132649854764256</v>
      </c>
      <c r="M356" s="65">
        <v>6170965</v>
      </c>
      <c r="N356" s="66">
        <v>2314489</v>
      </c>
      <c r="O356" s="61">
        <v>0.37506111280812643</v>
      </c>
      <c r="P356" s="65">
        <v>6869026</v>
      </c>
      <c r="Q356" s="66">
        <v>2854673</v>
      </c>
      <c r="R356" s="61">
        <v>0.41558628545007692</v>
      </c>
      <c r="S356" s="59">
        <v>7151495</v>
      </c>
      <c r="T356" s="60">
        <v>3314221</v>
      </c>
      <c r="U356" s="61">
        <v>0.4634305134800486</v>
      </c>
      <c r="V356" s="63">
        <v>6973307</v>
      </c>
      <c r="W356" s="63">
        <v>4031768</v>
      </c>
      <c r="X356" s="64">
        <v>0.57817159060973511</v>
      </c>
    </row>
    <row r="357" spans="1:24" x14ac:dyDescent="0.25">
      <c r="A357" s="56" t="s">
        <v>791</v>
      </c>
      <c r="B357" s="56" t="s">
        <v>792</v>
      </c>
      <c r="C357" s="56" t="s">
        <v>427</v>
      </c>
      <c r="D357" s="10">
        <v>5491221</v>
      </c>
      <c r="E357" s="10">
        <v>897198</v>
      </c>
      <c r="F357" s="11">
        <v>0.16338770557586374</v>
      </c>
      <c r="G357" s="10">
        <v>5244139</v>
      </c>
      <c r="H357" s="10">
        <v>457169</v>
      </c>
      <c r="I357" s="11">
        <f t="shared" si="5"/>
        <v>8.7177132413919611E-2</v>
      </c>
      <c r="J357" s="65">
        <v>4828964</v>
      </c>
      <c r="K357" s="66">
        <v>533778</v>
      </c>
      <c r="L357" s="61">
        <v>0.11053675281074782</v>
      </c>
      <c r="M357" s="65">
        <v>4638379</v>
      </c>
      <c r="N357" s="66">
        <v>831653</v>
      </c>
      <c r="O357" s="61">
        <v>0.17929819878884412</v>
      </c>
      <c r="P357" s="65">
        <v>4572695</v>
      </c>
      <c r="Q357" s="66">
        <v>1524975</v>
      </c>
      <c r="R357" s="61">
        <v>0.33349589246604028</v>
      </c>
      <c r="S357" s="59">
        <v>4871235</v>
      </c>
      <c r="T357" s="60">
        <v>2045527</v>
      </c>
      <c r="U357" s="61">
        <v>0.41991958918015659</v>
      </c>
      <c r="V357" s="63">
        <v>5640501</v>
      </c>
      <c r="W357" s="63">
        <v>2453949</v>
      </c>
      <c r="X357" s="64">
        <v>0.435058694254287</v>
      </c>
    </row>
    <row r="358" spans="1:24" x14ac:dyDescent="0.25">
      <c r="A358" s="56" t="s">
        <v>793</v>
      </c>
      <c r="B358" s="56" t="s">
        <v>794</v>
      </c>
      <c r="C358" s="56" t="s">
        <v>249</v>
      </c>
      <c r="D358" s="10">
        <v>5044273</v>
      </c>
      <c r="E358" s="10">
        <v>2090490</v>
      </c>
      <c r="F358" s="11">
        <v>0.41442840226926653</v>
      </c>
      <c r="G358" s="10">
        <v>4867729</v>
      </c>
      <c r="H358" s="10">
        <v>2102084</v>
      </c>
      <c r="I358" s="11">
        <f t="shared" si="5"/>
        <v>0.43184080296992705</v>
      </c>
      <c r="J358" s="65">
        <v>4960449</v>
      </c>
      <c r="K358" s="66">
        <v>2118521</v>
      </c>
      <c r="L358" s="61">
        <v>0.42708250805521841</v>
      </c>
      <c r="M358" s="65">
        <v>5215933</v>
      </c>
      <c r="N358" s="66">
        <v>2188652</v>
      </c>
      <c r="O358" s="61">
        <v>0.41960891752252188</v>
      </c>
      <c r="P358" s="65">
        <v>5191703</v>
      </c>
      <c r="Q358" s="66">
        <v>2669691</v>
      </c>
      <c r="R358" s="61">
        <v>0.51422259709386309</v>
      </c>
      <c r="S358" s="59">
        <v>5260078</v>
      </c>
      <c r="T358" s="60">
        <v>3311240</v>
      </c>
      <c r="U358" s="61">
        <v>0.62950397313499917</v>
      </c>
      <c r="V358" s="63">
        <v>5532018</v>
      </c>
      <c r="W358" s="63">
        <v>4016245</v>
      </c>
      <c r="X358" s="64">
        <v>0.7259999877079214</v>
      </c>
    </row>
    <row r="359" spans="1:24" x14ac:dyDescent="0.25">
      <c r="A359" s="56" t="s">
        <v>795</v>
      </c>
      <c r="B359" s="56" t="s">
        <v>796</v>
      </c>
      <c r="C359" s="56" t="s">
        <v>249</v>
      </c>
      <c r="D359" s="10">
        <v>11244916</v>
      </c>
      <c r="E359" s="10">
        <v>5405732</v>
      </c>
      <c r="F359" s="11">
        <v>0.48072675687395083</v>
      </c>
      <c r="G359" s="10">
        <v>11504789</v>
      </c>
      <c r="H359" s="10">
        <v>5642787</v>
      </c>
      <c r="I359" s="11">
        <f t="shared" si="5"/>
        <v>0.49047288046742971</v>
      </c>
      <c r="J359" s="65">
        <v>11875223</v>
      </c>
      <c r="K359" s="66">
        <v>5245428</v>
      </c>
      <c r="L359" s="61">
        <v>0.44171195774597244</v>
      </c>
      <c r="M359" s="65">
        <v>11492170</v>
      </c>
      <c r="N359" s="66">
        <v>6006459</v>
      </c>
      <c r="O359" s="61">
        <v>0.52265664361038866</v>
      </c>
      <c r="P359" s="65">
        <v>12063869</v>
      </c>
      <c r="Q359" s="66">
        <v>6301952</v>
      </c>
      <c r="R359" s="61">
        <v>0.52238233024579428</v>
      </c>
      <c r="S359" s="59">
        <v>12280145</v>
      </c>
      <c r="T359" s="60">
        <v>6631933</v>
      </c>
      <c r="U359" s="61">
        <v>0.54005331370272913</v>
      </c>
      <c r="V359" s="63">
        <v>12973966</v>
      </c>
      <c r="W359" s="63">
        <v>7123068</v>
      </c>
      <c r="X359" s="64">
        <v>0.54902779920958633</v>
      </c>
    </row>
    <row r="360" spans="1:24" x14ac:dyDescent="0.25">
      <c r="A360" s="56" t="s">
        <v>797</v>
      </c>
      <c r="B360" s="56" t="s">
        <v>798</v>
      </c>
      <c r="C360" s="56" t="s">
        <v>249</v>
      </c>
      <c r="D360" s="10">
        <v>10170375</v>
      </c>
      <c r="E360" s="10">
        <v>1068739</v>
      </c>
      <c r="F360" s="11">
        <v>0.10508353920086526</v>
      </c>
      <c r="G360" s="10">
        <v>9614620</v>
      </c>
      <c r="H360" s="10">
        <v>1719230</v>
      </c>
      <c r="I360" s="11">
        <f t="shared" si="5"/>
        <v>0.17881413930035717</v>
      </c>
      <c r="J360" s="65">
        <v>9499297</v>
      </c>
      <c r="K360" s="66">
        <v>2664446</v>
      </c>
      <c r="L360" s="61">
        <v>0.28048875616795643</v>
      </c>
      <c r="M360" s="65">
        <v>10086517</v>
      </c>
      <c r="N360" s="66">
        <v>3942734</v>
      </c>
      <c r="O360" s="61">
        <v>0.39089152380350917</v>
      </c>
      <c r="P360" s="65">
        <v>9823109</v>
      </c>
      <c r="Q360" s="66">
        <v>6251952</v>
      </c>
      <c r="R360" s="61">
        <v>0.63645348941969393</v>
      </c>
      <c r="S360" s="59">
        <v>10570035</v>
      </c>
      <c r="T360" s="60">
        <v>7841030</v>
      </c>
      <c r="U360" s="61">
        <v>0.74181684355822852</v>
      </c>
      <c r="V360" s="63">
        <v>10948943</v>
      </c>
      <c r="W360" s="63">
        <v>9392615</v>
      </c>
      <c r="X360" s="64">
        <v>0.8578558679134598</v>
      </c>
    </row>
    <row r="361" spans="1:24" x14ac:dyDescent="0.25">
      <c r="A361" s="56" t="s">
        <v>799</v>
      </c>
      <c r="B361" s="56" t="s">
        <v>800</v>
      </c>
      <c r="C361" s="56" t="s">
        <v>174</v>
      </c>
      <c r="D361" s="10">
        <v>7291779</v>
      </c>
      <c r="E361" s="10">
        <v>1528791</v>
      </c>
      <c r="F361" s="11">
        <v>0.20965953575938054</v>
      </c>
      <c r="G361" s="10">
        <v>7357461</v>
      </c>
      <c r="H361" s="10">
        <v>1732525</v>
      </c>
      <c r="I361" s="11">
        <f t="shared" si="5"/>
        <v>0.23547865221439843</v>
      </c>
      <c r="J361" s="65">
        <v>7348061</v>
      </c>
      <c r="K361" s="66">
        <v>1643155</v>
      </c>
      <c r="L361" s="61">
        <v>0.22361749582644999</v>
      </c>
      <c r="M361" s="65">
        <v>7597430</v>
      </c>
      <c r="N361" s="66">
        <v>1561295</v>
      </c>
      <c r="O361" s="61">
        <v>0.2055030451086749</v>
      </c>
      <c r="P361" s="65">
        <v>7614493</v>
      </c>
      <c r="Q361" s="66">
        <v>1623499</v>
      </c>
      <c r="R361" s="61">
        <v>0.2132117003719092</v>
      </c>
      <c r="S361" s="59">
        <v>7906233</v>
      </c>
      <c r="T361" s="60">
        <v>1902060</v>
      </c>
      <c r="U361" s="61">
        <v>0.24057727618196934</v>
      </c>
      <c r="V361" s="63">
        <v>8566247</v>
      </c>
      <c r="W361" s="63">
        <v>2616179</v>
      </c>
      <c r="X361" s="64">
        <v>0.30540550605183342</v>
      </c>
    </row>
    <row r="362" spans="1:24" x14ac:dyDescent="0.25">
      <c r="A362" s="56" t="s">
        <v>801</v>
      </c>
      <c r="B362" s="56" t="s">
        <v>802</v>
      </c>
      <c r="C362" s="56" t="s">
        <v>174</v>
      </c>
      <c r="D362" s="10">
        <v>7187742</v>
      </c>
      <c r="E362" s="10">
        <v>1913510</v>
      </c>
      <c r="F362" s="11">
        <v>0.26621851479922348</v>
      </c>
      <c r="G362" s="10">
        <v>7404286</v>
      </c>
      <c r="H362" s="10">
        <v>2041752</v>
      </c>
      <c r="I362" s="11">
        <f t="shared" si="5"/>
        <v>0.27575271943844415</v>
      </c>
      <c r="J362" s="65">
        <v>7368257</v>
      </c>
      <c r="K362" s="66">
        <v>2131680</v>
      </c>
      <c r="L362" s="61">
        <v>0.28930586975997175</v>
      </c>
      <c r="M362" s="65">
        <v>7731710</v>
      </c>
      <c r="N362" s="66">
        <v>2429238</v>
      </c>
      <c r="O362" s="61">
        <v>0.31419155658968068</v>
      </c>
      <c r="P362" s="65">
        <v>7863299</v>
      </c>
      <c r="Q362" s="66">
        <v>3181571</v>
      </c>
      <c r="R362" s="61">
        <v>0.40461020240995543</v>
      </c>
      <c r="S362" s="59">
        <v>8698353</v>
      </c>
      <c r="T362" s="60">
        <v>4922464</v>
      </c>
      <c r="U362" s="61">
        <v>0.56590759193148399</v>
      </c>
      <c r="V362" s="63">
        <v>10026318</v>
      </c>
      <c r="W362" s="63">
        <v>6169708</v>
      </c>
      <c r="X362" s="64">
        <v>0.61535131840023427</v>
      </c>
    </row>
    <row r="363" spans="1:24" x14ac:dyDescent="0.25">
      <c r="A363" s="56" t="s">
        <v>803</v>
      </c>
      <c r="B363" s="56" t="s">
        <v>804</v>
      </c>
      <c r="C363" s="56" t="s">
        <v>174</v>
      </c>
      <c r="D363" s="10">
        <v>11838099</v>
      </c>
      <c r="E363" s="10">
        <v>7451002</v>
      </c>
      <c r="F363" s="11">
        <v>0.6294086575893646</v>
      </c>
      <c r="G363" s="10">
        <v>11245489</v>
      </c>
      <c r="H363" s="10">
        <v>7452297</v>
      </c>
      <c r="I363" s="11">
        <f t="shared" si="5"/>
        <v>0.66269212481555939</v>
      </c>
      <c r="J363" s="65">
        <v>11555553</v>
      </c>
      <c r="K363" s="66">
        <v>6782719</v>
      </c>
      <c r="L363" s="61">
        <v>0.5869661971175244</v>
      </c>
      <c r="M363" s="65">
        <v>11652813</v>
      </c>
      <c r="N363" s="66">
        <v>6841331</v>
      </c>
      <c r="O363" s="61">
        <v>0.5870969524697599</v>
      </c>
      <c r="P363" s="65">
        <v>12468070</v>
      </c>
      <c r="Q363" s="66">
        <v>6933679</v>
      </c>
      <c r="R363" s="61">
        <v>0.55611485979786768</v>
      </c>
      <c r="S363" s="59">
        <v>11567301</v>
      </c>
      <c r="T363" s="60">
        <v>9349664</v>
      </c>
      <c r="U363" s="61">
        <v>0.80828397220751846</v>
      </c>
      <c r="V363" s="63">
        <v>12621270</v>
      </c>
      <c r="W363" s="63">
        <v>11503852</v>
      </c>
      <c r="X363" s="64">
        <v>0.91146548643678493</v>
      </c>
    </row>
    <row r="364" spans="1:24" x14ac:dyDescent="0.25">
      <c r="A364" s="56" t="s">
        <v>805</v>
      </c>
      <c r="B364" s="56" t="s">
        <v>806</v>
      </c>
      <c r="C364" s="56" t="s">
        <v>807</v>
      </c>
      <c r="D364" s="10">
        <v>15131942</v>
      </c>
      <c r="E364" s="10">
        <v>5136192</v>
      </c>
      <c r="F364" s="11">
        <v>0.33942715350085267</v>
      </c>
      <c r="G364" s="10">
        <v>15354185</v>
      </c>
      <c r="H364" s="10">
        <v>4503063</v>
      </c>
      <c r="I364" s="11">
        <f t="shared" si="5"/>
        <v>0.2932791939135812</v>
      </c>
      <c r="J364" s="65">
        <v>14258199</v>
      </c>
      <c r="K364" s="66">
        <v>5055900</v>
      </c>
      <c r="L364" s="61">
        <v>0.35459597667279014</v>
      </c>
      <c r="M364" s="65">
        <v>14475278</v>
      </c>
      <c r="N364" s="66">
        <v>5883246</v>
      </c>
      <c r="O364" s="61">
        <v>0.40643405950476391</v>
      </c>
      <c r="P364" s="65">
        <v>14863622</v>
      </c>
      <c r="Q364" s="66">
        <v>6999565</v>
      </c>
      <c r="R364" s="61">
        <v>0.47091920125525261</v>
      </c>
      <c r="S364" s="59">
        <v>15237986</v>
      </c>
      <c r="T364" s="60">
        <v>8016013</v>
      </c>
      <c r="U364" s="61">
        <v>0.52605462427908778</v>
      </c>
      <c r="V364" s="63">
        <v>15993331</v>
      </c>
      <c r="W364" s="63">
        <v>8769584</v>
      </c>
      <c r="X364" s="64">
        <v>0.54832754977684139</v>
      </c>
    </row>
    <row r="365" spans="1:24" x14ac:dyDescent="0.25">
      <c r="A365" s="56" t="s">
        <v>808</v>
      </c>
      <c r="B365" s="56" t="s">
        <v>809</v>
      </c>
      <c r="C365" s="56" t="s">
        <v>807</v>
      </c>
      <c r="D365" s="10">
        <v>20957964</v>
      </c>
      <c r="E365" s="10">
        <v>10889390</v>
      </c>
      <c r="F365" s="11">
        <v>0.51958243653820568</v>
      </c>
      <c r="G365" s="10">
        <v>22011689</v>
      </c>
      <c r="H365" s="10">
        <v>10341546</v>
      </c>
      <c r="I365" s="11">
        <f t="shared" si="5"/>
        <v>0.46982064847454458</v>
      </c>
      <c r="J365" s="65">
        <v>21922110</v>
      </c>
      <c r="K365" s="66">
        <v>9064949</v>
      </c>
      <c r="L365" s="61">
        <v>0.41350713959559549</v>
      </c>
      <c r="M365" s="65">
        <v>22178295</v>
      </c>
      <c r="N365" s="66">
        <v>8614451</v>
      </c>
      <c r="O365" s="61">
        <v>0.38841809075043865</v>
      </c>
      <c r="P365" s="65">
        <v>21425173</v>
      </c>
      <c r="Q365" s="66">
        <v>9059428</v>
      </c>
      <c r="R365" s="61">
        <v>0.4228403663298308</v>
      </c>
      <c r="S365" s="59">
        <v>21001482</v>
      </c>
      <c r="T365" s="60">
        <v>10449803</v>
      </c>
      <c r="U365" s="61">
        <v>0.49757455211970281</v>
      </c>
      <c r="V365" s="63">
        <v>21001482</v>
      </c>
      <c r="W365" s="63">
        <v>10449803</v>
      </c>
      <c r="X365" s="64">
        <v>0.49757455211970281</v>
      </c>
    </row>
    <row r="366" spans="1:24" x14ac:dyDescent="0.25">
      <c r="A366" s="56" t="s">
        <v>810</v>
      </c>
      <c r="B366" s="56" t="s">
        <v>811</v>
      </c>
      <c r="C366" s="56" t="s">
        <v>38</v>
      </c>
      <c r="D366" s="10">
        <v>6141392</v>
      </c>
      <c r="E366" s="10">
        <v>635996</v>
      </c>
      <c r="F366" s="11">
        <v>0.10355893256773058</v>
      </c>
      <c r="G366" s="10">
        <v>6332025</v>
      </c>
      <c r="H366" s="10">
        <v>887385</v>
      </c>
      <c r="I366" s="11">
        <f t="shared" si="5"/>
        <v>0.14014237151622111</v>
      </c>
      <c r="J366" s="65">
        <v>6725519</v>
      </c>
      <c r="K366" s="66">
        <v>521920</v>
      </c>
      <c r="L366" s="61">
        <v>7.7602932948371714E-2</v>
      </c>
      <c r="M366" s="65">
        <v>6854886</v>
      </c>
      <c r="N366" s="66">
        <v>242121</v>
      </c>
      <c r="O366" s="61">
        <v>3.532093750355586E-2</v>
      </c>
      <c r="P366" s="65">
        <v>7044967</v>
      </c>
      <c r="Q366" s="66">
        <v>-191970</v>
      </c>
      <c r="R366" s="61">
        <v>-2.7249240486151318E-2</v>
      </c>
      <c r="S366" s="59">
        <v>6985696</v>
      </c>
      <c r="T366" s="60">
        <v>384915</v>
      </c>
      <c r="U366" s="61">
        <v>5.5100450978685586E-2</v>
      </c>
      <c r="V366" s="63">
        <v>7520377</v>
      </c>
      <c r="W366" s="63">
        <v>1232160</v>
      </c>
      <c r="X366" s="64">
        <v>0.16384284989967923</v>
      </c>
    </row>
    <row r="367" spans="1:24" x14ac:dyDescent="0.25">
      <c r="A367" s="56" t="s">
        <v>812</v>
      </c>
      <c r="B367" s="56" t="s">
        <v>813</v>
      </c>
      <c r="C367" s="56" t="s">
        <v>38</v>
      </c>
      <c r="D367" s="10">
        <v>9213048</v>
      </c>
      <c r="E367" s="10">
        <v>2265051</v>
      </c>
      <c r="F367" s="11">
        <v>0.24585251265379277</v>
      </c>
      <c r="G367" s="10">
        <v>9668795</v>
      </c>
      <c r="H367" s="10">
        <v>1922919</v>
      </c>
      <c r="I367" s="11">
        <f t="shared" si="5"/>
        <v>0.19887886753209683</v>
      </c>
      <c r="J367" s="65">
        <v>9772616</v>
      </c>
      <c r="K367" s="66">
        <v>1398630</v>
      </c>
      <c r="L367" s="61">
        <v>0.14311725744672665</v>
      </c>
      <c r="M367" s="65">
        <v>9603381</v>
      </c>
      <c r="N367" s="66">
        <v>1366548</v>
      </c>
      <c r="O367" s="61">
        <v>0.14229863419976777</v>
      </c>
      <c r="P367" s="65">
        <v>10133997</v>
      </c>
      <c r="Q367" s="66">
        <v>1305395</v>
      </c>
      <c r="R367" s="61">
        <v>0.12881343856723068</v>
      </c>
      <c r="S367" s="59">
        <v>10293716</v>
      </c>
      <c r="T367" s="60">
        <v>2343723</v>
      </c>
      <c r="U367" s="61">
        <v>0.22768483218305227</v>
      </c>
      <c r="V367" s="63">
        <v>10467698</v>
      </c>
      <c r="W367" s="63">
        <v>3195791</v>
      </c>
      <c r="X367" s="64">
        <v>0.30530026754688566</v>
      </c>
    </row>
    <row r="368" spans="1:24" x14ac:dyDescent="0.25">
      <c r="A368" s="56" t="s">
        <v>814</v>
      </c>
      <c r="B368" s="56" t="s">
        <v>815</v>
      </c>
      <c r="C368" s="56" t="s">
        <v>38</v>
      </c>
      <c r="D368" s="10">
        <v>8071971</v>
      </c>
      <c r="E368" s="10">
        <v>2851600</v>
      </c>
      <c r="F368" s="11">
        <v>0.35327183410346741</v>
      </c>
      <c r="G368" s="10">
        <v>7840829</v>
      </c>
      <c r="H368" s="10">
        <v>2664347</v>
      </c>
      <c r="I368" s="11">
        <f t="shared" si="5"/>
        <v>0.33980424773962037</v>
      </c>
      <c r="J368" s="65">
        <v>8256507</v>
      </c>
      <c r="K368" s="66">
        <v>2129420</v>
      </c>
      <c r="L368" s="61">
        <v>0.25790809600234094</v>
      </c>
      <c r="M368" s="65">
        <v>8040371</v>
      </c>
      <c r="N368" s="66">
        <v>2491762</v>
      </c>
      <c r="O368" s="61">
        <v>0.30990634636138059</v>
      </c>
      <c r="P368" s="65">
        <v>8595819</v>
      </c>
      <c r="Q368" s="66">
        <v>2472635</v>
      </c>
      <c r="R368" s="61">
        <v>0.2876555450969826</v>
      </c>
      <c r="S368" s="59">
        <v>8770995</v>
      </c>
      <c r="T368" s="60">
        <v>3333614</v>
      </c>
      <c r="U368" s="61">
        <v>0.38007250032635981</v>
      </c>
      <c r="V368" s="63">
        <v>9702356</v>
      </c>
      <c r="W368" s="63">
        <v>3485088</v>
      </c>
      <c r="X368" s="64">
        <v>0.35920017777125474</v>
      </c>
    </row>
    <row r="369" spans="1:24" x14ac:dyDescent="0.25">
      <c r="A369" s="56" t="s">
        <v>816</v>
      </c>
      <c r="B369" s="56" t="s">
        <v>817</v>
      </c>
      <c r="C369" s="56" t="s">
        <v>38</v>
      </c>
      <c r="D369" s="10">
        <v>11509337</v>
      </c>
      <c r="E369" s="10">
        <v>1455388</v>
      </c>
      <c r="F369" s="11">
        <v>0.12645280957539085</v>
      </c>
      <c r="G369" s="10">
        <v>11475298</v>
      </c>
      <c r="H369" s="10">
        <v>1187089</v>
      </c>
      <c r="I369" s="11">
        <f t="shared" si="5"/>
        <v>0.1034473353110307</v>
      </c>
      <c r="J369" s="65">
        <v>11494598</v>
      </c>
      <c r="K369" s="66">
        <v>1065033</v>
      </c>
      <c r="L369" s="61">
        <v>9.2655088938299532E-2</v>
      </c>
      <c r="M369" s="65">
        <v>11357143</v>
      </c>
      <c r="N369" s="66">
        <v>1468603</v>
      </c>
      <c r="O369" s="61">
        <v>0.12931095434828987</v>
      </c>
      <c r="P369" s="65">
        <v>11788289</v>
      </c>
      <c r="Q369" s="66">
        <v>1287522</v>
      </c>
      <c r="R369" s="61">
        <v>0.10922043054763927</v>
      </c>
      <c r="S369" s="59">
        <v>12639843</v>
      </c>
      <c r="T369" s="60">
        <v>1022841</v>
      </c>
      <c r="U369" s="61">
        <v>8.0921970312447716E-2</v>
      </c>
      <c r="V369" s="63">
        <v>13414929</v>
      </c>
      <c r="W369" s="63">
        <v>501940</v>
      </c>
      <c r="X369" s="64">
        <v>3.741652303936905E-2</v>
      </c>
    </row>
    <row r="370" spans="1:24" x14ac:dyDescent="0.25">
      <c r="A370" s="56" t="s">
        <v>818</v>
      </c>
      <c r="B370" s="56" t="s">
        <v>819</v>
      </c>
      <c r="C370" s="56" t="s">
        <v>183</v>
      </c>
      <c r="D370" s="10">
        <v>10760305</v>
      </c>
      <c r="E370" s="10">
        <v>7279662</v>
      </c>
      <c r="F370" s="11">
        <v>0.67652933629669421</v>
      </c>
      <c r="G370" s="10">
        <v>11346684</v>
      </c>
      <c r="H370" s="10">
        <v>7462947</v>
      </c>
      <c r="I370" s="11">
        <f t="shared" si="5"/>
        <v>0.65772052874654829</v>
      </c>
      <c r="J370" s="65">
        <v>11052874</v>
      </c>
      <c r="K370" s="66">
        <v>7462312</v>
      </c>
      <c r="L370" s="61">
        <v>0.67514675368596444</v>
      </c>
      <c r="M370" s="65">
        <v>11639556</v>
      </c>
      <c r="N370" s="66">
        <v>7579553</v>
      </c>
      <c r="O370" s="61">
        <v>0.65118918625418354</v>
      </c>
      <c r="P370" s="65">
        <v>12076378</v>
      </c>
      <c r="Q370" s="66">
        <v>7816087</v>
      </c>
      <c r="R370" s="61">
        <v>0.64722112871922355</v>
      </c>
      <c r="S370" s="59">
        <v>13383078</v>
      </c>
      <c r="T370" s="60">
        <v>7842870</v>
      </c>
      <c r="U370" s="61">
        <v>0.58602886421195488</v>
      </c>
      <c r="V370" s="63">
        <v>13739342</v>
      </c>
      <c r="W370" s="63">
        <v>8149764</v>
      </c>
      <c r="X370" s="64">
        <v>0.59316989125097841</v>
      </c>
    </row>
    <row r="371" spans="1:24" x14ac:dyDescent="0.25">
      <c r="A371" s="56" t="s">
        <v>820</v>
      </c>
      <c r="B371" s="56" t="s">
        <v>540</v>
      </c>
      <c r="C371" s="56" t="s">
        <v>337</v>
      </c>
      <c r="D371" s="10">
        <v>18438036</v>
      </c>
      <c r="E371" s="10">
        <v>1673060</v>
      </c>
      <c r="F371" s="11">
        <v>9.0739599380324457E-2</v>
      </c>
      <c r="G371" s="10">
        <v>18786669</v>
      </c>
      <c r="H371" s="10">
        <v>1565317</v>
      </c>
      <c r="I371" s="11">
        <f t="shared" si="5"/>
        <v>8.3320624853719411E-2</v>
      </c>
      <c r="J371" s="65">
        <v>20179769</v>
      </c>
      <c r="K371" s="66">
        <v>1074952</v>
      </c>
      <c r="L371" s="61">
        <v>5.3268796089786755E-2</v>
      </c>
      <c r="M371" s="65">
        <v>20468798</v>
      </c>
      <c r="N371" s="66">
        <v>1064451</v>
      </c>
      <c r="O371" s="61">
        <v>5.2003591026693406E-2</v>
      </c>
      <c r="P371" s="65">
        <v>20807877</v>
      </c>
      <c r="Q371" s="66">
        <v>1158107</v>
      </c>
      <c r="R371" s="61">
        <v>5.5657143686499107E-2</v>
      </c>
      <c r="S371" s="59">
        <v>21556887</v>
      </c>
      <c r="T371" s="60">
        <v>634928</v>
      </c>
      <c r="U371" s="61">
        <v>2.9453603389023655E-2</v>
      </c>
      <c r="V371" s="63">
        <v>21910790</v>
      </c>
      <c r="W371" s="63">
        <v>569914</v>
      </c>
      <c r="X371" s="64">
        <v>2.6010655024305378E-2</v>
      </c>
    </row>
    <row r="372" spans="1:24" x14ac:dyDescent="0.25">
      <c r="A372" s="56" t="s">
        <v>821</v>
      </c>
      <c r="B372" s="56" t="s">
        <v>822</v>
      </c>
      <c r="C372" s="56" t="s">
        <v>337</v>
      </c>
      <c r="D372" s="10">
        <v>19501647</v>
      </c>
      <c r="E372" s="10">
        <v>1088219</v>
      </c>
      <c r="F372" s="11">
        <v>5.5801389492897702E-2</v>
      </c>
      <c r="G372" s="10">
        <v>18453231</v>
      </c>
      <c r="H372" s="10">
        <v>661109</v>
      </c>
      <c r="I372" s="11">
        <f t="shared" si="5"/>
        <v>3.5826192171983323E-2</v>
      </c>
      <c r="J372" s="65">
        <v>17267789</v>
      </c>
      <c r="K372" s="66">
        <v>1511898</v>
      </c>
      <c r="L372" s="61">
        <v>8.7555969093669139E-2</v>
      </c>
      <c r="M372" s="65">
        <v>17493931</v>
      </c>
      <c r="N372" s="66">
        <v>1986995</v>
      </c>
      <c r="O372" s="61">
        <v>0.11358196165287264</v>
      </c>
      <c r="P372" s="65">
        <v>17737340</v>
      </c>
      <c r="Q372" s="66">
        <v>3108773</v>
      </c>
      <c r="R372" s="61">
        <v>0.17526714828717271</v>
      </c>
      <c r="S372" s="59">
        <v>17922335</v>
      </c>
      <c r="T372" s="60">
        <v>5195828</v>
      </c>
      <c r="U372" s="61">
        <v>0.28990798353004782</v>
      </c>
      <c r="V372" s="63">
        <v>19304499</v>
      </c>
      <c r="W372" s="63">
        <v>7598937</v>
      </c>
      <c r="X372" s="64">
        <v>0.39363554578650295</v>
      </c>
    </row>
    <row r="373" spans="1:24" x14ac:dyDescent="0.25">
      <c r="A373" s="56" t="s">
        <v>823</v>
      </c>
      <c r="B373" s="56" t="s">
        <v>824</v>
      </c>
      <c r="C373" s="56" t="s">
        <v>337</v>
      </c>
      <c r="D373" s="10">
        <v>18941352</v>
      </c>
      <c r="E373" s="10">
        <v>580814</v>
      </c>
      <c r="F373" s="11">
        <v>3.0663809003707868E-2</v>
      </c>
      <c r="G373" s="10">
        <v>19679759</v>
      </c>
      <c r="H373" s="10">
        <v>904220</v>
      </c>
      <c r="I373" s="11">
        <f t="shared" si="5"/>
        <v>4.5946700871692586E-2</v>
      </c>
      <c r="J373" s="65">
        <v>19178228</v>
      </c>
      <c r="K373" s="66">
        <v>342588</v>
      </c>
      <c r="L373" s="61">
        <v>1.78633813301208E-2</v>
      </c>
      <c r="M373" s="65">
        <v>18642417</v>
      </c>
      <c r="N373" s="66">
        <v>1148403</v>
      </c>
      <c r="O373" s="61">
        <v>6.1601615284112572E-2</v>
      </c>
      <c r="P373" s="65">
        <v>19705509</v>
      </c>
      <c r="Q373" s="66">
        <v>1217524</v>
      </c>
      <c r="R373" s="61">
        <v>6.1785970613598459E-2</v>
      </c>
      <c r="S373" s="59">
        <v>20035462</v>
      </c>
      <c r="T373" s="60">
        <v>880963</v>
      </c>
      <c r="U373" s="61">
        <v>4.3970186462383549E-2</v>
      </c>
      <c r="V373" s="63">
        <v>19915840</v>
      </c>
      <c r="W373" s="63">
        <v>1338992</v>
      </c>
      <c r="X373" s="64">
        <v>6.7232514420682232E-2</v>
      </c>
    </row>
    <row r="374" spans="1:24" x14ac:dyDescent="0.25">
      <c r="A374" s="56" t="s">
        <v>825</v>
      </c>
      <c r="B374" s="56" t="s">
        <v>826</v>
      </c>
      <c r="C374" s="56" t="s">
        <v>246</v>
      </c>
      <c r="D374" s="10">
        <v>9543818</v>
      </c>
      <c r="E374" s="10">
        <v>3364525</v>
      </c>
      <c r="F374" s="11">
        <v>0.35253448881778759</v>
      </c>
      <c r="G374" s="10">
        <v>9213855</v>
      </c>
      <c r="H374" s="10">
        <v>3463312</v>
      </c>
      <c r="I374" s="11">
        <f t="shared" si="5"/>
        <v>0.37588088807562092</v>
      </c>
      <c r="J374" s="65">
        <v>9004506</v>
      </c>
      <c r="K374" s="66">
        <v>3787956</v>
      </c>
      <c r="L374" s="61">
        <v>0.42067338285964828</v>
      </c>
      <c r="M374" s="65">
        <v>9524098</v>
      </c>
      <c r="N374" s="66">
        <v>3846518</v>
      </c>
      <c r="O374" s="61">
        <v>0.4038721567123732</v>
      </c>
      <c r="P374" s="65">
        <v>9775971</v>
      </c>
      <c r="Q374" s="66">
        <v>3904978</v>
      </c>
      <c r="R374" s="61">
        <v>0.39944656136970946</v>
      </c>
      <c r="S374" s="59">
        <v>10089834</v>
      </c>
      <c r="T374" s="60">
        <v>4290995</v>
      </c>
      <c r="U374" s="61">
        <v>0.42527904819841439</v>
      </c>
      <c r="V374" s="63">
        <v>10269331</v>
      </c>
      <c r="W374" s="63">
        <v>5123125</v>
      </c>
      <c r="X374" s="64">
        <v>0.49887621696096857</v>
      </c>
    </row>
    <row r="375" spans="1:24" x14ac:dyDescent="0.25">
      <c r="A375" s="56" t="s">
        <v>827</v>
      </c>
      <c r="B375" s="56" t="s">
        <v>828</v>
      </c>
      <c r="C375" s="56" t="s">
        <v>246</v>
      </c>
      <c r="D375" s="10">
        <v>6218201</v>
      </c>
      <c r="E375" s="10">
        <v>2337879</v>
      </c>
      <c r="F375" s="11">
        <v>0.37597353318105992</v>
      </c>
      <c r="G375" s="10">
        <v>5872003</v>
      </c>
      <c r="H375" s="10">
        <v>2807406</v>
      </c>
      <c r="I375" s="11">
        <f t="shared" si="5"/>
        <v>0.47810023257821904</v>
      </c>
      <c r="J375" s="65">
        <v>6248826</v>
      </c>
      <c r="K375" s="66">
        <v>2752608</v>
      </c>
      <c r="L375" s="61">
        <v>0.4405000235244188</v>
      </c>
      <c r="M375" s="65">
        <v>5963037</v>
      </c>
      <c r="N375" s="66">
        <v>3455862</v>
      </c>
      <c r="O375" s="61">
        <v>0.57954730114872677</v>
      </c>
      <c r="P375" s="65">
        <v>6356773</v>
      </c>
      <c r="Q375" s="66">
        <v>4239587</v>
      </c>
      <c r="R375" s="61">
        <v>0.66694012826948512</v>
      </c>
      <c r="S375" s="59">
        <v>6828001</v>
      </c>
      <c r="T375" s="60">
        <v>5396397</v>
      </c>
      <c r="U375" s="61">
        <v>0.79033336404022203</v>
      </c>
      <c r="V375" s="63">
        <v>7096558</v>
      </c>
      <c r="W375" s="63">
        <v>6277672</v>
      </c>
      <c r="X375" s="64">
        <v>0.88460800292197994</v>
      </c>
    </row>
    <row r="376" spans="1:24" x14ac:dyDescent="0.25">
      <c r="A376" s="56" t="s">
        <v>829</v>
      </c>
      <c r="B376" s="56" t="s">
        <v>830</v>
      </c>
      <c r="C376" s="56" t="s">
        <v>246</v>
      </c>
      <c r="D376" s="10">
        <v>10436419</v>
      </c>
      <c r="E376" s="10">
        <v>1147619</v>
      </c>
      <c r="F376" s="11">
        <v>0.10996290969153308</v>
      </c>
      <c r="G376" s="10">
        <v>10196454</v>
      </c>
      <c r="H376" s="10">
        <v>830274</v>
      </c>
      <c r="I376" s="11">
        <f t="shared" si="5"/>
        <v>8.14277198720261E-2</v>
      </c>
      <c r="J376" s="65">
        <v>10105914</v>
      </c>
      <c r="K376" s="66">
        <v>678181</v>
      </c>
      <c r="L376" s="61">
        <v>6.7107339326259854E-2</v>
      </c>
      <c r="M376" s="65">
        <v>9657030</v>
      </c>
      <c r="N376" s="66">
        <v>1160002</v>
      </c>
      <c r="O376" s="61">
        <v>0.12011995406455193</v>
      </c>
      <c r="P376" s="65">
        <v>9950509</v>
      </c>
      <c r="Q376" s="66">
        <v>1588679</v>
      </c>
      <c r="R376" s="61">
        <v>0.15965806372317234</v>
      </c>
      <c r="S376" s="59">
        <v>9633496</v>
      </c>
      <c r="T376" s="60">
        <v>2459168</v>
      </c>
      <c r="U376" s="61">
        <v>0.25527264453112347</v>
      </c>
      <c r="V376" s="63">
        <v>10329059</v>
      </c>
      <c r="W376" s="63">
        <v>3264124</v>
      </c>
      <c r="X376" s="64">
        <v>0.31601368527375051</v>
      </c>
    </row>
    <row r="377" spans="1:24" x14ac:dyDescent="0.25">
      <c r="A377" s="56" t="s">
        <v>831</v>
      </c>
      <c r="B377" s="56" t="s">
        <v>832</v>
      </c>
      <c r="C377" s="56" t="s">
        <v>246</v>
      </c>
      <c r="D377" s="10">
        <v>8857220</v>
      </c>
      <c r="E377" s="10">
        <v>2249296</v>
      </c>
      <c r="F377" s="11">
        <v>0.25395056236606972</v>
      </c>
      <c r="G377" s="10">
        <v>8654786</v>
      </c>
      <c r="H377" s="10">
        <v>2471436</v>
      </c>
      <c r="I377" s="11">
        <f t="shared" si="5"/>
        <v>0.28555714722466852</v>
      </c>
      <c r="J377" s="65">
        <v>8569278</v>
      </c>
      <c r="K377" s="66">
        <v>2624341</v>
      </c>
      <c r="L377" s="61">
        <v>0.30624995478032108</v>
      </c>
      <c r="M377" s="65">
        <v>8948287</v>
      </c>
      <c r="N377" s="66">
        <v>3070199</v>
      </c>
      <c r="O377" s="61">
        <v>0.34310466349592944</v>
      </c>
      <c r="P377" s="65">
        <v>9493393</v>
      </c>
      <c r="Q377" s="66">
        <v>3698030</v>
      </c>
      <c r="R377" s="61">
        <v>0.38953722868104163</v>
      </c>
      <c r="S377" s="59">
        <v>9645072</v>
      </c>
      <c r="T377" s="60">
        <v>4946505</v>
      </c>
      <c r="U377" s="61">
        <v>0.51285309223197084</v>
      </c>
      <c r="V377" s="63">
        <v>10427997</v>
      </c>
      <c r="W377" s="63">
        <v>6233316</v>
      </c>
      <c r="X377" s="64">
        <v>0.5977481581553965</v>
      </c>
    </row>
    <row r="378" spans="1:24" x14ac:dyDescent="0.25">
      <c r="A378" s="56" t="s">
        <v>833</v>
      </c>
      <c r="B378" s="56" t="s">
        <v>834</v>
      </c>
      <c r="C378" s="56" t="s">
        <v>291</v>
      </c>
      <c r="D378" s="10">
        <v>14292450</v>
      </c>
      <c r="E378" s="10">
        <v>6925289</v>
      </c>
      <c r="F378" s="11">
        <v>0.4845417685561258</v>
      </c>
      <c r="G378" s="10">
        <v>13919160</v>
      </c>
      <c r="H378" s="10">
        <v>5475382</v>
      </c>
      <c r="I378" s="11">
        <f t="shared" si="5"/>
        <v>0.39337014589960889</v>
      </c>
      <c r="J378" s="65">
        <v>13167179</v>
      </c>
      <c r="K378" s="66">
        <v>5680800</v>
      </c>
      <c r="L378" s="61">
        <v>0.43143637676680785</v>
      </c>
      <c r="M378" s="65">
        <v>13656389</v>
      </c>
      <c r="N378" s="66">
        <v>6386271</v>
      </c>
      <c r="O378" s="61">
        <v>0.46763979848552939</v>
      </c>
      <c r="P378" s="65">
        <v>14482009</v>
      </c>
      <c r="Q378" s="66">
        <v>6537095</v>
      </c>
      <c r="R378" s="61">
        <v>0.45139420918741313</v>
      </c>
      <c r="S378" s="59">
        <v>14422416</v>
      </c>
      <c r="T378" s="60">
        <v>5191020</v>
      </c>
      <c r="U378" s="61">
        <v>0.35992721330462246</v>
      </c>
      <c r="V378" s="63">
        <v>14764651</v>
      </c>
      <c r="W378" s="63">
        <v>4664500</v>
      </c>
      <c r="X378" s="64">
        <v>0.31592348508610191</v>
      </c>
    </row>
    <row r="379" spans="1:24" x14ac:dyDescent="0.25">
      <c r="A379" s="56" t="s">
        <v>835</v>
      </c>
      <c r="B379" s="56" t="s">
        <v>582</v>
      </c>
      <c r="C379" s="56" t="s">
        <v>291</v>
      </c>
      <c r="D379" s="10">
        <v>27318489</v>
      </c>
      <c r="E379" s="10">
        <v>441166</v>
      </c>
      <c r="F379" s="11">
        <v>1.6148989792224601E-2</v>
      </c>
      <c r="G379" s="10">
        <v>24803408</v>
      </c>
      <c r="H379" s="10">
        <v>425414</v>
      </c>
      <c r="I379" s="11">
        <f t="shared" si="5"/>
        <v>1.7151433383670502E-2</v>
      </c>
      <c r="J379" s="65">
        <v>24283242</v>
      </c>
      <c r="K379" s="66">
        <v>446325</v>
      </c>
      <c r="L379" s="61">
        <v>1.8379959315152399E-2</v>
      </c>
      <c r="M379" s="65">
        <v>24819709</v>
      </c>
      <c r="N379" s="66">
        <v>881516</v>
      </c>
      <c r="O379" s="61">
        <v>3.5516774189415352E-2</v>
      </c>
      <c r="P379" s="65">
        <v>24792381</v>
      </c>
      <c r="Q379" s="66">
        <v>1869046</v>
      </c>
      <c r="R379" s="61">
        <v>7.5387918570628612E-2</v>
      </c>
      <c r="S379" s="59">
        <v>24507843</v>
      </c>
      <c r="T379" s="60">
        <v>3169962</v>
      </c>
      <c r="U379" s="61">
        <v>0.12934479790816353</v>
      </c>
      <c r="V379" s="63">
        <v>26268483</v>
      </c>
      <c r="W379" s="63">
        <v>3735530</v>
      </c>
      <c r="X379" s="64">
        <v>0.14220577564376291</v>
      </c>
    </row>
    <row r="380" spans="1:24" x14ac:dyDescent="0.25">
      <c r="A380" s="56" t="s">
        <v>836</v>
      </c>
      <c r="B380" s="56" t="s">
        <v>837</v>
      </c>
      <c r="C380" s="56" t="s">
        <v>291</v>
      </c>
      <c r="D380" s="10">
        <v>44863857</v>
      </c>
      <c r="E380" s="10">
        <v>645247</v>
      </c>
      <c r="F380" s="11">
        <v>1.4382334537130857E-2</v>
      </c>
      <c r="G380" s="10">
        <v>43584009</v>
      </c>
      <c r="H380" s="10">
        <v>869525</v>
      </c>
      <c r="I380" s="11">
        <f t="shared" si="5"/>
        <v>1.9950551129888028E-2</v>
      </c>
      <c r="J380" s="65">
        <v>39195743</v>
      </c>
      <c r="K380" s="66">
        <v>2861301</v>
      </c>
      <c r="L380" s="61">
        <v>7.3000300058095588E-2</v>
      </c>
      <c r="M380" s="65">
        <v>38359447</v>
      </c>
      <c r="N380" s="66">
        <v>4416412</v>
      </c>
      <c r="O380" s="61">
        <v>0.115132316688507</v>
      </c>
      <c r="P380" s="65">
        <v>40250465</v>
      </c>
      <c r="Q380" s="66">
        <v>5819516</v>
      </c>
      <c r="R380" s="61">
        <v>0.14458257811431496</v>
      </c>
      <c r="S380" s="59">
        <v>41069457</v>
      </c>
      <c r="T380" s="60">
        <v>6516309</v>
      </c>
      <c r="U380" s="61">
        <v>0.15866557476033832</v>
      </c>
      <c r="V380" s="63">
        <v>42483074</v>
      </c>
      <c r="W380" s="63">
        <v>5367589</v>
      </c>
      <c r="X380" s="64">
        <v>0.12634653038525415</v>
      </c>
    </row>
    <row r="381" spans="1:24" x14ac:dyDescent="0.25">
      <c r="A381" s="56" t="s">
        <v>838</v>
      </c>
      <c r="B381" s="56" t="s">
        <v>530</v>
      </c>
      <c r="C381" s="56" t="s">
        <v>291</v>
      </c>
      <c r="D381" s="10">
        <v>21911495</v>
      </c>
      <c r="E381" s="10">
        <v>21386711</v>
      </c>
      <c r="F381" s="11">
        <v>0.97604983137846135</v>
      </c>
      <c r="G381" s="10">
        <v>25894483</v>
      </c>
      <c r="H381" s="10">
        <v>20838550</v>
      </c>
      <c r="I381" s="11">
        <f t="shared" si="5"/>
        <v>0.80474864085913589</v>
      </c>
      <c r="J381" s="65">
        <v>23975992</v>
      </c>
      <c r="K381" s="66">
        <v>20861280</v>
      </c>
      <c r="L381" s="61">
        <v>0.87009038041053732</v>
      </c>
      <c r="M381" s="65">
        <v>24624785</v>
      </c>
      <c r="N381" s="66">
        <v>20077170</v>
      </c>
      <c r="O381" s="61">
        <v>0.81532366678531409</v>
      </c>
      <c r="P381" s="65">
        <v>24915118</v>
      </c>
      <c r="Q381" s="66">
        <v>19684824</v>
      </c>
      <c r="R381" s="61">
        <v>0.79007548750120304</v>
      </c>
      <c r="S381" s="59">
        <v>23944378</v>
      </c>
      <c r="T381" s="60">
        <v>20601612</v>
      </c>
      <c r="U381" s="61">
        <v>0.86039453603680993</v>
      </c>
      <c r="V381" s="63">
        <v>24567725</v>
      </c>
      <c r="W381" s="63">
        <v>21247117</v>
      </c>
      <c r="X381" s="64">
        <v>0.8648386043070736</v>
      </c>
    </row>
    <row r="382" spans="1:24" x14ac:dyDescent="0.25">
      <c r="A382" s="56" t="s">
        <v>839</v>
      </c>
      <c r="B382" s="56" t="s">
        <v>840</v>
      </c>
      <c r="C382" s="56" t="s">
        <v>180</v>
      </c>
      <c r="D382" s="10">
        <v>11571849</v>
      </c>
      <c r="E382" s="10">
        <v>3832163</v>
      </c>
      <c r="F382" s="11">
        <v>0.33116254800766931</v>
      </c>
      <c r="G382" s="10">
        <v>12025076</v>
      </c>
      <c r="H382" s="10">
        <v>3716712</v>
      </c>
      <c r="I382" s="11">
        <f t="shared" si="5"/>
        <v>0.30908012556427916</v>
      </c>
      <c r="J382" s="65">
        <v>11057781</v>
      </c>
      <c r="K382" s="66">
        <v>4191020</v>
      </c>
      <c r="L382" s="61">
        <v>0.3790109426113612</v>
      </c>
      <c r="M382" s="65">
        <v>12074881</v>
      </c>
      <c r="N382" s="66">
        <v>4276461</v>
      </c>
      <c r="O382" s="61">
        <v>0.35416175115928678</v>
      </c>
      <c r="P382" s="65">
        <v>12049077</v>
      </c>
      <c r="Q382" s="66">
        <v>4606990</v>
      </c>
      <c r="R382" s="61">
        <v>0.38235210879638332</v>
      </c>
      <c r="S382" s="59">
        <v>12874517</v>
      </c>
      <c r="T382" s="60">
        <v>5531188</v>
      </c>
      <c r="U382" s="61">
        <v>0.4296229520688038</v>
      </c>
      <c r="V382" s="63">
        <v>13068368</v>
      </c>
      <c r="W382" s="63">
        <v>6767336</v>
      </c>
      <c r="X382" s="64">
        <v>0.51784094234260925</v>
      </c>
    </row>
    <row r="383" spans="1:24" x14ac:dyDescent="0.25">
      <c r="A383" s="56" t="s">
        <v>841</v>
      </c>
      <c r="B383" s="56" t="s">
        <v>842</v>
      </c>
      <c r="C383" s="56" t="s">
        <v>180</v>
      </c>
      <c r="D383" s="10">
        <v>13476624</v>
      </c>
      <c r="E383" s="10">
        <v>4537649</v>
      </c>
      <c r="F383" s="11">
        <v>0.33670517185906501</v>
      </c>
      <c r="G383" s="10">
        <v>13468059</v>
      </c>
      <c r="H383" s="10">
        <v>5096827</v>
      </c>
      <c r="I383" s="11">
        <f t="shared" si="5"/>
        <v>0.37843812534530774</v>
      </c>
      <c r="J383" s="65">
        <v>14114187</v>
      </c>
      <c r="K383" s="66">
        <v>4179995</v>
      </c>
      <c r="L383" s="61">
        <v>0.29615556319326081</v>
      </c>
      <c r="M383" s="65">
        <v>14157210</v>
      </c>
      <c r="N383" s="66">
        <v>3817879</v>
      </c>
      <c r="O383" s="61">
        <v>0.26967735874512</v>
      </c>
      <c r="P383" s="65">
        <v>14007020</v>
      </c>
      <c r="Q383" s="66">
        <v>3389259</v>
      </c>
      <c r="R383" s="61">
        <v>0.24196859860270065</v>
      </c>
      <c r="S383" s="59">
        <v>13726297</v>
      </c>
      <c r="T383" s="60">
        <v>3254711</v>
      </c>
      <c r="U383" s="61">
        <v>0.23711500632690666</v>
      </c>
      <c r="V383" s="63">
        <v>14162102</v>
      </c>
      <c r="W383" s="63">
        <v>2858179</v>
      </c>
      <c r="X383" s="64">
        <v>0.20181884016934773</v>
      </c>
    </row>
    <row r="384" spans="1:24" x14ac:dyDescent="0.25">
      <c r="A384" s="56" t="s">
        <v>843</v>
      </c>
      <c r="B384" s="56" t="s">
        <v>844</v>
      </c>
      <c r="C384" s="56" t="s">
        <v>180</v>
      </c>
      <c r="D384" s="10">
        <v>16553295</v>
      </c>
      <c r="E384" s="10">
        <v>2041470</v>
      </c>
      <c r="F384" s="11">
        <v>0.12332710798665764</v>
      </c>
      <c r="G384" s="10">
        <v>17012063</v>
      </c>
      <c r="H384" s="10">
        <v>2635768</v>
      </c>
      <c r="I384" s="11">
        <f t="shared" si="5"/>
        <v>0.15493523624971292</v>
      </c>
      <c r="J384" s="65">
        <v>17184577</v>
      </c>
      <c r="K384" s="66">
        <v>3610301</v>
      </c>
      <c r="L384" s="61">
        <v>0.21008960534786511</v>
      </c>
      <c r="M384" s="65">
        <v>17865354</v>
      </c>
      <c r="N384" s="66">
        <v>4325055</v>
      </c>
      <c r="O384" s="61">
        <v>0.24209176039836658</v>
      </c>
      <c r="P384" s="65">
        <v>17716557</v>
      </c>
      <c r="Q384" s="66">
        <v>5254786</v>
      </c>
      <c r="R384" s="61">
        <v>0.29660311537958534</v>
      </c>
      <c r="S384" s="59">
        <v>18959164</v>
      </c>
      <c r="T384" s="60">
        <v>6479380</v>
      </c>
      <c r="U384" s="61">
        <v>0.34175452039973914</v>
      </c>
      <c r="V384" s="63">
        <v>20352667</v>
      </c>
      <c r="W384" s="63">
        <v>8148522</v>
      </c>
      <c r="X384" s="64">
        <v>0.4003663008882325</v>
      </c>
    </row>
    <row r="385" spans="1:24" x14ac:dyDescent="0.25">
      <c r="A385" s="56" t="s">
        <v>845</v>
      </c>
      <c r="B385" s="56" t="s">
        <v>846</v>
      </c>
      <c r="C385" s="56" t="s">
        <v>180</v>
      </c>
      <c r="D385" s="10">
        <v>15391035</v>
      </c>
      <c r="E385" s="10">
        <v>5234588</v>
      </c>
      <c r="F385" s="11">
        <v>0.34010630214277338</v>
      </c>
      <c r="G385" s="10">
        <v>15157712</v>
      </c>
      <c r="H385" s="10">
        <v>6863509</v>
      </c>
      <c r="I385" s="11">
        <f t="shared" si="5"/>
        <v>0.45280639980493098</v>
      </c>
      <c r="J385" s="65">
        <v>15534812</v>
      </c>
      <c r="K385" s="66">
        <v>7410127</v>
      </c>
      <c r="L385" s="61">
        <v>0.4770013953178191</v>
      </c>
      <c r="M385" s="65">
        <v>16745922</v>
      </c>
      <c r="N385" s="66">
        <v>7023031</v>
      </c>
      <c r="O385" s="61">
        <v>0.41938753805254797</v>
      </c>
      <c r="P385" s="65">
        <v>16846478</v>
      </c>
      <c r="Q385" s="66">
        <v>6552995</v>
      </c>
      <c r="R385" s="61">
        <v>0.38898308596016329</v>
      </c>
      <c r="S385" s="59">
        <v>16771441</v>
      </c>
      <c r="T385" s="60">
        <v>6922307</v>
      </c>
      <c r="U385" s="61">
        <v>0.41274372309451524</v>
      </c>
      <c r="V385" s="63">
        <v>16860697</v>
      </c>
      <c r="W385" s="63">
        <v>7586472</v>
      </c>
      <c r="X385" s="64">
        <v>0.44995008213480142</v>
      </c>
    </row>
    <row r="386" spans="1:24" x14ac:dyDescent="0.25">
      <c r="A386" s="56" t="s">
        <v>847</v>
      </c>
      <c r="B386" s="56" t="s">
        <v>848</v>
      </c>
      <c r="C386" s="56" t="s">
        <v>180</v>
      </c>
      <c r="D386" s="10">
        <v>8449771</v>
      </c>
      <c r="E386" s="10">
        <v>3399452</v>
      </c>
      <c r="F386" s="11">
        <v>0.4023129147523643</v>
      </c>
      <c r="G386" s="10">
        <v>8449771</v>
      </c>
      <c r="H386" s="10">
        <v>3199699</v>
      </c>
      <c r="I386" s="11">
        <f t="shared" si="5"/>
        <v>0.37867286580902609</v>
      </c>
      <c r="J386" s="65">
        <v>8009084</v>
      </c>
      <c r="K386" s="66">
        <v>3187202</v>
      </c>
      <c r="L386" s="61">
        <v>0.39794837961494722</v>
      </c>
      <c r="M386" s="65">
        <v>8228205</v>
      </c>
      <c r="N386" s="66">
        <v>3241951</v>
      </c>
      <c r="O386" s="61">
        <v>0.39400464621384618</v>
      </c>
      <c r="P386" s="65">
        <v>8981840</v>
      </c>
      <c r="Q386" s="66">
        <v>3190835</v>
      </c>
      <c r="R386" s="61">
        <v>0.35525404594158883</v>
      </c>
      <c r="S386" s="59">
        <v>8920561</v>
      </c>
      <c r="T386" s="60">
        <v>1386975</v>
      </c>
      <c r="U386" s="61">
        <v>0.15548069230175099</v>
      </c>
      <c r="V386" s="63">
        <v>9643223</v>
      </c>
      <c r="W386" s="63">
        <v>1946659</v>
      </c>
      <c r="X386" s="64">
        <v>0.20186808912331489</v>
      </c>
    </row>
    <row r="387" spans="1:24" x14ac:dyDescent="0.25">
      <c r="A387" s="56" t="s">
        <v>849</v>
      </c>
      <c r="B387" s="56" t="s">
        <v>850</v>
      </c>
      <c r="C387" s="56" t="s">
        <v>171</v>
      </c>
      <c r="D387" s="10">
        <v>12505043</v>
      </c>
      <c r="E387" s="10">
        <v>9050762</v>
      </c>
      <c r="F387" s="11">
        <v>0.72376896264970858</v>
      </c>
      <c r="G387" s="10">
        <v>12704738</v>
      </c>
      <c r="H387" s="10">
        <v>11061722</v>
      </c>
      <c r="I387" s="11">
        <f t="shared" si="5"/>
        <v>0.87067690809523191</v>
      </c>
      <c r="J387" s="65">
        <v>13141006</v>
      </c>
      <c r="K387" s="66">
        <v>13265517</v>
      </c>
      <c r="L387" s="61">
        <v>1.0094749975762891</v>
      </c>
      <c r="M387" s="65">
        <v>13497233</v>
      </c>
      <c r="N387" s="66">
        <v>15582031</v>
      </c>
      <c r="O387" s="61">
        <v>1.1544611402944589</v>
      </c>
      <c r="P387" s="65">
        <v>13986350</v>
      </c>
      <c r="Q387" s="66">
        <v>17974806</v>
      </c>
      <c r="R387" s="61">
        <v>1.2851677528447378</v>
      </c>
      <c r="S387" s="59">
        <v>18714014</v>
      </c>
      <c r="T387" s="60">
        <v>16294448</v>
      </c>
      <c r="U387" s="61">
        <v>0.87070833654393975</v>
      </c>
      <c r="V387" s="63">
        <v>19392740</v>
      </c>
      <c r="W387" s="63">
        <v>14266302</v>
      </c>
      <c r="X387" s="64">
        <v>0.7356516923343478</v>
      </c>
    </row>
    <row r="388" spans="1:24" x14ac:dyDescent="0.25">
      <c r="A388" s="56" t="s">
        <v>851</v>
      </c>
      <c r="B388" s="56" t="s">
        <v>852</v>
      </c>
      <c r="C388" s="56" t="s">
        <v>171</v>
      </c>
      <c r="D388" s="10">
        <v>19579570</v>
      </c>
      <c r="E388" s="10">
        <v>5590256</v>
      </c>
      <c r="F388" s="11">
        <v>0.28551474828098883</v>
      </c>
      <c r="G388" s="10">
        <v>19240303</v>
      </c>
      <c r="H388" s="10">
        <v>7988117</v>
      </c>
      <c r="I388" s="11">
        <f t="shared" ref="I388:I451" si="6">H388/G388</f>
        <v>0.4151762578790989</v>
      </c>
      <c r="J388" s="65">
        <v>19965184</v>
      </c>
      <c r="K388" s="66">
        <v>8807660</v>
      </c>
      <c r="L388" s="61">
        <v>0.44115095558347972</v>
      </c>
      <c r="M388" s="65">
        <v>19624256</v>
      </c>
      <c r="N388" s="66">
        <v>11869510</v>
      </c>
      <c r="O388" s="61">
        <v>0.6048387261152729</v>
      </c>
      <c r="P388" s="65">
        <v>20138706</v>
      </c>
      <c r="Q388" s="66">
        <v>15393497</v>
      </c>
      <c r="R388" s="61">
        <v>0.76437368915361292</v>
      </c>
      <c r="S388" s="59">
        <v>20879392</v>
      </c>
      <c r="T388" s="60">
        <v>18145128</v>
      </c>
      <c r="U388" s="61">
        <v>0.86904484575029772</v>
      </c>
      <c r="V388" s="63">
        <v>22953826</v>
      </c>
      <c r="W388" s="63">
        <v>19013271</v>
      </c>
      <c r="X388" s="64">
        <v>0.82832687674812899</v>
      </c>
    </row>
    <row r="389" spans="1:24" x14ac:dyDescent="0.25">
      <c r="A389" s="56" t="s">
        <v>853</v>
      </c>
      <c r="B389" s="56" t="s">
        <v>854</v>
      </c>
      <c r="C389" s="56" t="s">
        <v>171</v>
      </c>
      <c r="D389" s="10">
        <v>27959322</v>
      </c>
      <c r="E389" s="10">
        <v>1440090</v>
      </c>
      <c r="F389" s="11">
        <v>5.1506613786986677E-2</v>
      </c>
      <c r="G389" s="10">
        <v>28448988</v>
      </c>
      <c r="H389" s="10">
        <v>137361</v>
      </c>
      <c r="I389" s="11">
        <f t="shared" si="6"/>
        <v>4.8283264065491537E-3</v>
      </c>
      <c r="J389" s="65">
        <v>28262552</v>
      </c>
      <c r="K389" s="66">
        <v>4377184</v>
      </c>
      <c r="L389" s="61">
        <v>0.15487575219675845</v>
      </c>
      <c r="M389" s="65">
        <v>32885669</v>
      </c>
      <c r="N389" s="66">
        <v>5195259</v>
      </c>
      <c r="O389" s="61">
        <v>0.15797942258678088</v>
      </c>
      <c r="P389" s="65">
        <v>35583479</v>
      </c>
      <c r="Q389" s="66">
        <v>5336021</v>
      </c>
      <c r="R389" s="61">
        <v>0.14995782171833169</v>
      </c>
      <c r="S389" s="59">
        <v>37048045</v>
      </c>
      <c r="T389" s="60">
        <v>6145342</v>
      </c>
      <c r="U389" s="61">
        <v>0.16587493348164525</v>
      </c>
      <c r="V389" s="63">
        <v>39318758</v>
      </c>
      <c r="W389" s="63">
        <v>4675682</v>
      </c>
      <c r="X389" s="64">
        <v>0.11891733711425981</v>
      </c>
    </row>
    <row r="390" spans="1:24" x14ac:dyDescent="0.25">
      <c r="A390" s="56" t="s">
        <v>855</v>
      </c>
      <c r="B390" s="56" t="s">
        <v>856</v>
      </c>
      <c r="C390" s="56" t="s">
        <v>171</v>
      </c>
      <c r="D390" s="10">
        <v>16093223</v>
      </c>
      <c r="E390" s="10">
        <v>6631417</v>
      </c>
      <c r="F390" s="11">
        <v>0.41206270490379709</v>
      </c>
      <c r="G390" s="10">
        <v>17169351</v>
      </c>
      <c r="H390" s="10">
        <v>6541778</v>
      </c>
      <c r="I390" s="11">
        <f t="shared" si="6"/>
        <v>0.3810148677139864</v>
      </c>
      <c r="J390" s="65">
        <v>17966270</v>
      </c>
      <c r="K390" s="66">
        <v>5807292</v>
      </c>
      <c r="L390" s="61">
        <v>0.32323303612825588</v>
      </c>
      <c r="M390" s="65">
        <v>17416311</v>
      </c>
      <c r="N390" s="66">
        <v>6546334</v>
      </c>
      <c r="O390" s="61">
        <v>0.3758737427231289</v>
      </c>
      <c r="P390" s="65">
        <v>17786942</v>
      </c>
      <c r="Q390" s="66">
        <v>7294431</v>
      </c>
      <c r="R390" s="61">
        <v>0.41010034214987601</v>
      </c>
      <c r="S390" s="59">
        <v>18046154</v>
      </c>
      <c r="T390" s="60">
        <v>8155968</v>
      </c>
      <c r="U390" s="61">
        <v>0.45195048208055855</v>
      </c>
      <c r="V390" s="63">
        <v>19191011</v>
      </c>
      <c r="W390" s="63">
        <v>8542381</v>
      </c>
      <c r="X390" s="64">
        <v>0.44512407397400794</v>
      </c>
    </row>
    <row r="391" spans="1:24" x14ac:dyDescent="0.25">
      <c r="A391" s="56" t="s">
        <v>857</v>
      </c>
      <c r="B391" s="56" t="s">
        <v>858</v>
      </c>
      <c r="C391" s="56" t="s">
        <v>171</v>
      </c>
      <c r="D391" s="10">
        <v>16655243</v>
      </c>
      <c r="E391" s="10">
        <v>900961</v>
      </c>
      <c r="F391" s="11">
        <v>5.4094737615056114E-2</v>
      </c>
      <c r="G391" s="10">
        <v>16330651</v>
      </c>
      <c r="H391" s="10">
        <v>817458</v>
      </c>
      <c r="I391" s="11">
        <f t="shared" si="6"/>
        <v>5.00566695106031E-2</v>
      </c>
      <c r="J391" s="65">
        <v>15662469</v>
      </c>
      <c r="K391" s="66">
        <v>1675413</v>
      </c>
      <c r="L391" s="61">
        <v>0.10696991642888487</v>
      </c>
      <c r="M391" s="65">
        <v>14855043</v>
      </c>
      <c r="N391" s="66">
        <v>3271913</v>
      </c>
      <c r="O391" s="61">
        <v>0.2202560436883286</v>
      </c>
      <c r="P391" s="65">
        <v>15359362</v>
      </c>
      <c r="Q391" s="66">
        <v>4998258</v>
      </c>
      <c r="R391" s="61">
        <v>0.32542093870826144</v>
      </c>
      <c r="S391" s="59">
        <v>15917230</v>
      </c>
      <c r="T391" s="60">
        <v>6199350</v>
      </c>
      <c r="U391" s="61">
        <v>0.38947417358422287</v>
      </c>
      <c r="V391" s="63">
        <v>16588106</v>
      </c>
      <c r="W391" s="63">
        <v>7034915</v>
      </c>
      <c r="X391" s="64">
        <v>0.42409392609379276</v>
      </c>
    </row>
    <row r="392" spans="1:24" x14ac:dyDescent="0.25">
      <c r="A392" s="56" t="s">
        <v>859</v>
      </c>
      <c r="B392" s="56" t="s">
        <v>860</v>
      </c>
      <c r="C392" s="56" t="s">
        <v>171</v>
      </c>
      <c r="D392" s="10">
        <v>11832661</v>
      </c>
      <c r="E392" s="10">
        <v>5204370</v>
      </c>
      <c r="F392" s="11">
        <v>0.43983090532214181</v>
      </c>
      <c r="G392" s="10">
        <v>11471301</v>
      </c>
      <c r="H392" s="10">
        <v>6260915</v>
      </c>
      <c r="I392" s="11">
        <f t="shared" si="6"/>
        <v>0.54578944445795641</v>
      </c>
      <c r="J392" s="65">
        <v>10605531</v>
      </c>
      <c r="K392" s="66">
        <v>8315662</v>
      </c>
      <c r="L392" s="61">
        <v>0.78408728426704899</v>
      </c>
      <c r="M392" s="65">
        <v>12074498</v>
      </c>
      <c r="N392" s="66">
        <v>8548794</v>
      </c>
      <c r="O392" s="61">
        <v>0.70800409259250363</v>
      </c>
      <c r="P392" s="65">
        <v>14417825</v>
      </c>
      <c r="Q392" s="66">
        <v>6969482</v>
      </c>
      <c r="R392" s="61">
        <v>0.48339343833067749</v>
      </c>
      <c r="S392" s="59">
        <v>13735867</v>
      </c>
      <c r="T392" s="60">
        <v>6615102</v>
      </c>
      <c r="U392" s="61">
        <v>0.48159333517134373</v>
      </c>
      <c r="V392" s="63">
        <v>13648184</v>
      </c>
      <c r="W392" s="63">
        <v>6895724</v>
      </c>
      <c r="X392" s="64">
        <v>0.50524846382493083</v>
      </c>
    </row>
    <row r="393" spans="1:24" x14ac:dyDescent="0.25">
      <c r="A393" s="56" t="s">
        <v>861</v>
      </c>
      <c r="B393" s="56" t="s">
        <v>862</v>
      </c>
      <c r="C393" s="56" t="s">
        <v>171</v>
      </c>
      <c r="D393" s="10">
        <v>34358263</v>
      </c>
      <c r="E393" s="10">
        <v>3599974</v>
      </c>
      <c r="F393" s="11">
        <v>0.10477753197243993</v>
      </c>
      <c r="G393" s="12">
        <v>33623526</v>
      </c>
      <c r="H393" s="12">
        <v>3154611</v>
      </c>
      <c r="I393" s="13">
        <v>9.3821540310793108E-2</v>
      </c>
      <c r="J393" s="65">
        <v>33427284</v>
      </c>
      <c r="K393" s="66">
        <v>3434842</v>
      </c>
      <c r="L393" s="61">
        <v>0.10275564117024882</v>
      </c>
      <c r="M393" s="65">
        <v>33208822</v>
      </c>
      <c r="N393" s="66">
        <v>6165578</v>
      </c>
      <c r="O393" s="61">
        <v>0.18566084638593924</v>
      </c>
      <c r="P393" s="65">
        <v>34017330</v>
      </c>
      <c r="Q393" s="66">
        <v>9486117</v>
      </c>
      <c r="R393" s="61">
        <v>0.2788613039294971</v>
      </c>
      <c r="S393" s="59">
        <v>35592751</v>
      </c>
      <c r="T393" s="60">
        <v>12804160</v>
      </c>
      <c r="U393" s="61">
        <v>0.35974066741848643</v>
      </c>
      <c r="V393" s="63">
        <v>37748855</v>
      </c>
      <c r="W393" s="63">
        <v>15987868</v>
      </c>
      <c r="X393" s="64">
        <v>0.42353252833761446</v>
      </c>
    </row>
    <row r="394" spans="1:24" x14ac:dyDescent="0.25">
      <c r="A394" s="56" t="s">
        <v>863</v>
      </c>
      <c r="B394" s="56" t="s">
        <v>864</v>
      </c>
      <c r="C394" s="56" t="s">
        <v>35</v>
      </c>
      <c r="D394" s="10">
        <v>17110827</v>
      </c>
      <c r="E394" s="10">
        <v>5006328</v>
      </c>
      <c r="F394" s="11">
        <v>0.29258246839851748</v>
      </c>
      <c r="G394" s="10">
        <v>17214151</v>
      </c>
      <c r="H394" s="10">
        <v>4632330</v>
      </c>
      <c r="I394" s="11">
        <f t="shared" si="6"/>
        <v>0.26910011420255348</v>
      </c>
      <c r="J394" s="65">
        <v>16606217</v>
      </c>
      <c r="K394" s="66">
        <v>4575932</v>
      </c>
      <c r="L394" s="61">
        <v>0.27555535375696943</v>
      </c>
      <c r="M394" s="65">
        <v>16820764</v>
      </c>
      <c r="N394" s="66">
        <v>5189104</v>
      </c>
      <c r="O394" s="61">
        <v>0.30849395425796355</v>
      </c>
      <c r="P394" s="65">
        <v>17262643</v>
      </c>
      <c r="Q394" s="66">
        <v>5723458</v>
      </c>
      <c r="R394" s="61">
        <v>0.33155166332293379</v>
      </c>
      <c r="S394" s="59">
        <v>18348402</v>
      </c>
      <c r="T394" s="60">
        <v>5615159</v>
      </c>
      <c r="U394" s="61">
        <v>0.30602986570710627</v>
      </c>
      <c r="V394" s="63">
        <v>19105016</v>
      </c>
      <c r="W394" s="63">
        <v>5857986</v>
      </c>
      <c r="X394" s="64">
        <v>0.30662031374378329</v>
      </c>
    </row>
    <row r="395" spans="1:24" x14ac:dyDescent="0.25">
      <c r="A395" s="56" t="s">
        <v>865</v>
      </c>
      <c r="B395" s="56" t="s">
        <v>866</v>
      </c>
      <c r="C395" s="56" t="s">
        <v>35</v>
      </c>
      <c r="D395" s="10">
        <v>17618877</v>
      </c>
      <c r="E395" s="10">
        <v>3765037</v>
      </c>
      <c r="F395" s="11">
        <v>0.21369335854946941</v>
      </c>
      <c r="G395" s="10">
        <v>16074890</v>
      </c>
      <c r="H395" s="10">
        <v>4115448</v>
      </c>
      <c r="I395" s="11">
        <f t="shared" si="6"/>
        <v>0.25601717958878722</v>
      </c>
      <c r="J395" s="65">
        <v>15921490</v>
      </c>
      <c r="K395" s="66">
        <v>0</v>
      </c>
      <c r="L395" s="61">
        <v>0</v>
      </c>
      <c r="M395" s="65">
        <v>15506490</v>
      </c>
      <c r="N395" s="66">
        <v>0</v>
      </c>
      <c r="O395" s="61">
        <v>0</v>
      </c>
      <c r="P395" s="65">
        <v>16244724</v>
      </c>
      <c r="Q395" s="66">
        <v>0</v>
      </c>
      <c r="R395" s="61">
        <v>0</v>
      </c>
      <c r="S395" s="59">
        <v>16581553</v>
      </c>
      <c r="T395" s="60">
        <v>7902609</v>
      </c>
      <c r="U395" s="61">
        <v>0.47659040139364511</v>
      </c>
      <c r="V395" s="63">
        <v>18197142</v>
      </c>
      <c r="W395" s="63">
        <v>8920483</v>
      </c>
      <c r="X395" s="64">
        <v>0.49021340823740345</v>
      </c>
    </row>
    <row r="396" spans="1:24" x14ac:dyDescent="0.25">
      <c r="A396" s="56" t="s">
        <v>867</v>
      </c>
      <c r="B396" s="56" t="s">
        <v>837</v>
      </c>
      <c r="C396" s="56" t="s">
        <v>35</v>
      </c>
      <c r="D396" s="10">
        <v>6989700</v>
      </c>
      <c r="E396" s="10">
        <v>385837</v>
      </c>
      <c r="F396" s="11">
        <v>5.5200795456171223E-2</v>
      </c>
      <c r="G396" s="10">
        <v>7118098</v>
      </c>
      <c r="H396" s="10">
        <v>627400</v>
      </c>
      <c r="I396" s="11">
        <f t="shared" si="6"/>
        <v>8.8141523199034344E-2</v>
      </c>
      <c r="J396" s="65">
        <v>6725593</v>
      </c>
      <c r="K396" s="66">
        <v>938702</v>
      </c>
      <c r="L396" s="61">
        <v>0.13957163331173919</v>
      </c>
      <c r="M396" s="65">
        <v>6534897</v>
      </c>
      <c r="N396" s="66">
        <v>1980270</v>
      </c>
      <c r="O396" s="61">
        <v>0.3030300248037574</v>
      </c>
      <c r="P396" s="65">
        <v>7010100</v>
      </c>
      <c r="Q396" s="66">
        <v>3296697</v>
      </c>
      <c r="R396" s="61">
        <v>0.4702781700689006</v>
      </c>
      <c r="S396" s="59">
        <v>6958834</v>
      </c>
      <c r="T396" s="60">
        <v>5003722</v>
      </c>
      <c r="U396" s="61">
        <v>0.71904603558584668</v>
      </c>
      <c r="V396" s="63">
        <v>7046994</v>
      </c>
      <c r="W396" s="63">
        <v>6784922</v>
      </c>
      <c r="X396" s="64">
        <v>0.96281080982898526</v>
      </c>
    </row>
    <row r="397" spans="1:24" x14ac:dyDescent="0.25">
      <c r="A397" s="56" t="s">
        <v>868</v>
      </c>
      <c r="B397" s="56" t="s">
        <v>869</v>
      </c>
      <c r="C397" s="56" t="s">
        <v>127</v>
      </c>
      <c r="D397" s="10">
        <v>27514944</v>
      </c>
      <c r="E397" s="10">
        <v>8252989</v>
      </c>
      <c r="F397" s="11">
        <v>0.29994569496488888</v>
      </c>
      <c r="G397" s="10">
        <v>28269988</v>
      </c>
      <c r="H397" s="10">
        <v>12198323</v>
      </c>
      <c r="I397" s="11">
        <f t="shared" si="6"/>
        <v>0.43149374523965134</v>
      </c>
      <c r="J397" s="65">
        <v>30887309</v>
      </c>
      <c r="K397" s="66">
        <v>12808038</v>
      </c>
      <c r="L397" s="61">
        <v>0.41466992155257032</v>
      </c>
      <c r="M397" s="65">
        <v>33736846</v>
      </c>
      <c r="N397" s="66">
        <v>12100612</v>
      </c>
      <c r="O397" s="61">
        <v>0.35867644533220444</v>
      </c>
      <c r="P397" s="65">
        <v>34452425</v>
      </c>
      <c r="Q397" s="66">
        <v>11840962</v>
      </c>
      <c r="R397" s="61">
        <v>0.34369023370633561</v>
      </c>
      <c r="S397" s="59">
        <v>37606595</v>
      </c>
      <c r="T397" s="60">
        <v>9899616</v>
      </c>
      <c r="U397" s="61">
        <v>0.26324148729764024</v>
      </c>
      <c r="V397" s="63">
        <v>38703787</v>
      </c>
      <c r="W397" s="63">
        <v>9738203</v>
      </c>
      <c r="X397" s="64">
        <v>0.25160853122718974</v>
      </c>
    </row>
    <row r="398" spans="1:24" x14ac:dyDescent="0.25">
      <c r="A398" s="56" t="s">
        <v>870</v>
      </c>
      <c r="B398" s="56" t="s">
        <v>871</v>
      </c>
      <c r="C398" s="56" t="s">
        <v>127</v>
      </c>
      <c r="D398" s="10">
        <v>40012340</v>
      </c>
      <c r="E398" s="10">
        <v>13693478</v>
      </c>
      <c r="F398" s="11">
        <v>0.34223137162185469</v>
      </c>
      <c r="G398" s="10">
        <v>38743172</v>
      </c>
      <c r="H398" s="10">
        <v>9891455</v>
      </c>
      <c r="I398" s="11">
        <f t="shared" si="6"/>
        <v>0.25530834181568818</v>
      </c>
      <c r="J398" s="65">
        <v>39351605</v>
      </c>
      <c r="K398" s="66">
        <v>5343035</v>
      </c>
      <c r="L398" s="61">
        <v>0.13577679995517336</v>
      </c>
      <c r="M398" s="65">
        <v>36682883</v>
      </c>
      <c r="N398" s="66">
        <v>6478668</v>
      </c>
      <c r="O398" s="61">
        <v>0.17661283601945899</v>
      </c>
      <c r="P398" s="65">
        <v>36952146</v>
      </c>
      <c r="Q398" s="66">
        <v>10638042</v>
      </c>
      <c r="R398" s="61">
        <v>0.28788698767319226</v>
      </c>
      <c r="S398" s="59">
        <v>37465384</v>
      </c>
      <c r="T398" s="60">
        <v>14471418</v>
      </c>
      <c r="U398" s="61">
        <v>0.3862610349863223</v>
      </c>
      <c r="V398" s="63">
        <v>39732627</v>
      </c>
      <c r="W398" s="63">
        <v>16352446</v>
      </c>
      <c r="X398" s="64">
        <v>0.41156216527037087</v>
      </c>
    </row>
    <row r="399" spans="1:24" x14ac:dyDescent="0.25">
      <c r="A399" s="56" t="s">
        <v>872</v>
      </c>
      <c r="B399" s="56" t="s">
        <v>873</v>
      </c>
      <c r="C399" s="56" t="s">
        <v>127</v>
      </c>
      <c r="D399" s="10">
        <v>13985269</v>
      </c>
      <c r="E399" s="10">
        <v>1399029</v>
      </c>
      <c r="F399" s="11">
        <v>0.10003590206237721</v>
      </c>
      <c r="G399" s="10">
        <v>14384931</v>
      </c>
      <c r="H399" s="10">
        <v>64993</v>
      </c>
      <c r="I399" s="11">
        <f t="shared" si="6"/>
        <v>4.5181308134185699E-3</v>
      </c>
      <c r="J399" s="65">
        <v>16860593</v>
      </c>
      <c r="K399" s="66">
        <v>3066784</v>
      </c>
      <c r="L399" s="61">
        <v>0.18189063694260338</v>
      </c>
      <c r="M399" s="65">
        <v>16951029</v>
      </c>
      <c r="N399" s="66">
        <v>4224673</v>
      </c>
      <c r="O399" s="61">
        <v>0.24922811470619277</v>
      </c>
      <c r="P399" s="65">
        <v>17023177</v>
      </c>
      <c r="Q399" s="66">
        <v>5842432</v>
      </c>
      <c r="R399" s="61">
        <v>0.34320456163969865</v>
      </c>
      <c r="S399" s="59">
        <v>14351987</v>
      </c>
      <c r="T399" s="60">
        <v>3727332</v>
      </c>
      <c r="U399" s="61">
        <v>0.25970842922307552</v>
      </c>
      <c r="V399" s="63">
        <v>14731721</v>
      </c>
      <c r="W399" s="63">
        <v>7253170</v>
      </c>
      <c r="X399" s="64">
        <v>0.4923504864095648</v>
      </c>
    </row>
    <row r="400" spans="1:24" x14ac:dyDescent="0.25">
      <c r="A400" s="56" t="s">
        <v>874</v>
      </c>
      <c r="B400" s="56" t="s">
        <v>875</v>
      </c>
      <c r="C400" s="56" t="s">
        <v>127</v>
      </c>
      <c r="D400" s="10">
        <v>10390177</v>
      </c>
      <c r="E400" s="10">
        <v>1404485</v>
      </c>
      <c r="F400" s="11">
        <v>0.13517430935007171</v>
      </c>
      <c r="G400" s="10">
        <v>10620175</v>
      </c>
      <c r="H400" s="10">
        <v>348076</v>
      </c>
      <c r="I400" s="11">
        <f t="shared" si="6"/>
        <v>3.2774977813454106E-2</v>
      </c>
      <c r="J400" s="65">
        <v>10127455</v>
      </c>
      <c r="K400" s="66">
        <v>392822</v>
      </c>
      <c r="L400" s="61">
        <v>3.878782971635026E-2</v>
      </c>
      <c r="M400" s="65">
        <v>9244429</v>
      </c>
      <c r="N400" s="66">
        <v>1447948</v>
      </c>
      <c r="O400" s="61">
        <v>0.15662925206088987</v>
      </c>
      <c r="P400" s="65">
        <v>9922366</v>
      </c>
      <c r="Q400" s="66">
        <v>2308877</v>
      </c>
      <c r="R400" s="61">
        <v>0.23269419813782319</v>
      </c>
      <c r="S400" s="59">
        <v>9474059</v>
      </c>
      <c r="T400" s="60">
        <v>4265388</v>
      </c>
      <c r="U400" s="61">
        <v>0.45021758889194169</v>
      </c>
      <c r="V400" s="63">
        <v>9962489</v>
      </c>
      <c r="W400" s="63">
        <v>5391202</v>
      </c>
      <c r="X400" s="64">
        <v>0.54115010817075937</v>
      </c>
    </row>
    <row r="401" spans="1:24" x14ac:dyDescent="0.25">
      <c r="A401" s="56" t="s">
        <v>876</v>
      </c>
      <c r="B401" s="56" t="s">
        <v>877</v>
      </c>
      <c r="C401" s="56" t="s">
        <v>127</v>
      </c>
      <c r="D401" s="10">
        <v>17519789</v>
      </c>
      <c r="E401" s="10">
        <v>1945301</v>
      </c>
      <c r="F401" s="11">
        <v>0.11103449933101363</v>
      </c>
      <c r="G401" s="10">
        <v>17005662</v>
      </c>
      <c r="H401" s="10">
        <v>2195281</v>
      </c>
      <c r="I401" s="11">
        <f t="shared" si="6"/>
        <v>0.12909118151354532</v>
      </c>
      <c r="J401" s="65">
        <v>16860593</v>
      </c>
      <c r="K401" s="66">
        <v>3066784</v>
      </c>
      <c r="L401" s="61">
        <v>0.18189063694260338</v>
      </c>
      <c r="M401" s="65">
        <v>16951029</v>
      </c>
      <c r="N401" s="66">
        <v>4224673</v>
      </c>
      <c r="O401" s="61">
        <v>0.24922811470619277</v>
      </c>
      <c r="P401" s="65">
        <v>17023177</v>
      </c>
      <c r="Q401" s="66">
        <v>5842432</v>
      </c>
      <c r="R401" s="61">
        <v>0.34320456163969865</v>
      </c>
      <c r="S401" s="59">
        <v>17729082</v>
      </c>
      <c r="T401" s="60">
        <v>6830107</v>
      </c>
      <c r="U401" s="61">
        <v>0.38524876809752473</v>
      </c>
      <c r="V401" s="63">
        <v>17468652</v>
      </c>
      <c r="W401" s="63">
        <v>8616657</v>
      </c>
      <c r="X401" s="64">
        <v>0.49326399083340833</v>
      </c>
    </row>
    <row r="402" spans="1:24" x14ac:dyDescent="0.25">
      <c r="A402" s="56" t="s">
        <v>878</v>
      </c>
      <c r="B402" s="56" t="s">
        <v>879</v>
      </c>
      <c r="C402" s="56" t="s">
        <v>127</v>
      </c>
      <c r="D402" s="10">
        <v>13715793</v>
      </c>
      <c r="E402" s="10">
        <v>4714016</v>
      </c>
      <c r="F402" s="11">
        <v>0.34369255937297977</v>
      </c>
      <c r="G402" s="10">
        <v>14071430</v>
      </c>
      <c r="H402" s="10">
        <v>4602189</v>
      </c>
      <c r="I402" s="11">
        <f t="shared" si="6"/>
        <v>0.32705908354730118</v>
      </c>
      <c r="J402" s="65">
        <v>14415019</v>
      </c>
      <c r="K402" s="66">
        <v>3910429</v>
      </c>
      <c r="L402" s="61">
        <v>0.27127463376912647</v>
      </c>
      <c r="M402" s="65">
        <v>15452080</v>
      </c>
      <c r="N402" s="66">
        <v>2347516</v>
      </c>
      <c r="O402" s="61">
        <v>0.15192233019761742</v>
      </c>
      <c r="P402" s="65">
        <v>14689210</v>
      </c>
      <c r="Q402" s="66">
        <v>1983229</v>
      </c>
      <c r="R402" s="61">
        <v>0.13501263852855258</v>
      </c>
      <c r="S402" s="59">
        <v>14430402</v>
      </c>
      <c r="T402" s="60">
        <v>2508766</v>
      </c>
      <c r="U402" s="61">
        <v>0.17385281435680031</v>
      </c>
      <c r="V402" s="63">
        <v>14642293</v>
      </c>
      <c r="W402" s="63">
        <v>4051859</v>
      </c>
      <c r="X402" s="64">
        <v>0.27672298321034827</v>
      </c>
    </row>
    <row r="403" spans="1:24" x14ac:dyDescent="0.25">
      <c r="A403" s="56" t="s">
        <v>880</v>
      </c>
      <c r="B403" s="56" t="s">
        <v>881</v>
      </c>
      <c r="C403" s="56" t="s">
        <v>127</v>
      </c>
      <c r="D403" s="10">
        <v>27110885</v>
      </c>
      <c r="E403" s="10">
        <v>6272444</v>
      </c>
      <c r="F403" s="11">
        <v>0.23136256894601559</v>
      </c>
      <c r="G403" s="10">
        <v>27938749</v>
      </c>
      <c r="H403" s="10">
        <v>5149114</v>
      </c>
      <c r="I403" s="11">
        <f t="shared" si="6"/>
        <v>0.18430009160395835</v>
      </c>
      <c r="J403" s="65">
        <v>28794125</v>
      </c>
      <c r="K403" s="66">
        <v>2548794</v>
      </c>
      <c r="L403" s="61">
        <v>8.8517848693092774E-2</v>
      </c>
      <c r="M403" s="65">
        <v>30597335</v>
      </c>
      <c r="N403" s="66">
        <v>2556388</v>
      </c>
      <c r="O403" s="61">
        <v>8.3549367943319242E-2</v>
      </c>
      <c r="P403" s="65">
        <v>29458423</v>
      </c>
      <c r="Q403" s="66">
        <v>5274494</v>
      </c>
      <c r="R403" s="61">
        <v>0.17904875627592148</v>
      </c>
      <c r="S403" s="59">
        <v>30793625</v>
      </c>
      <c r="T403" s="60">
        <v>8229894</v>
      </c>
      <c r="U403" s="61">
        <v>0.26725966819430969</v>
      </c>
      <c r="V403" s="63">
        <v>31230065</v>
      </c>
      <c r="W403" s="63">
        <v>11478165</v>
      </c>
      <c r="X403" s="64">
        <v>0.367535738398239</v>
      </c>
    </row>
    <row r="404" spans="1:24" x14ac:dyDescent="0.25">
      <c r="A404" s="56" t="s">
        <v>882</v>
      </c>
      <c r="B404" s="56" t="s">
        <v>883</v>
      </c>
      <c r="C404" s="56" t="s">
        <v>233</v>
      </c>
      <c r="D404" s="10">
        <v>33289438</v>
      </c>
      <c r="E404" s="10">
        <v>8053143</v>
      </c>
      <c r="F404" s="11">
        <v>0.24191285536271295</v>
      </c>
      <c r="G404" s="10">
        <v>33454062</v>
      </c>
      <c r="H404" s="10">
        <v>7414926</v>
      </c>
      <c r="I404" s="11">
        <f t="shared" si="6"/>
        <v>0.22164501279396207</v>
      </c>
      <c r="J404" s="65">
        <v>34328375</v>
      </c>
      <c r="K404" s="66">
        <v>5506688</v>
      </c>
      <c r="L404" s="61">
        <v>0.1604121371897155</v>
      </c>
      <c r="M404" s="65">
        <v>35929912</v>
      </c>
      <c r="N404" s="66">
        <v>4031251</v>
      </c>
      <c r="O404" s="61">
        <v>0.11219763076514075</v>
      </c>
      <c r="P404" s="65">
        <v>36931926</v>
      </c>
      <c r="Q404" s="66">
        <v>5613571</v>
      </c>
      <c r="R404" s="61">
        <v>0.15199778641384692</v>
      </c>
      <c r="S404" s="59">
        <v>38214096</v>
      </c>
      <c r="T404" s="60">
        <v>6515317</v>
      </c>
      <c r="U404" s="61">
        <v>0.17049512305616232</v>
      </c>
      <c r="V404" s="63">
        <v>39550430</v>
      </c>
      <c r="W404" s="63">
        <v>6364581</v>
      </c>
      <c r="X404" s="64">
        <v>0.16092318086048621</v>
      </c>
    </row>
    <row r="405" spans="1:24" x14ac:dyDescent="0.25">
      <c r="A405" s="56" t="s">
        <v>884</v>
      </c>
      <c r="B405" s="56" t="s">
        <v>885</v>
      </c>
      <c r="C405" s="56" t="s">
        <v>233</v>
      </c>
      <c r="D405" s="10">
        <v>13441394</v>
      </c>
      <c r="E405" s="10">
        <v>4177858</v>
      </c>
      <c r="F405" s="11">
        <v>0.31082029140727518</v>
      </c>
      <c r="G405" s="10">
        <v>13258905</v>
      </c>
      <c r="H405" s="10">
        <v>4340511</v>
      </c>
      <c r="I405" s="11">
        <f t="shared" si="6"/>
        <v>0.32736572137744407</v>
      </c>
      <c r="J405" s="65">
        <v>12355523</v>
      </c>
      <c r="K405" s="66">
        <v>4963537</v>
      </c>
      <c r="L405" s="61">
        <v>0.40172617541159528</v>
      </c>
      <c r="M405" s="65">
        <v>12805367</v>
      </c>
      <c r="N405" s="66">
        <v>5847666</v>
      </c>
      <c r="O405" s="61">
        <v>0.45665743121614555</v>
      </c>
      <c r="P405" s="65">
        <v>12957549</v>
      </c>
      <c r="Q405" s="66">
        <v>7317852</v>
      </c>
      <c r="R405" s="61">
        <v>0.5647558809154416</v>
      </c>
      <c r="S405" s="59">
        <v>13331148</v>
      </c>
      <c r="T405" s="60">
        <v>8869158</v>
      </c>
      <c r="U405" s="61">
        <v>0.66529589199669825</v>
      </c>
      <c r="V405" s="63">
        <v>17030585</v>
      </c>
      <c r="W405" s="63">
        <v>7024179</v>
      </c>
      <c r="X405" s="64">
        <v>0.41244496298864658</v>
      </c>
    </row>
    <row r="406" spans="1:24" x14ac:dyDescent="0.25">
      <c r="A406" s="56" t="s">
        <v>886</v>
      </c>
      <c r="B406" s="56" t="s">
        <v>887</v>
      </c>
      <c r="C406" s="56" t="s">
        <v>233</v>
      </c>
      <c r="D406" s="10">
        <v>33111075</v>
      </c>
      <c r="E406" s="10">
        <v>3077465</v>
      </c>
      <c r="F406" s="11">
        <v>9.2943675190249792E-2</v>
      </c>
      <c r="G406" s="10">
        <v>35730960</v>
      </c>
      <c r="H406" s="10">
        <v>4563039</v>
      </c>
      <c r="I406" s="11">
        <f t="shared" si="6"/>
        <v>0.12770546887069364</v>
      </c>
      <c r="J406" s="65">
        <v>35841432</v>
      </c>
      <c r="K406" s="66">
        <v>4638703</v>
      </c>
      <c r="L406" s="61">
        <v>0.12942292595898511</v>
      </c>
      <c r="M406" s="65">
        <v>39288811</v>
      </c>
      <c r="N406" s="66">
        <v>1785083</v>
      </c>
      <c r="O406" s="61">
        <v>4.5434894937390696E-2</v>
      </c>
      <c r="P406" s="65">
        <v>36654931</v>
      </c>
      <c r="Q406" s="66">
        <v>1553426</v>
      </c>
      <c r="R406" s="61">
        <v>4.2379727846166185E-2</v>
      </c>
      <c r="S406" s="59">
        <v>35298013</v>
      </c>
      <c r="T406" s="60">
        <v>7740686</v>
      </c>
      <c r="U406" s="61">
        <v>0.21929523341724647</v>
      </c>
      <c r="V406" s="63">
        <v>40296971</v>
      </c>
      <c r="W406" s="63">
        <v>7475972</v>
      </c>
      <c r="X406" s="64">
        <v>0.18552193414239498</v>
      </c>
    </row>
    <row r="407" spans="1:24" x14ac:dyDescent="0.25">
      <c r="A407" s="56" t="s">
        <v>888</v>
      </c>
      <c r="B407" s="56" t="s">
        <v>889</v>
      </c>
      <c r="C407" s="56" t="s">
        <v>233</v>
      </c>
      <c r="D407" s="10">
        <v>72202291</v>
      </c>
      <c r="E407" s="10">
        <v>33053760</v>
      </c>
      <c r="F407" s="11">
        <v>0.45779378385652608</v>
      </c>
      <c r="G407" s="10">
        <v>71676721</v>
      </c>
      <c r="H407" s="10">
        <v>33005084</v>
      </c>
      <c r="I407" s="11">
        <f t="shared" si="6"/>
        <v>0.46047145488142516</v>
      </c>
      <c r="J407" s="65">
        <v>71986418</v>
      </c>
      <c r="K407" s="66">
        <v>32352825</v>
      </c>
      <c r="L407" s="61">
        <v>0.4494295715616799</v>
      </c>
      <c r="M407" s="65">
        <v>76771303</v>
      </c>
      <c r="N407" s="66">
        <v>28141932</v>
      </c>
      <c r="O407" s="61">
        <v>0.36656837777001128</v>
      </c>
      <c r="P407" s="65">
        <v>77283402</v>
      </c>
      <c r="Q407" s="66">
        <v>29090946</v>
      </c>
      <c r="R407" s="61">
        <v>0.37641906602403452</v>
      </c>
      <c r="S407" s="59">
        <v>79567875</v>
      </c>
      <c r="T407" s="60">
        <v>30248367</v>
      </c>
      <c r="U407" s="61">
        <v>0.38015803488531019</v>
      </c>
      <c r="V407" s="63">
        <v>83542325</v>
      </c>
      <c r="W407" s="63">
        <v>28853154</v>
      </c>
      <c r="X407" s="64">
        <v>0.34537169033780185</v>
      </c>
    </row>
    <row r="408" spans="1:24" x14ac:dyDescent="0.25">
      <c r="A408" s="56" t="s">
        <v>890</v>
      </c>
      <c r="B408" s="56" t="s">
        <v>891</v>
      </c>
      <c r="C408" s="56" t="s">
        <v>208</v>
      </c>
      <c r="D408" s="10">
        <v>12200378</v>
      </c>
      <c r="E408" s="10">
        <v>5266693</v>
      </c>
      <c r="F408" s="11">
        <v>0.43168277245180436</v>
      </c>
      <c r="G408" s="10">
        <v>15153952</v>
      </c>
      <c r="H408" s="10">
        <v>2382599</v>
      </c>
      <c r="I408" s="11">
        <f t="shared" si="6"/>
        <v>0.15722624698824439</v>
      </c>
      <c r="J408" s="65">
        <v>12027637</v>
      </c>
      <c r="K408" s="66">
        <v>4323908</v>
      </c>
      <c r="L408" s="61">
        <v>0.35949771347439236</v>
      </c>
      <c r="M408" s="65">
        <v>12367392</v>
      </c>
      <c r="N408" s="66">
        <v>4423141</v>
      </c>
      <c r="O408" s="61">
        <v>0.35764541141737888</v>
      </c>
      <c r="P408" s="65">
        <v>12712513</v>
      </c>
      <c r="Q408" s="66">
        <v>4949969</v>
      </c>
      <c r="R408" s="61">
        <v>0.38937769424503244</v>
      </c>
      <c r="S408" s="59">
        <v>13181639</v>
      </c>
      <c r="T408" s="60">
        <v>5706683</v>
      </c>
      <c r="U408" s="61">
        <v>0.43292666412727582</v>
      </c>
      <c r="V408" s="63">
        <v>14326703</v>
      </c>
      <c r="W408" s="63">
        <v>4716330</v>
      </c>
      <c r="X408" s="64">
        <v>0.32919856019909116</v>
      </c>
    </row>
    <row r="409" spans="1:24" x14ac:dyDescent="0.25">
      <c r="A409" s="56" t="s">
        <v>892</v>
      </c>
      <c r="B409" s="56" t="s">
        <v>893</v>
      </c>
      <c r="C409" s="56" t="s">
        <v>208</v>
      </c>
      <c r="D409" s="10">
        <v>16474977</v>
      </c>
      <c r="E409" s="10">
        <v>1677889</v>
      </c>
      <c r="F409" s="11">
        <v>0.10184469453280572</v>
      </c>
      <c r="G409" s="10">
        <v>16768438</v>
      </c>
      <c r="H409" s="10">
        <v>1160743</v>
      </c>
      <c r="I409" s="11">
        <f t="shared" si="6"/>
        <v>6.9221891746863953E-2</v>
      </c>
      <c r="J409" s="65">
        <v>17306977</v>
      </c>
      <c r="K409" s="66">
        <v>114461</v>
      </c>
      <c r="L409" s="61">
        <v>6.6135755539514498E-3</v>
      </c>
      <c r="M409" s="65">
        <v>16804421</v>
      </c>
      <c r="N409" s="66">
        <v>687880</v>
      </c>
      <c r="O409" s="61">
        <v>4.0934465995585326E-2</v>
      </c>
      <c r="P409" s="65">
        <v>16671073</v>
      </c>
      <c r="Q409" s="66">
        <v>2005137</v>
      </c>
      <c r="R409" s="61">
        <v>0.12027642131973149</v>
      </c>
      <c r="S409" s="59">
        <v>18636474</v>
      </c>
      <c r="T409" s="60">
        <v>3978691</v>
      </c>
      <c r="U409" s="61">
        <v>0.21348947231112494</v>
      </c>
      <c r="V409" s="63">
        <v>19609680</v>
      </c>
      <c r="W409" s="63">
        <v>5564258</v>
      </c>
      <c r="X409" s="64">
        <v>0.28375057624601729</v>
      </c>
    </row>
    <row r="410" spans="1:24" x14ac:dyDescent="0.25">
      <c r="A410" s="56" t="s">
        <v>894</v>
      </c>
      <c r="B410" s="56" t="s">
        <v>895</v>
      </c>
      <c r="C410" s="56" t="s">
        <v>208</v>
      </c>
      <c r="D410" s="10">
        <v>14193149</v>
      </c>
      <c r="E410" s="10">
        <v>9617427</v>
      </c>
      <c r="F410" s="11">
        <v>0.67761051476314382</v>
      </c>
      <c r="G410" s="10">
        <v>15799011</v>
      </c>
      <c r="H410" s="10">
        <v>6425636</v>
      </c>
      <c r="I410" s="11">
        <f t="shared" si="6"/>
        <v>0.40671128085169383</v>
      </c>
      <c r="J410" s="65">
        <v>13767403</v>
      </c>
      <c r="K410" s="66">
        <v>7222292</v>
      </c>
      <c r="L410" s="61">
        <v>0.52459363614183441</v>
      </c>
      <c r="M410" s="65">
        <v>13896368</v>
      </c>
      <c r="N410" s="66">
        <v>6142217</v>
      </c>
      <c r="O410" s="61">
        <v>0.44200160790215115</v>
      </c>
      <c r="P410" s="65">
        <v>14311556</v>
      </c>
      <c r="Q410" s="66">
        <v>5335164</v>
      </c>
      <c r="R410" s="61">
        <v>0.37278713789052709</v>
      </c>
      <c r="S410" s="59">
        <v>14321594</v>
      </c>
      <c r="T410" s="60">
        <v>4670548</v>
      </c>
      <c r="U410" s="61">
        <v>0.32611928532536255</v>
      </c>
      <c r="V410" s="63">
        <v>14544522</v>
      </c>
      <c r="W410" s="63">
        <v>3750493</v>
      </c>
      <c r="X410" s="64">
        <v>0.25786292598684235</v>
      </c>
    </row>
    <row r="411" spans="1:24" x14ac:dyDescent="0.25">
      <c r="A411" s="56" t="s">
        <v>896</v>
      </c>
      <c r="B411" s="56" t="s">
        <v>897</v>
      </c>
      <c r="C411" s="56" t="s">
        <v>68</v>
      </c>
      <c r="D411" s="10">
        <v>40681490</v>
      </c>
      <c r="E411" s="10">
        <v>5809503</v>
      </c>
      <c r="F411" s="11">
        <v>0.14280457770843694</v>
      </c>
      <c r="G411" s="10">
        <v>40510676</v>
      </c>
      <c r="H411" s="10">
        <v>6458791</v>
      </c>
      <c r="I411" s="11">
        <f t="shared" si="6"/>
        <v>0.15943429332060516</v>
      </c>
      <c r="J411" s="65">
        <v>40415738</v>
      </c>
      <c r="K411" s="66">
        <v>6314409</v>
      </c>
      <c r="L411" s="61">
        <v>0.15623638989346181</v>
      </c>
      <c r="M411" s="65">
        <v>42916183</v>
      </c>
      <c r="N411" s="66">
        <v>4828711</v>
      </c>
      <c r="O411" s="61">
        <v>0.11251492240118371</v>
      </c>
      <c r="P411" s="65">
        <v>44667820</v>
      </c>
      <c r="Q411" s="66">
        <v>6235289</v>
      </c>
      <c r="R411" s="61">
        <v>0.13959241798681915</v>
      </c>
      <c r="S411" s="59">
        <v>43763360</v>
      </c>
      <c r="T411" s="60">
        <v>7801880</v>
      </c>
      <c r="U411" s="61">
        <v>0.17827424585315205</v>
      </c>
      <c r="V411" s="63">
        <v>44435830</v>
      </c>
      <c r="W411" s="63">
        <v>8306238</v>
      </c>
      <c r="X411" s="64">
        <v>0.18692658604554027</v>
      </c>
    </row>
    <row r="412" spans="1:24" x14ac:dyDescent="0.25">
      <c r="A412" s="56" t="s">
        <v>898</v>
      </c>
      <c r="B412" s="56" t="s">
        <v>899</v>
      </c>
      <c r="C412" s="56" t="s">
        <v>68</v>
      </c>
      <c r="D412" s="10">
        <v>43853325</v>
      </c>
      <c r="E412" s="10">
        <v>6465128</v>
      </c>
      <c r="F412" s="11">
        <v>0.14742617578028577</v>
      </c>
      <c r="G412" s="10">
        <v>39239450</v>
      </c>
      <c r="H412" s="10">
        <v>7388930</v>
      </c>
      <c r="I412" s="11">
        <f t="shared" si="6"/>
        <v>0.18830360772131108</v>
      </c>
      <c r="J412" s="65">
        <v>40348418</v>
      </c>
      <c r="K412" s="66">
        <v>7767782</v>
      </c>
      <c r="L412" s="61">
        <v>0.19251763476823305</v>
      </c>
      <c r="M412" s="65">
        <v>41854095</v>
      </c>
      <c r="N412" s="66">
        <v>8293913</v>
      </c>
      <c r="O412" s="61">
        <v>0.19816252149281929</v>
      </c>
      <c r="P412" s="65">
        <v>42735503</v>
      </c>
      <c r="Q412" s="66">
        <v>9777494</v>
      </c>
      <c r="R412" s="61">
        <v>0.22879089547629755</v>
      </c>
      <c r="S412" s="59">
        <v>46320268</v>
      </c>
      <c r="T412" s="60">
        <v>9478653</v>
      </c>
      <c r="U412" s="61">
        <v>0.20463294815133626</v>
      </c>
      <c r="V412" s="63">
        <v>44769585</v>
      </c>
      <c r="W412" s="63">
        <v>8690586</v>
      </c>
      <c r="X412" s="64">
        <v>0.1941180826223875</v>
      </c>
    </row>
    <row r="413" spans="1:24" x14ac:dyDescent="0.25">
      <c r="A413" s="56" t="s">
        <v>900</v>
      </c>
      <c r="B413" s="56" t="s">
        <v>901</v>
      </c>
      <c r="C413" s="56" t="s">
        <v>68</v>
      </c>
      <c r="D413" s="10">
        <v>25070127</v>
      </c>
      <c r="E413" s="10">
        <v>5684370</v>
      </c>
      <c r="F413" s="11">
        <v>0.22673877958416405</v>
      </c>
      <c r="G413" s="10">
        <v>23662602</v>
      </c>
      <c r="H413" s="10">
        <v>5260804</v>
      </c>
      <c r="I413" s="11">
        <f t="shared" si="6"/>
        <v>0.22232567660986732</v>
      </c>
      <c r="J413" s="65">
        <v>23608537</v>
      </c>
      <c r="K413" s="66">
        <v>5156107</v>
      </c>
      <c r="L413" s="61">
        <v>0.21840010670716276</v>
      </c>
      <c r="M413" s="65">
        <v>23031998</v>
      </c>
      <c r="N413" s="66">
        <v>7354610</v>
      </c>
      <c r="O413" s="61">
        <v>0.31932140667952474</v>
      </c>
      <c r="P413" s="65">
        <v>23786997</v>
      </c>
      <c r="Q413" s="66">
        <v>10786659</v>
      </c>
      <c r="R413" s="61">
        <v>0.45346871654290788</v>
      </c>
      <c r="S413" s="59">
        <v>25067447</v>
      </c>
      <c r="T413" s="60">
        <v>13232480</v>
      </c>
      <c r="U413" s="61">
        <v>0.52787505644272426</v>
      </c>
      <c r="V413" s="63">
        <v>27101931</v>
      </c>
      <c r="W413" s="63">
        <v>14229632</v>
      </c>
      <c r="X413" s="64">
        <v>0.5250412599751656</v>
      </c>
    </row>
    <row r="414" spans="1:24" x14ac:dyDescent="0.25">
      <c r="A414" s="56" t="s">
        <v>902</v>
      </c>
      <c r="B414" s="56" t="s">
        <v>903</v>
      </c>
      <c r="C414" s="56" t="s">
        <v>68</v>
      </c>
      <c r="D414" s="10">
        <v>9133014</v>
      </c>
      <c r="E414" s="10">
        <v>2533502</v>
      </c>
      <c r="F414" s="11">
        <v>0.27740042881791266</v>
      </c>
      <c r="G414" s="10">
        <v>8427734</v>
      </c>
      <c r="H414" s="10">
        <v>2759853</v>
      </c>
      <c r="I414" s="11">
        <f t="shared" si="6"/>
        <v>0.32747272279832279</v>
      </c>
      <c r="J414" s="65">
        <v>8924375</v>
      </c>
      <c r="K414" s="66">
        <v>2297951</v>
      </c>
      <c r="L414" s="61">
        <v>0.25749153302051964</v>
      </c>
      <c r="M414" s="65">
        <v>8912440</v>
      </c>
      <c r="N414" s="66">
        <v>2280173</v>
      </c>
      <c r="O414" s="61">
        <v>0.25584161015389723</v>
      </c>
      <c r="P414" s="65">
        <v>8838489</v>
      </c>
      <c r="Q414" s="66">
        <v>2841586</v>
      </c>
      <c r="R414" s="61">
        <v>0.32150133354241883</v>
      </c>
      <c r="S414" s="59">
        <v>9018436</v>
      </c>
      <c r="T414" s="60">
        <v>3251588</v>
      </c>
      <c r="U414" s="61">
        <v>0.36054899097803655</v>
      </c>
      <c r="V414" s="63">
        <v>9091066</v>
      </c>
      <c r="W414" s="63">
        <v>3520066</v>
      </c>
      <c r="X414" s="64">
        <v>0.38720057691804238</v>
      </c>
    </row>
    <row r="415" spans="1:24" x14ac:dyDescent="0.25">
      <c r="A415" s="56" t="s">
        <v>904</v>
      </c>
      <c r="B415" s="56" t="s">
        <v>905</v>
      </c>
      <c r="C415" s="56" t="s">
        <v>68</v>
      </c>
      <c r="D415" s="10">
        <v>4560425</v>
      </c>
      <c r="E415" s="10">
        <v>1888118</v>
      </c>
      <c r="F415" s="11">
        <v>0.41402237730036123</v>
      </c>
      <c r="G415" s="10">
        <v>5798230</v>
      </c>
      <c r="H415" s="10">
        <v>1006632</v>
      </c>
      <c r="I415" s="11">
        <f t="shared" si="6"/>
        <v>0.17361022242994845</v>
      </c>
      <c r="J415" s="65">
        <v>4276162</v>
      </c>
      <c r="K415" s="66">
        <v>1474012</v>
      </c>
      <c r="L415" s="61">
        <v>0.34470443355513658</v>
      </c>
      <c r="M415" s="65">
        <v>4733077</v>
      </c>
      <c r="N415" s="66">
        <v>1552999</v>
      </c>
      <c r="O415" s="61">
        <v>0.32811614938865352</v>
      </c>
      <c r="P415" s="65">
        <v>4853910</v>
      </c>
      <c r="Q415" s="66">
        <v>1700888</v>
      </c>
      <c r="R415" s="61">
        <v>0.35041605633396583</v>
      </c>
      <c r="S415" s="59">
        <v>4996209</v>
      </c>
      <c r="T415" s="60">
        <v>1951410</v>
      </c>
      <c r="U415" s="61">
        <v>0.39057813634297522</v>
      </c>
      <c r="V415" s="63">
        <v>5349483</v>
      </c>
      <c r="W415" s="63">
        <v>1977062</v>
      </c>
      <c r="X415" s="64">
        <v>0.36958001362000775</v>
      </c>
    </row>
    <row r="416" spans="1:24" x14ac:dyDescent="0.25">
      <c r="A416" s="56" t="s">
        <v>906</v>
      </c>
      <c r="B416" s="56" t="s">
        <v>907</v>
      </c>
      <c r="C416" s="56" t="s">
        <v>68</v>
      </c>
      <c r="D416" s="10">
        <v>20516479</v>
      </c>
      <c r="E416" s="10">
        <v>2930070</v>
      </c>
      <c r="F416" s="11">
        <v>0.14281544118754491</v>
      </c>
      <c r="G416" s="10">
        <v>19573705</v>
      </c>
      <c r="H416" s="10">
        <v>2156410</v>
      </c>
      <c r="I416" s="11">
        <f t="shared" si="6"/>
        <v>0.11016871869684354</v>
      </c>
      <c r="J416" s="65">
        <v>18909554</v>
      </c>
      <c r="K416" s="66">
        <v>3033599</v>
      </c>
      <c r="L416" s="61">
        <v>0.16042678743242703</v>
      </c>
      <c r="M416" s="65">
        <v>19832400</v>
      </c>
      <c r="N416" s="66">
        <v>3661811</v>
      </c>
      <c r="O416" s="61">
        <v>0.18463781488876788</v>
      </c>
      <c r="P416" s="65">
        <v>20272565</v>
      </c>
      <c r="Q416" s="66">
        <v>4579655</v>
      </c>
      <c r="R416" s="61">
        <v>0.22590407281959635</v>
      </c>
      <c r="S416" s="59">
        <v>21784332</v>
      </c>
      <c r="T416" s="60">
        <v>3820857</v>
      </c>
      <c r="U416" s="61">
        <v>0.17539472865176678</v>
      </c>
      <c r="V416" s="63">
        <v>21217710</v>
      </c>
      <c r="W416" s="63">
        <v>3863437</v>
      </c>
      <c r="X416" s="64">
        <v>0.18208548424877144</v>
      </c>
    </row>
    <row r="417" spans="1:24" x14ac:dyDescent="0.25">
      <c r="A417" s="56" t="s">
        <v>908</v>
      </c>
      <c r="B417" s="56" t="s">
        <v>909</v>
      </c>
      <c r="C417" s="56" t="s">
        <v>68</v>
      </c>
      <c r="D417" s="10">
        <v>6588514</v>
      </c>
      <c r="E417" s="10">
        <v>240027</v>
      </c>
      <c r="F417" s="11">
        <v>3.6431128476011432E-2</v>
      </c>
      <c r="G417" s="10">
        <v>6220316</v>
      </c>
      <c r="H417" s="10">
        <v>363047</v>
      </c>
      <c r="I417" s="11">
        <f t="shared" si="6"/>
        <v>5.8364719734495807E-2</v>
      </c>
      <c r="J417" s="65">
        <v>6336976</v>
      </c>
      <c r="K417" s="66">
        <v>152506</v>
      </c>
      <c r="L417" s="61">
        <v>2.4066052956489024E-2</v>
      </c>
      <c r="M417" s="65">
        <v>6237280</v>
      </c>
      <c r="N417" s="66">
        <v>402989</v>
      </c>
      <c r="O417" s="61">
        <v>6.4609733730087479E-2</v>
      </c>
      <c r="P417" s="65">
        <v>6137098</v>
      </c>
      <c r="Q417" s="66">
        <v>1158214</v>
      </c>
      <c r="R417" s="61">
        <v>0.18872339988704759</v>
      </c>
      <c r="S417" s="59">
        <v>6576548</v>
      </c>
      <c r="T417" s="60">
        <v>2272354</v>
      </c>
      <c r="U417" s="61">
        <v>0.34552382191994951</v>
      </c>
      <c r="V417" s="63">
        <v>6577430</v>
      </c>
      <c r="W417" s="63">
        <v>3711275</v>
      </c>
      <c r="X417" s="64">
        <v>0.56424393722168076</v>
      </c>
    </row>
    <row r="418" spans="1:24" x14ac:dyDescent="0.25">
      <c r="A418" s="56" t="s">
        <v>910</v>
      </c>
      <c r="B418" s="56" t="s">
        <v>911</v>
      </c>
      <c r="C418" s="56" t="s">
        <v>68</v>
      </c>
      <c r="D418" s="10">
        <v>11965711</v>
      </c>
      <c r="E418" s="10">
        <v>2690105</v>
      </c>
      <c r="F418" s="11">
        <v>0.22481781483774763</v>
      </c>
      <c r="G418" s="10">
        <v>11857442</v>
      </c>
      <c r="H418" s="10">
        <v>2191414</v>
      </c>
      <c r="I418" s="11">
        <f t="shared" si="6"/>
        <v>0.18481338555145368</v>
      </c>
      <c r="J418" s="65">
        <v>11634556</v>
      </c>
      <c r="K418" s="66">
        <v>903029</v>
      </c>
      <c r="L418" s="61">
        <v>7.7616111865377591E-2</v>
      </c>
      <c r="M418" s="65">
        <v>11160022</v>
      </c>
      <c r="N418" s="66">
        <v>907911</v>
      </c>
      <c r="O418" s="61">
        <v>8.1353871883048254E-2</v>
      </c>
      <c r="P418" s="65">
        <v>11555370</v>
      </c>
      <c r="Q418" s="66">
        <v>1642154</v>
      </c>
      <c r="R418" s="61">
        <v>0.14211176275619042</v>
      </c>
      <c r="S418" s="59">
        <v>12287753</v>
      </c>
      <c r="T418" s="60">
        <v>2096707</v>
      </c>
      <c r="U418" s="61">
        <v>0.17063388237051966</v>
      </c>
      <c r="V418" s="63">
        <v>13010865</v>
      </c>
      <c r="W418" s="63">
        <v>2194352</v>
      </c>
      <c r="X418" s="64">
        <v>0.16865535073955498</v>
      </c>
    </row>
    <row r="419" spans="1:24" x14ac:dyDescent="0.25">
      <c r="A419" s="56" t="s">
        <v>912</v>
      </c>
      <c r="B419" s="56" t="s">
        <v>887</v>
      </c>
      <c r="C419" s="56" t="s">
        <v>68</v>
      </c>
      <c r="D419" s="10">
        <v>10033938</v>
      </c>
      <c r="E419" s="10">
        <v>1405171</v>
      </c>
      <c r="F419" s="11">
        <v>0.14004182605074897</v>
      </c>
      <c r="G419" s="10">
        <v>10003826</v>
      </c>
      <c r="H419" s="10">
        <v>1834097</v>
      </c>
      <c r="I419" s="11">
        <f t="shared" si="6"/>
        <v>0.18333955428652998</v>
      </c>
      <c r="J419" s="65">
        <v>10270629</v>
      </c>
      <c r="K419" s="66">
        <v>1737813</v>
      </c>
      <c r="L419" s="61">
        <v>0.16920219784007387</v>
      </c>
      <c r="M419" s="65">
        <v>10242202</v>
      </c>
      <c r="N419" s="66">
        <v>1757437</v>
      </c>
      <c r="O419" s="61">
        <v>0.17158780894967704</v>
      </c>
      <c r="P419" s="65">
        <v>9907517</v>
      </c>
      <c r="Q419" s="66">
        <v>2460115</v>
      </c>
      <c r="R419" s="61">
        <v>0.24830792619381828</v>
      </c>
      <c r="S419" s="59">
        <v>10722856</v>
      </c>
      <c r="T419" s="60">
        <v>2776499</v>
      </c>
      <c r="U419" s="61">
        <v>0.25893278805571951</v>
      </c>
      <c r="V419" s="63">
        <v>11015128</v>
      </c>
      <c r="W419" s="63">
        <v>2823678</v>
      </c>
      <c r="X419" s="64">
        <v>0.25634545508685874</v>
      </c>
    </row>
    <row r="420" spans="1:24" x14ac:dyDescent="0.25">
      <c r="A420" s="56" t="s">
        <v>913</v>
      </c>
      <c r="B420" s="56" t="s">
        <v>914</v>
      </c>
      <c r="C420" s="56" t="s">
        <v>68</v>
      </c>
      <c r="D420" s="10">
        <v>19454867</v>
      </c>
      <c r="E420" s="10">
        <v>4302354</v>
      </c>
      <c r="F420" s="11">
        <v>0.22114538228403205</v>
      </c>
      <c r="G420" s="10">
        <v>20066601</v>
      </c>
      <c r="H420" s="10">
        <v>3752628</v>
      </c>
      <c r="I420" s="11">
        <f t="shared" si="6"/>
        <v>0.18700865183894372</v>
      </c>
      <c r="J420" s="65">
        <v>19179303</v>
      </c>
      <c r="K420" s="66">
        <v>3043340</v>
      </c>
      <c r="L420" s="61">
        <v>0.15867834196060202</v>
      </c>
      <c r="M420" s="65">
        <v>18106743</v>
      </c>
      <c r="N420" s="66">
        <v>4021480</v>
      </c>
      <c r="O420" s="61">
        <v>0.22209847458485493</v>
      </c>
      <c r="P420" s="65">
        <v>18722104</v>
      </c>
      <c r="Q420" s="66">
        <v>4903397</v>
      </c>
      <c r="R420" s="61">
        <v>0.26190416419009316</v>
      </c>
      <c r="S420" s="59">
        <v>20117403</v>
      </c>
      <c r="T420" s="60">
        <v>4164910</v>
      </c>
      <c r="U420" s="61">
        <v>0.20703020166171548</v>
      </c>
      <c r="V420" s="63">
        <v>20112115</v>
      </c>
      <c r="W420" s="63">
        <v>3837703</v>
      </c>
      <c r="X420" s="64">
        <v>0.1908154860888574</v>
      </c>
    </row>
    <row r="421" spans="1:24" x14ac:dyDescent="0.25">
      <c r="A421" s="56" t="s">
        <v>915</v>
      </c>
      <c r="B421" s="56" t="s">
        <v>817</v>
      </c>
      <c r="C421" s="56" t="s">
        <v>68</v>
      </c>
      <c r="D421" s="10">
        <v>6763666</v>
      </c>
      <c r="E421" s="10">
        <v>1781072</v>
      </c>
      <c r="F421" s="11">
        <v>0.26332938379866777</v>
      </c>
      <c r="G421" s="10">
        <v>6881743</v>
      </c>
      <c r="H421" s="10">
        <v>1650555</v>
      </c>
      <c r="I421" s="11">
        <f t="shared" si="6"/>
        <v>0.23984548681925494</v>
      </c>
      <c r="J421" s="65">
        <v>6444500</v>
      </c>
      <c r="K421" s="66">
        <v>1484387</v>
      </c>
      <c r="L421" s="61">
        <v>0.23033392815579176</v>
      </c>
      <c r="M421" s="65">
        <v>6856017</v>
      </c>
      <c r="N421" s="66">
        <v>1155959</v>
      </c>
      <c r="O421" s="61">
        <v>0.16860503700618013</v>
      </c>
      <c r="P421" s="65">
        <v>6480204</v>
      </c>
      <c r="Q421" s="66">
        <v>1711973</v>
      </c>
      <c r="R421" s="61">
        <v>0.26418504726085784</v>
      </c>
      <c r="S421" s="59">
        <v>6434496</v>
      </c>
      <c r="T421" s="60">
        <v>2170740</v>
      </c>
      <c r="U421" s="61">
        <v>0.33735975591561485</v>
      </c>
      <c r="V421" s="63">
        <v>6689254</v>
      </c>
      <c r="W421" s="63">
        <v>2581047</v>
      </c>
      <c r="X421" s="64">
        <v>0.38584975245371156</v>
      </c>
    </row>
    <row r="422" spans="1:24" x14ac:dyDescent="0.25">
      <c r="A422" s="56" t="s">
        <v>916</v>
      </c>
      <c r="B422" s="56" t="s">
        <v>917</v>
      </c>
      <c r="C422" s="56" t="s">
        <v>226</v>
      </c>
      <c r="D422" s="10">
        <v>11890096</v>
      </c>
      <c r="E422" s="10">
        <v>3001248</v>
      </c>
      <c r="F422" s="11">
        <v>0.25241579210125803</v>
      </c>
      <c r="G422" s="10">
        <v>11298024</v>
      </c>
      <c r="H422" s="10">
        <v>4290612</v>
      </c>
      <c r="I422" s="11">
        <f t="shared" si="6"/>
        <v>0.37976658573215988</v>
      </c>
      <c r="J422" s="65">
        <v>11880571</v>
      </c>
      <c r="K422" s="66">
        <v>5054779</v>
      </c>
      <c r="L422" s="61">
        <v>0.42546599822516951</v>
      </c>
      <c r="M422" s="65">
        <v>11905969</v>
      </c>
      <c r="N422" s="66">
        <v>6673962</v>
      </c>
      <c r="O422" s="61">
        <v>0.56055596986687939</v>
      </c>
      <c r="P422" s="65">
        <v>12225919</v>
      </c>
      <c r="Q422" s="66">
        <v>8312933</v>
      </c>
      <c r="R422" s="61">
        <v>0.67994340548142029</v>
      </c>
      <c r="S422" s="59">
        <v>12444402</v>
      </c>
      <c r="T422" s="60">
        <v>9840187</v>
      </c>
      <c r="U422" s="61">
        <v>0.79073200946096089</v>
      </c>
      <c r="V422" s="63">
        <v>12592865</v>
      </c>
      <c r="W422" s="63">
        <v>11342197</v>
      </c>
      <c r="X422" s="64">
        <v>0.9006843954890329</v>
      </c>
    </row>
    <row r="423" spans="1:24" x14ac:dyDescent="0.25">
      <c r="A423" s="56" t="s">
        <v>918</v>
      </c>
      <c r="B423" s="56" t="s">
        <v>919</v>
      </c>
      <c r="C423" s="56" t="s">
        <v>226</v>
      </c>
      <c r="D423" s="10">
        <v>11234554</v>
      </c>
      <c r="E423" s="10">
        <v>2211530</v>
      </c>
      <c r="F423" s="11">
        <v>0.19685071610319377</v>
      </c>
      <c r="G423" s="10">
        <v>11315971</v>
      </c>
      <c r="H423" s="10">
        <v>2215337</v>
      </c>
      <c r="I423" s="11">
        <f t="shared" si="6"/>
        <v>0.19577082691357198</v>
      </c>
      <c r="J423" s="65">
        <v>11084041</v>
      </c>
      <c r="K423" s="66">
        <v>1789687</v>
      </c>
      <c r="L423" s="61">
        <v>0.16146520930407962</v>
      </c>
      <c r="M423" s="65">
        <v>10678680</v>
      </c>
      <c r="N423" s="66">
        <v>2087150</v>
      </c>
      <c r="O423" s="61">
        <v>0.19545018672719849</v>
      </c>
      <c r="P423" s="65">
        <v>10872920</v>
      </c>
      <c r="Q423" s="66">
        <v>2417801</v>
      </c>
      <c r="R423" s="61">
        <v>0.22236906001331749</v>
      </c>
      <c r="S423" s="59">
        <v>10920783</v>
      </c>
      <c r="T423" s="60">
        <v>2879240</v>
      </c>
      <c r="U423" s="61">
        <v>0.26364776225294467</v>
      </c>
      <c r="V423" s="63">
        <v>11853870</v>
      </c>
      <c r="W423" s="63">
        <v>2791333</v>
      </c>
      <c r="X423" s="64">
        <v>0.23547862428050922</v>
      </c>
    </row>
    <row r="424" spans="1:24" x14ac:dyDescent="0.25">
      <c r="A424" s="56" t="s">
        <v>920</v>
      </c>
      <c r="B424" s="56" t="s">
        <v>921</v>
      </c>
      <c r="C424" s="56" t="s">
        <v>226</v>
      </c>
      <c r="D424" s="10">
        <v>7618384</v>
      </c>
      <c r="E424" s="10">
        <v>2542420</v>
      </c>
      <c r="F424" s="11">
        <v>0.33372169215938707</v>
      </c>
      <c r="G424" s="10">
        <v>7751780</v>
      </c>
      <c r="H424" s="10">
        <v>2964845</v>
      </c>
      <c r="I424" s="11">
        <f t="shared" si="6"/>
        <v>0.38247279979565985</v>
      </c>
      <c r="J424" s="65">
        <v>7831260</v>
      </c>
      <c r="K424" s="66">
        <v>2853563</v>
      </c>
      <c r="L424" s="61">
        <v>0.36438108299303051</v>
      </c>
      <c r="M424" s="65">
        <v>7898421</v>
      </c>
      <c r="N424" s="66">
        <v>3029913</v>
      </c>
      <c r="O424" s="61">
        <v>0.38360996457393193</v>
      </c>
      <c r="P424" s="65">
        <v>7913852</v>
      </c>
      <c r="Q424" s="66">
        <v>3436897</v>
      </c>
      <c r="R424" s="61">
        <v>0.43428876355029133</v>
      </c>
      <c r="S424" s="59">
        <v>8598033</v>
      </c>
      <c r="T424" s="60">
        <v>3256575</v>
      </c>
      <c r="U424" s="61">
        <v>0.37875814154237369</v>
      </c>
      <c r="V424" s="63">
        <v>8650304</v>
      </c>
      <c r="W424" s="63">
        <v>3358810</v>
      </c>
      <c r="X424" s="64">
        <v>0.38828808790997404</v>
      </c>
    </row>
    <row r="425" spans="1:24" x14ac:dyDescent="0.25">
      <c r="A425" s="56" t="s">
        <v>922</v>
      </c>
      <c r="B425" s="56" t="s">
        <v>923</v>
      </c>
      <c r="C425" s="56" t="s">
        <v>226</v>
      </c>
      <c r="D425" s="10">
        <v>15656241</v>
      </c>
      <c r="E425" s="10">
        <v>2071280</v>
      </c>
      <c r="F425" s="11">
        <v>0.1322974014005022</v>
      </c>
      <c r="G425" s="10">
        <v>15153952</v>
      </c>
      <c r="H425" s="10">
        <v>2382599</v>
      </c>
      <c r="I425" s="11">
        <f t="shared" si="6"/>
        <v>0.15722624698824439</v>
      </c>
      <c r="J425" s="65">
        <v>15188278</v>
      </c>
      <c r="K425" s="66">
        <v>2356765</v>
      </c>
      <c r="L425" s="61">
        <v>0.15516999359637743</v>
      </c>
      <c r="M425" s="65">
        <v>16204353</v>
      </c>
      <c r="N425" s="66">
        <v>2113265</v>
      </c>
      <c r="O425" s="61">
        <v>0.13041341422270916</v>
      </c>
      <c r="P425" s="65">
        <v>16119859</v>
      </c>
      <c r="Q425" s="66">
        <v>3155344</v>
      </c>
      <c r="R425" s="61">
        <v>0.19574265506912933</v>
      </c>
      <c r="S425" s="59">
        <v>17440794</v>
      </c>
      <c r="T425" s="60">
        <v>3404855</v>
      </c>
      <c r="U425" s="61">
        <v>0.19522362341989705</v>
      </c>
      <c r="V425" s="63">
        <v>18856235</v>
      </c>
      <c r="W425" s="63">
        <v>3596306</v>
      </c>
      <c r="X425" s="64">
        <v>0.19072237909635725</v>
      </c>
    </row>
    <row r="426" spans="1:24" x14ac:dyDescent="0.25">
      <c r="A426" s="56" t="s">
        <v>924</v>
      </c>
      <c r="B426" s="56" t="s">
        <v>925</v>
      </c>
      <c r="C426" s="56" t="s">
        <v>56</v>
      </c>
      <c r="D426" s="10">
        <v>12849384</v>
      </c>
      <c r="E426" s="10">
        <v>11247</v>
      </c>
      <c r="F426" s="11">
        <v>8.7529487794901295E-4</v>
      </c>
      <c r="G426" s="10">
        <v>12401872</v>
      </c>
      <c r="H426" s="10">
        <v>35634</v>
      </c>
      <c r="I426" s="11">
        <f t="shared" si="6"/>
        <v>2.8732759054439522E-3</v>
      </c>
      <c r="J426" s="65">
        <v>11449405</v>
      </c>
      <c r="K426" s="66">
        <v>300627</v>
      </c>
      <c r="L426" s="61">
        <v>2.6256997634374887E-2</v>
      </c>
      <c r="M426" s="65">
        <v>12070643</v>
      </c>
      <c r="N426" s="66">
        <v>1212799</v>
      </c>
      <c r="O426" s="61">
        <v>0.1004750948230347</v>
      </c>
      <c r="P426" s="65">
        <v>13091850</v>
      </c>
      <c r="Q426" s="66">
        <v>2783639</v>
      </c>
      <c r="R426" s="61">
        <v>0.21262380794158198</v>
      </c>
      <c r="S426" s="59">
        <v>14117216</v>
      </c>
      <c r="T426" s="60">
        <v>2800977</v>
      </c>
      <c r="U426" s="61">
        <v>0.19840859557578491</v>
      </c>
      <c r="V426" s="63">
        <v>13867079</v>
      </c>
      <c r="W426" s="63">
        <v>3280470</v>
      </c>
      <c r="X426" s="64">
        <v>0.23656532136292005</v>
      </c>
    </row>
    <row r="427" spans="1:24" x14ac:dyDescent="0.25">
      <c r="A427" s="56" t="s">
        <v>926</v>
      </c>
      <c r="B427" s="56" t="s">
        <v>540</v>
      </c>
      <c r="C427" s="56" t="s">
        <v>56</v>
      </c>
      <c r="D427" s="10">
        <v>17997125</v>
      </c>
      <c r="E427" s="10">
        <v>920103</v>
      </c>
      <c r="F427" s="11">
        <v>5.1124999131805772E-2</v>
      </c>
      <c r="G427" s="10">
        <v>18032089</v>
      </c>
      <c r="H427" s="10">
        <v>574800</v>
      </c>
      <c r="I427" s="11">
        <f t="shared" si="6"/>
        <v>3.1876506377048162E-2</v>
      </c>
      <c r="J427" s="65">
        <v>17484480</v>
      </c>
      <c r="K427" s="66">
        <v>1812579</v>
      </c>
      <c r="L427" s="61">
        <v>0.10366788145829901</v>
      </c>
      <c r="M427" s="65">
        <v>18344317</v>
      </c>
      <c r="N427" s="66">
        <v>4363145</v>
      </c>
      <c r="O427" s="61">
        <v>0.23784723083448678</v>
      </c>
      <c r="P427" s="65">
        <v>18959736</v>
      </c>
      <c r="Q427" s="66">
        <v>7424870</v>
      </c>
      <c r="R427" s="61">
        <v>0.39161252034311028</v>
      </c>
      <c r="S427" s="59">
        <v>19577291</v>
      </c>
      <c r="T427" s="60">
        <v>10400595</v>
      </c>
      <c r="U427" s="61">
        <v>0.53125812963601549</v>
      </c>
      <c r="V427" s="63">
        <v>20377299</v>
      </c>
      <c r="W427" s="63">
        <v>12676758</v>
      </c>
      <c r="X427" s="64">
        <v>0.62210197730327266</v>
      </c>
    </row>
    <row r="428" spans="1:24" x14ac:dyDescent="0.25">
      <c r="A428" s="56" t="s">
        <v>927</v>
      </c>
      <c r="B428" s="56" t="s">
        <v>928</v>
      </c>
      <c r="C428" s="56" t="s">
        <v>56</v>
      </c>
      <c r="D428" s="10">
        <v>28442604</v>
      </c>
      <c r="E428" s="10">
        <v>1148349</v>
      </c>
      <c r="F428" s="11">
        <v>4.0374256871839161E-2</v>
      </c>
      <c r="G428" s="10">
        <v>27037514</v>
      </c>
      <c r="H428" s="10">
        <v>953534</v>
      </c>
      <c r="I428" s="11">
        <f t="shared" si="6"/>
        <v>3.5267073740581328E-2</v>
      </c>
      <c r="J428" s="65">
        <v>24647355</v>
      </c>
      <c r="K428" s="66">
        <v>2218847</v>
      </c>
      <c r="L428" s="61">
        <v>9.0023736826933362E-2</v>
      </c>
      <c r="M428" s="65">
        <v>24436684</v>
      </c>
      <c r="N428" s="66">
        <v>3654035</v>
      </c>
      <c r="O428" s="61">
        <v>0.14953072192610095</v>
      </c>
      <c r="P428" s="65">
        <v>24640924</v>
      </c>
      <c r="Q428" s="66">
        <v>6775308</v>
      </c>
      <c r="R428" s="61">
        <v>0.27496160452424595</v>
      </c>
      <c r="S428" s="59">
        <v>25750557</v>
      </c>
      <c r="T428" s="60">
        <v>11519413</v>
      </c>
      <c r="U428" s="61">
        <v>0.44734616808483019</v>
      </c>
      <c r="V428" s="63">
        <v>27352570</v>
      </c>
      <c r="W428" s="63">
        <v>16436951</v>
      </c>
      <c r="X428" s="64">
        <v>0.60092894378846307</v>
      </c>
    </row>
    <row r="429" spans="1:24" x14ac:dyDescent="0.25">
      <c r="A429" s="56" t="s">
        <v>929</v>
      </c>
      <c r="B429" s="56" t="s">
        <v>930</v>
      </c>
      <c r="C429" s="56" t="s">
        <v>56</v>
      </c>
      <c r="D429" s="10">
        <v>25056436</v>
      </c>
      <c r="E429" s="10">
        <v>6031619</v>
      </c>
      <c r="F429" s="11">
        <v>0.24072134600467521</v>
      </c>
      <c r="G429" s="10">
        <v>25364630</v>
      </c>
      <c r="H429" s="10">
        <v>6785662</v>
      </c>
      <c r="I429" s="11">
        <f t="shared" si="6"/>
        <v>0.26752458048865685</v>
      </c>
      <c r="J429" s="65">
        <v>25513650</v>
      </c>
      <c r="K429" s="66">
        <v>9855201</v>
      </c>
      <c r="L429" s="61">
        <v>0.38627170161854535</v>
      </c>
      <c r="M429" s="65">
        <v>26586344</v>
      </c>
      <c r="N429" s="66">
        <v>12754469</v>
      </c>
      <c r="O429" s="61">
        <v>0.47973760514044356</v>
      </c>
      <c r="P429" s="65">
        <v>28901813</v>
      </c>
      <c r="Q429" s="66">
        <v>15089407</v>
      </c>
      <c r="R429" s="61">
        <v>0.52209205699310279</v>
      </c>
      <c r="S429" s="59">
        <v>28812898</v>
      </c>
      <c r="T429" s="60">
        <v>17681150</v>
      </c>
      <c r="U429" s="61">
        <v>0.61365399620683769</v>
      </c>
      <c r="V429" s="63">
        <v>29293288</v>
      </c>
      <c r="W429" s="63">
        <v>20353231</v>
      </c>
      <c r="X429" s="64">
        <v>0.69480868791512918</v>
      </c>
    </row>
    <row r="430" spans="1:24" x14ac:dyDescent="0.25">
      <c r="A430" s="56" t="s">
        <v>931</v>
      </c>
      <c r="B430" s="56" t="s">
        <v>568</v>
      </c>
      <c r="C430" s="56" t="s">
        <v>932</v>
      </c>
      <c r="D430" s="10">
        <v>7477833</v>
      </c>
      <c r="E430" s="10">
        <v>819135</v>
      </c>
      <c r="F430" s="11">
        <v>0.10954176163067562</v>
      </c>
      <c r="G430" s="10">
        <v>7328446</v>
      </c>
      <c r="H430" s="10">
        <v>1135320</v>
      </c>
      <c r="I430" s="11">
        <f t="shared" si="6"/>
        <v>0.15491961051497138</v>
      </c>
      <c r="J430" s="65">
        <v>7689178</v>
      </c>
      <c r="K430" s="66">
        <v>987978</v>
      </c>
      <c r="L430" s="61">
        <v>0.12848941720428372</v>
      </c>
      <c r="M430" s="65">
        <v>7505526</v>
      </c>
      <c r="N430" s="66">
        <v>1176220</v>
      </c>
      <c r="O430" s="61">
        <v>0.15671386655645453</v>
      </c>
      <c r="P430" s="65">
        <v>7786903</v>
      </c>
      <c r="Q430" s="66">
        <v>1165161</v>
      </c>
      <c r="R430" s="61">
        <v>0.1496308609469002</v>
      </c>
      <c r="S430" s="59">
        <v>8561318</v>
      </c>
      <c r="T430" s="60">
        <v>1531977</v>
      </c>
      <c r="U430" s="61">
        <v>0.1789417236925436</v>
      </c>
      <c r="V430" s="63">
        <v>8639310</v>
      </c>
      <c r="W430" s="63">
        <v>2103234</v>
      </c>
      <c r="X430" s="64">
        <v>0.24344930324296732</v>
      </c>
    </row>
    <row r="431" spans="1:24" x14ac:dyDescent="0.25">
      <c r="A431" s="56" t="s">
        <v>933</v>
      </c>
      <c r="B431" s="56" t="s">
        <v>934</v>
      </c>
      <c r="C431" s="56" t="s">
        <v>932</v>
      </c>
      <c r="D431" s="10">
        <v>18019957</v>
      </c>
      <c r="E431" s="10">
        <v>989455</v>
      </c>
      <c r="F431" s="11">
        <v>5.4908843567162788E-2</v>
      </c>
      <c r="G431" s="10">
        <v>18375362</v>
      </c>
      <c r="H431" s="10">
        <v>916717</v>
      </c>
      <c r="I431" s="11">
        <f t="shared" si="6"/>
        <v>4.9888377709239144E-2</v>
      </c>
      <c r="J431" s="65">
        <v>18276182</v>
      </c>
      <c r="K431" s="66">
        <v>515553</v>
      </c>
      <c r="L431" s="61">
        <v>2.8209009956237031E-2</v>
      </c>
      <c r="M431" s="65">
        <v>17744859</v>
      </c>
      <c r="N431" s="66">
        <v>1870034</v>
      </c>
      <c r="O431" s="61">
        <v>0.10538455109730654</v>
      </c>
      <c r="P431" s="65">
        <v>19295958</v>
      </c>
      <c r="Q431" s="66">
        <v>2730672</v>
      </c>
      <c r="R431" s="61">
        <v>0.14151523339758512</v>
      </c>
      <c r="S431" s="59">
        <v>20271957</v>
      </c>
      <c r="T431" s="60">
        <v>3580639</v>
      </c>
      <c r="U431" s="61">
        <v>0.17663015958449399</v>
      </c>
      <c r="V431" s="63">
        <v>20896414</v>
      </c>
      <c r="W431" s="63">
        <v>4175319</v>
      </c>
      <c r="X431" s="64">
        <v>0.19981031195113191</v>
      </c>
    </row>
    <row r="432" spans="1:24" x14ac:dyDescent="0.25">
      <c r="A432" s="56" t="s">
        <v>935</v>
      </c>
      <c r="B432" s="56" t="s">
        <v>634</v>
      </c>
      <c r="C432" s="56" t="s">
        <v>932</v>
      </c>
      <c r="D432" s="10">
        <v>6739677</v>
      </c>
      <c r="E432" s="10">
        <v>1781982</v>
      </c>
      <c r="F432" s="11">
        <v>0.26440169165376914</v>
      </c>
      <c r="G432" s="10">
        <v>7339444</v>
      </c>
      <c r="H432" s="10">
        <v>1542672</v>
      </c>
      <c r="I432" s="11">
        <f t="shared" si="6"/>
        <v>0.21018921869286011</v>
      </c>
      <c r="J432" s="65">
        <v>7111790</v>
      </c>
      <c r="K432" s="66">
        <v>1396958</v>
      </c>
      <c r="L432" s="61">
        <v>0.19642846596988944</v>
      </c>
      <c r="M432" s="65">
        <v>7163015</v>
      </c>
      <c r="N432" s="66">
        <v>1072111</v>
      </c>
      <c r="O432" s="61">
        <v>0.14967314741069229</v>
      </c>
      <c r="P432" s="65">
        <v>6959075</v>
      </c>
      <c r="Q432" s="66">
        <v>1402065</v>
      </c>
      <c r="R432" s="61">
        <v>0.20147289690080938</v>
      </c>
      <c r="S432" s="59">
        <v>7695662</v>
      </c>
      <c r="T432" s="60">
        <v>1530290</v>
      </c>
      <c r="U432" s="61">
        <v>0.19885098903772022</v>
      </c>
      <c r="V432" s="63">
        <v>7674313</v>
      </c>
      <c r="W432" s="63">
        <v>2233400</v>
      </c>
      <c r="X432" s="64">
        <v>0.29102279252879054</v>
      </c>
    </row>
    <row r="433" spans="1:24" x14ac:dyDescent="0.25">
      <c r="A433" s="56" t="s">
        <v>936</v>
      </c>
      <c r="B433" s="56" t="s">
        <v>937</v>
      </c>
      <c r="C433" s="56" t="s">
        <v>73</v>
      </c>
      <c r="D433" s="10">
        <v>7578573</v>
      </c>
      <c r="E433" s="10">
        <v>1199969</v>
      </c>
      <c r="F433" s="11">
        <v>0.15833706424679159</v>
      </c>
      <c r="G433" s="10">
        <v>7261546</v>
      </c>
      <c r="H433" s="10">
        <v>1341249</v>
      </c>
      <c r="I433" s="11">
        <f t="shared" si="6"/>
        <v>0.18470570867415836</v>
      </c>
      <c r="J433" s="65">
        <v>7301126</v>
      </c>
      <c r="K433" s="66">
        <v>1254364</v>
      </c>
      <c r="L433" s="61">
        <v>0.17180418472438361</v>
      </c>
      <c r="M433" s="65">
        <v>7622365</v>
      </c>
      <c r="N433" s="66">
        <v>1424565</v>
      </c>
      <c r="O433" s="61">
        <v>0.1868927819646527</v>
      </c>
      <c r="P433" s="65">
        <v>7243287</v>
      </c>
      <c r="Q433" s="66">
        <v>2600075</v>
      </c>
      <c r="R433" s="61">
        <v>0.35896340984417707</v>
      </c>
      <c r="S433" s="59">
        <v>8181075</v>
      </c>
      <c r="T433" s="60">
        <v>3428724</v>
      </c>
      <c r="U433" s="61">
        <v>0.41910433531045738</v>
      </c>
      <c r="V433" s="63">
        <v>8153914</v>
      </c>
      <c r="W433" s="63">
        <v>4585804</v>
      </c>
      <c r="X433" s="64">
        <v>0.56240524489220756</v>
      </c>
    </row>
    <row r="434" spans="1:24" x14ac:dyDescent="0.25">
      <c r="A434" s="56" t="s">
        <v>938</v>
      </c>
      <c r="B434" s="56" t="s">
        <v>939</v>
      </c>
      <c r="C434" s="56" t="s">
        <v>73</v>
      </c>
      <c r="D434" s="10">
        <v>9702800</v>
      </c>
      <c r="E434" s="10">
        <v>3420624</v>
      </c>
      <c r="F434" s="11">
        <v>0.3525398853939069</v>
      </c>
      <c r="G434" s="10">
        <v>10006974</v>
      </c>
      <c r="H434" s="10">
        <v>3338072</v>
      </c>
      <c r="I434" s="11">
        <f t="shared" si="6"/>
        <v>0.33357456509830047</v>
      </c>
      <c r="J434" s="65">
        <v>10138642</v>
      </c>
      <c r="K434" s="66">
        <v>3333457</v>
      </c>
      <c r="L434" s="61">
        <v>0.32878732674454825</v>
      </c>
      <c r="M434" s="65">
        <v>10369536</v>
      </c>
      <c r="N434" s="66">
        <v>3491891</v>
      </c>
      <c r="O434" s="61">
        <v>0.33674515426726903</v>
      </c>
      <c r="P434" s="65">
        <v>10591651</v>
      </c>
      <c r="Q434" s="66">
        <v>4169841</v>
      </c>
      <c r="R434" s="61">
        <v>0.39369131403593266</v>
      </c>
      <c r="S434" s="59">
        <v>11018025</v>
      </c>
      <c r="T434" s="60">
        <v>4965302</v>
      </c>
      <c r="U434" s="61">
        <v>0.45065263511382486</v>
      </c>
      <c r="V434" s="63">
        <v>12011294</v>
      </c>
      <c r="W434" s="63">
        <v>4821590</v>
      </c>
      <c r="X434" s="64">
        <v>0.4014213622612185</v>
      </c>
    </row>
    <row r="435" spans="1:24" x14ac:dyDescent="0.25">
      <c r="A435" s="56" t="s">
        <v>940</v>
      </c>
      <c r="B435" s="56" t="s">
        <v>941</v>
      </c>
      <c r="C435" s="56" t="s">
        <v>73</v>
      </c>
      <c r="D435" s="10">
        <v>8686787</v>
      </c>
      <c r="E435" s="10">
        <v>2978227</v>
      </c>
      <c r="F435" s="11">
        <v>0.34284563441005289</v>
      </c>
      <c r="G435" s="10">
        <v>8355357</v>
      </c>
      <c r="H435" s="10">
        <v>3411586</v>
      </c>
      <c r="I435" s="11">
        <f t="shared" si="6"/>
        <v>0.40831121877856325</v>
      </c>
      <c r="J435" s="65">
        <v>8498633</v>
      </c>
      <c r="K435" s="66">
        <v>3528488</v>
      </c>
      <c r="L435" s="61">
        <v>0.41518300649057327</v>
      </c>
      <c r="M435" s="65">
        <v>8520382</v>
      </c>
      <c r="N435" s="66">
        <v>3817811</v>
      </c>
      <c r="O435" s="61">
        <v>0.44807979266657294</v>
      </c>
      <c r="P435" s="65">
        <v>8736108</v>
      </c>
      <c r="Q435" s="66">
        <v>4328398</v>
      </c>
      <c r="R435" s="61">
        <v>0.49546067882860423</v>
      </c>
      <c r="S435" s="59">
        <v>8917991</v>
      </c>
      <c r="T435" s="60">
        <v>5111368</v>
      </c>
      <c r="U435" s="61">
        <v>0.57315240618655028</v>
      </c>
      <c r="V435" s="63">
        <v>9029422</v>
      </c>
      <c r="W435" s="63">
        <v>5967230</v>
      </c>
      <c r="X435" s="64">
        <v>0.66086511406820947</v>
      </c>
    </row>
    <row r="436" spans="1:24" x14ac:dyDescent="0.25">
      <c r="A436" s="56" t="s">
        <v>942</v>
      </c>
      <c r="B436" s="56" t="s">
        <v>943</v>
      </c>
      <c r="C436" s="56" t="s">
        <v>73</v>
      </c>
      <c r="D436" s="10">
        <v>8313174</v>
      </c>
      <c r="E436" s="10">
        <v>2614804</v>
      </c>
      <c r="F436" s="11">
        <v>0.3145373836755973</v>
      </c>
      <c r="G436" s="10">
        <v>8709049</v>
      </c>
      <c r="H436" s="10">
        <v>3011825</v>
      </c>
      <c r="I436" s="11">
        <f t="shared" si="6"/>
        <v>0.3458270816939944</v>
      </c>
      <c r="J436" s="65">
        <v>8700095</v>
      </c>
      <c r="K436" s="66">
        <v>2707647</v>
      </c>
      <c r="L436" s="61">
        <v>0.31122039471982776</v>
      </c>
      <c r="M436" s="65">
        <v>9117282</v>
      </c>
      <c r="N436" s="66">
        <v>3148946</v>
      </c>
      <c r="O436" s="61">
        <v>0.34538209962135646</v>
      </c>
      <c r="P436" s="65">
        <v>9410346</v>
      </c>
      <c r="Q436" s="66">
        <v>3758795</v>
      </c>
      <c r="R436" s="61">
        <v>0.39943217815795506</v>
      </c>
      <c r="S436" s="59">
        <v>9378060</v>
      </c>
      <c r="T436" s="60">
        <v>4811078</v>
      </c>
      <c r="U436" s="61">
        <v>0.51301420549665921</v>
      </c>
      <c r="V436" s="63">
        <v>9784330</v>
      </c>
      <c r="W436" s="63">
        <v>5350974</v>
      </c>
      <c r="X436" s="64">
        <v>0.54689222460812337</v>
      </c>
    </row>
    <row r="437" spans="1:24" x14ac:dyDescent="0.25">
      <c r="A437" s="56" t="s">
        <v>944</v>
      </c>
      <c r="B437" s="56" t="s">
        <v>945</v>
      </c>
      <c r="C437" s="56" t="s">
        <v>296</v>
      </c>
      <c r="D437" s="10">
        <v>7963761</v>
      </c>
      <c r="E437" s="10">
        <v>555146</v>
      </c>
      <c r="F437" s="11">
        <v>6.9709023161292766E-2</v>
      </c>
      <c r="G437" s="10">
        <v>7891902</v>
      </c>
      <c r="H437" s="10">
        <v>583257</v>
      </c>
      <c r="I437" s="11">
        <f t="shared" si="6"/>
        <v>7.3905758079611222E-2</v>
      </c>
      <c r="J437" s="65">
        <v>7755395</v>
      </c>
      <c r="K437" s="66">
        <v>1277899</v>
      </c>
      <c r="L437" s="61">
        <v>0.16477548854700502</v>
      </c>
      <c r="M437" s="65">
        <v>7800716</v>
      </c>
      <c r="N437" s="66">
        <v>2631342</v>
      </c>
      <c r="O437" s="61">
        <v>0.33732057416267941</v>
      </c>
      <c r="P437" s="65">
        <v>8548838</v>
      </c>
      <c r="Q437" s="66">
        <v>3246937</v>
      </c>
      <c r="R437" s="61">
        <v>0.37981033211765153</v>
      </c>
      <c r="S437" s="59">
        <v>9935624</v>
      </c>
      <c r="T437" s="60">
        <v>3333964</v>
      </c>
      <c r="U437" s="61">
        <v>0.33555657903318403</v>
      </c>
      <c r="V437" s="63">
        <v>11669614</v>
      </c>
      <c r="W437" s="63">
        <v>2835233</v>
      </c>
      <c r="X437" s="64">
        <v>0.24295859314626858</v>
      </c>
    </row>
    <row r="438" spans="1:24" x14ac:dyDescent="0.25">
      <c r="A438" s="56" t="s">
        <v>946</v>
      </c>
      <c r="B438" s="56" t="s">
        <v>947</v>
      </c>
      <c r="C438" s="56" t="s">
        <v>296</v>
      </c>
      <c r="D438" s="10">
        <v>11506730</v>
      </c>
      <c r="E438" s="10">
        <v>304516</v>
      </c>
      <c r="F438" s="11">
        <v>2.6464164884376362E-2</v>
      </c>
      <c r="G438" s="10">
        <v>11286033</v>
      </c>
      <c r="H438" s="10">
        <v>391291</v>
      </c>
      <c r="I438" s="11">
        <f t="shared" si="6"/>
        <v>3.4670375321426049E-2</v>
      </c>
      <c r="J438" s="65">
        <v>11026387</v>
      </c>
      <c r="K438" s="66">
        <v>1561620</v>
      </c>
      <c r="L438" s="61">
        <v>0.14162572019284286</v>
      </c>
      <c r="M438" s="65">
        <v>11852737</v>
      </c>
      <c r="N438" s="66">
        <v>2244320</v>
      </c>
      <c r="O438" s="61">
        <v>0.18935035848682039</v>
      </c>
      <c r="P438" s="65">
        <v>11581495</v>
      </c>
      <c r="Q438" s="66">
        <v>3615807</v>
      </c>
      <c r="R438" s="61">
        <v>0.31220554859281985</v>
      </c>
      <c r="S438" s="59">
        <v>12010270</v>
      </c>
      <c r="T438" s="60">
        <v>5102935</v>
      </c>
      <c r="U438" s="61">
        <v>0.42488095604844855</v>
      </c>
      <c r="V438" s="63">
        <v>13089852</v>
      </c>
      <c r="W438" s="63">
        <v>6574613</v>
      </c>
      <c r="X438" s="64">
        <v>0.50226794008060593</v>
      </c>
    </row>
    <row r="439" spans="1:24" x14ac:dyDescent="0.25">
      <c r="A439" s="56" t="s">
        <v>948</v>
      </c>
      <c r="B439" s="56" t="s">
        <v>949</v>
      </c>
      <c r="C439" s="56" t="s">
        <v>296</v>
      </c>
      <c r="D439" s="10">
        <v>5285845</v>
      </c>
      <c r="E439" s="10">
        <v>1633292</v>
      </c>
      <c r="F439" s="11">
        <v>0.30899354786226235</v>
      </c>
      <c r="G439" s="10">
        <v>5126423</v>
      </c>
      <c r="H439" s="10">
        <v>1846539</v>
      </c>
      <c r="I439" s="11">
        <f t="shared" si="6"/>
        <v>0.3602002800003043</v>
      </c>
      <c r="J439" s="65">
        <v>5373087</v>
      </c>
      <c r="K439" s="66">
        <v>1717409</v>
      </c>
      <c r="L439" s="61">
        <v>0.3196317126448911</v>
      </c>
      <c r="M439" s="65">
        <v>5374162</v>
      </c>
      <c r="N439" s="66">
        <v>1888226</v>
      </c>
      <c r="O439" s="61">
        <v>0.35135263879280154</v>
      </c>
      <c r="P439" s="65">
        <v>5616813</v>
      </c>
      <c r="Q439" s="66">
        <v>2030690</v>
      </c>
      <c r="R439" s="61">
        <v>0.36153776171647517</v>
      </c>
      <c r="S439" s="59">
        <v>6464374</v>
      </c>
      <c r="T439" s="60">
        <v>2251175</v>
      </c>
      <c r="U439" s="61">
        <v>0.34824331017976373</v>
      </c>
      <c r="V439" s="63">
        <v>6415242</v>
      </c>
      <c r="W439" s="63">
        <v>2632110</v>
      </c>
      <c r="X439" s="64">
        <v>0.41029005608829722</v>
      </c>
    </row>
    <row r="440" spans="1:24" x14ac:dyDescent="0.25">
      <c r="A440" s="56" t="s">
        <v>950</v>
      </c>
      <c r="B440" s="56" t="s">
        <v>951</v>
      </c>
      <c r="C440" s="56" t="s">
        <v>952</v>
      </c>
      <c r="D440" s="10">
        <v>24474205</v>
      </c>
      <c r="E440" s="10">
        <v>545221</v>
      </c>
      <c r="F440" s="11">
        <v>2.2277373258906673E-2</v>
      </c>
      <c r="G440" s="10">
        <v>24820160</v>
      </c>
      <c r="H440" s="10">
        <v>342442</v>
      </c>
      <c r="I440" s="11">
        <f t="shared" si="6"/>
        <v>1.3796929592718178E-2</v>
      </c>
      <c r="J440" s="65">
        <v>25143693</v>
      </c>
      <c r="K440" s="66">
        <v>598495</v>
      </c>
      <c r="L440" s="61">
        <v>2.3802987095014244E-2</v>
      </c>
      <c r="M440" s="65">
        <v>27858156</v>
      </c>
      <c r="N440" s="66">
        <v>3893699</v>
      </c>
      <c r="O440" s="61">
        <v>0.13976872697532458</v>
      </c>
      <c r="P440" s="65">
        <v>25275147</v>
      </c>
      <c r="Q440" s="66">
        <v>5957347</v>
      </c>
      <c r="R440" s="61">
        <v>0.23569979632561583</v>
      </c>
      <c r="S440" s="59">
        <v>26730127</v>
      </c>
      <c r="T440" s="60">
        <v>8626265</v>
      </c>
      <c r="U440" s="61">
        <v>0.32271694780948851</v>
      </c>
      <c r="V440" s="63">
        <v>32518433</v>
      </c>
      <c r="W440" s="63">
        <v>8453536</v>
      </c>
      <c r="X440" s="64">
        <v>0.25996135791660074</v>
      </c>
    </row>
    <row r="441" spans="1:24" x14ac:dyDescent="0.25">
      <c r="A441" s="56" t="s">
        <v>953</v>
      </c>
      <c r="B441" s="56" t="s">
        <v>954</v>
      </c>
      <c r="C441" s="56" t="s">
        <v>76</v>
      </c>
      <c r="D441" s="10">
        <v>12369546</v>
      </c>
      <c r="E441" s="10">
        <v>4549275</v>
      </c>
      <c r="F441" s="11">
        <v>0.3677802726146942</v>
      </c>
      <c r="G441" s="10">
        <v>12369546</v>
      </c>
      <c r="H441" s="10">
        <v>4549274</v>
      </c>
      <c r="I441" s="11">
        <f t="shared" si="6"/>
        <v>0.36778019177098337</v>
      </c>
      <c r="J441" s="65">
        <v>12354218</v>
      </c>
      <c r="K441" s="66">
        <v>3563208</v>
      </c>
      <c r="L441" s="61">
        <v>0.28842035975081548</v>
      </c>
      <c r="M441" s="65">
        <v>13811125</v>
      </c>
      <c r="N441" s="66">
        <v>3694966</v>
      </c>
      <c r="O441" s="61">
        <v>0.26753548317027032</v>
      </c>
      <c r="P441" s="65">
        <v>12415975</v>
      </c>
      <c r="Q441" s="66">
        <v>4611710</v>
      </c>
      <c r="R441" s="61">
        <v>0.37143357650124137</v>
      </c>
      <c r="S441" s="59">
        <v>12692299</v>
      </c>
      <c r="T441" s="60">
        <v>5856666</v>
      </c>
      <c r="U441" s="61">
        <v>0.46143460692188232</v>
      </c>
      <c r="V441" s="63">
        <v>12748869</v>
      </c>
      <c r="W441" s="63">
        <v>7161342</v>
      </c>
      <c r="X441" s="64">
        <v>0.56172371055032411</v>
      </c>
    </row>
    <row r="442" spans="1:24" x14ac:dyDescent="0.25">
      <c r="A442" s="56" t="s">
        <v>955</v>
      </c>
      <c r="B442" s="56" t="s">
        <v>956</v>
      </c>
      <c r="C442" s="56" t="s">
        <v>76</v>
      </c>
      <c r="D442" s="10">
        <v>8028890</v>
      </c>
      <c r="E442" s="10">
        <v>1900508</v>
      </c>
      <c r="F442" s="11">
        <v>0.23670868575855442</v>
      </c>
      <c r="G442" s="10">
        <v>7213331</v>
      </c>
      <c r="H442" s="10">
        <v>2716159</v>
      </c>
      <c r="I442" s="11">
        <f t="shared" si="6"/>
        <v>0.37654711810673874</v>
      </c>
      <c r="J442" s="65">
        <v>6718015</v>
      </c>
      <c r="K442" s="66">
        <v>3750643</v>
      </c>
      <c r="L442" s="61">
        <v>0.55829631222913312</v>
      </c>
      <c r="M442" s="65">
        <v>6719786</v>
      </c>
      <c r="N442" s="66">
        <v>4434244</v>
      </c>
      <c r="O442" s="61">
        <v>0.65987875209121238</v>
      </c>
      <c r="P442" s="65">
        <v>6672871</v>
      </c>
      <c r="Q442" s="66">
        <v>5118443</v>
      </c>
      <c r="R442" s="61">
        <v>0.76705259250478541</v>
      </c>
      <c r="S442" s="59">
        <v>7147046</v>
      </c>
      <c r="T442" s="60">
        <v>5303578</v>
      </c>
      <c r="U442" s="61">
        <v>0.74206574296569516</v>
      </c>
      <c r="V442" s="63">
        <v>6494972</v>
      </c>
      <c r="W442" s="63">
        <v>6130164</v>
      </c>
      <c r="X442" s="64">
        <v>0.9438322443884285</v>
      </c>
    </row>
    <row r="443" spans="1:24" x14ac:dyDescent="0.25">
      <c r="A443" s="56" t="s">
        <v>957</v>
      </c>
      <c r="B443" s="56" t="s">
        <v>958</v>
      </c>
      <c r="C443" s="56" t="s">
        <v>76</v>
      </c>
      <c r="D443" s="10">
        <v>32797664</v>
      </c>
      <c r="E443" s="10">
        <v>13868052</v>
      </c>
      <c r="F443" s="11">
        <v>0.42283657762943117</v>
      </c>
      <c r="G443" s="10">
        <v>31739485</v>
      </c>
      <c r="H443" s="10">
        <v>15908821</v>
      </c>
      <c r="I443" s="11">
        <f t="shared" si="6"/>
        <v>0.50123122665663922</v>
      </c>
      <c r="J443" s="65">
        <v>27386275</v>
      </c>
      <c r="K443" s="66">
        <v>19487362</v>
      </c>
      <c r="L443" s="61">
        <v>0.71157402750100185</v>
      </c>
      <c r="M443" s="65">
        <v>32153083</v>
      </c>
      <c r="N443" s="66">
        <v>23935756</v>
      </c>
      <c r="O443" s="61">
        <v>0.74443113277815376</v>
      </c>
      <c r="P443" s="65">
        <v>31975902</v>
      </c>
      <c r="Q443" s="66">
        <v>27798086</v>
      </c>
      <c r="R443" s="61">
        <v>0.86934485851251353</v>
      </c>
      <c r="S443" s="59">
        <v>34673054</v>
      </c>
      <c r="T443" s="60">
        <v>28679690</v>
      </c>
      <c r="U443" s="61">
        <v>0.8271463482853284</v>
      </c>
      <c r="V443" s="63">
        <v>34518645</v>
      </c>
      <c r="W443" s="63">
        <v>32174424</v>
      </c>
      <c r="X443" s="64">
        <v>0.93208826708000847</v>
      </c>
    </row>
    <row r="444" spans="1:24" x14ac:dyDescent="0.25">
      <c r="A444" s="56" t="s">
        <v>959</v>
      </c>
      <c r="B444" s="56" t="s">
        <v>960</v>
      </c>
      <c r="C444" s="56" t="s">
        <v>76</v>
      </c>
      <c r="D444" s="10">
        <v>38393242</v>
      </c>
      <c r="E444" s="10">
        <v>10280733</v>
      </c>
      <c r="F444" s="11">
        <v>0.26777454740602524</v>
      </c>
      <c r="G444" s="10">
        <v>36397254</v>
      </c>
      <c r="H444" s="10">
        <v>9571329</v>
      </c>
      <c r="I444" s="11">
        <f t="shared" si="6"/>
        <v>0.26296843712440504</v>
      </c>
      <c r="J444" s="65">
        <v>34082221</v>
      </c>
      <c r="K444" s="66">
        <v>11033144</v>
      </c>
      <c r="L444" s="61">
        <v>0.32372139127904842</v>
      </c>
      <c r="M444" s="65">
        <v>34783074</v>
      </c>
      <c r="N444" s="66">
        <v>14647558</v>
      </c>
      <c r="O444" s="61">
        <v>0.42111165907878068</v>
      </c>
      <c r="P444" s="65">
        <v>38584688</v>
      </c>
      <c r="Q444" s="66">
        <v>16977367</v>
      </c>
      <c r="R444" s="61">
        <v>0.44000270262649266</v>
      </c>
      <c r="S444" s="59">
        <v>40966126</v>
      </c>
      <c r="T444" s="60">
        <v>18856898</v>
      </c>
      <c r="U444" s="61">
        <v>0.46030464291400169</v>
      </c>
      <c r="V444" s="63">
        <v>42584919</v>
      </c>
      <c r="W444" s="63">
        <v>19717892</v>
      </c>
      <c r="X444" s="64">
        <v>0.46302523200760343</v>
      </c>
    </row>
    <row r="445" spans="1:24" x14ac:dyDescent="0.25">
      <c r="A445" s="56" t="s">
        <v>961</v>
      </c>
      <c r="B445" s="56" t="s">
        <v>962</v>
      </c>
      <c r="C445" s="56" t="s">
        <v>76</v>
      </c>
      <c r="D445" s="10">
        <v>10335433</v>
      </c>
      <c r="E445" s="10">
        <v>4984212</v>
      </c>
      <c r="F445" s="11">
        <v>0.48224510767957179</v>
      </c>
      <c r="G445" s="10">
        <v>10246701</v>
      </c>
      <c r="H445" s="10">
        <v>5439306</v>
      </c>
      <c r="I445" s="11">
        <f t="shared" si="6"/>
        <v>0.53083485113891782</v>
      </c>
      <c r="J445" s="65">
        <v>10270120</v>
      </c>
      <c r="K445" s="66">
        <v>6003432</v>
      </c>
      <c r="L445" s="61">
        <v>0.58455324767383443</v>
      </c>
      <c r="M445" s="65">
        <v>10556289</v>
      </c>
      <c r="N445" s="66">
        <v>6955989</v>
      </c>
      <c r="O445" s="61">
        <v>0.65894264546944481</v>
      </c>
      <c r="P445" s="65">
        <v>10544878</v>
      </c>
      <c r="Q445" s="66">
        <v>7969246</v>
      </c>
      <c r="R445" s="61">
        <v>0.75574568050953272</v>
      </c>
      <c r="S445" s="59">
        <v>10521977</v>
      </c>
      <c r="T445" s="60">
        <v>10220160</v>
      </c>
      <c r="U445" s="61">
        <v>0.97131556170480127</v>
      </c>
      <c r="V445" s="63">
        <v>10998269</v>
      </c>
      <c r="W445" s="63">
        <v>12168647</v>
      </c>
      <c r="X445" s="64">
        <v>1.1064147458113636</v>
      </c>
    </row>
    <row r="446" spans="1:24" x14ac:dyDescent="0.25">
      <c r="A446" s="56" t="s">
        <v>963</v>
      </c>
      <c r="B446" s="56" t="s">
        <v>964</v>
      </c>
      <c r="C446" s="56" t="s">
        <v>76</v>
      </c>
      <c r="D446" s="10">
        <v>49461270</v>
      </c>
      <c r="E446" s="10">
        <v>9605012</v>
      </c>
      <c r="F446" s="11">
        <v>0.1941925874527686</v>
      </c>
      <c r="G446" s="10">
        <v>48133749</v>
      </c>
      <c r="H446" s="10">
        <v>10857459</v>
      </c>
      <c r="I446" s="11">
        <f t="shared" si="6"/>
        <v>0.22556852988949605</v>
      </c>
      <c r="J446" s="65">
        <v>48133749</v>
      </c>
      <c r="K446" s="66">
        <v>10857459</v>
      </c>
      <c r="L446" s="61">
        <v>0.22556852988949605</v>
      </c>
      <c r="M446" s="65">
        <v>49906367</v>
      </c>
      <c r="N446" s="66">
        <v>9263188</v>
      </c>
      <c r="O446" s="61">
        <v>0.18561134694496997</v>
      </c>
      <c r="P446" s="65">
        <v>48218437</v>
      </c>
      <c r="Q446" s="66">
        <v>10251675</v>
      </c>
      <c r="R446" s="61">
        <v>0.21260902753857408</v>
      </c>
      <c r="S446" s="59">
        <v>52067422</v>
      </c>
      <c r="T446" s="60">
        <v>13673638</v>
      </c>
      <c r="U446" s="61">
        <v>0.26261407757042399</v>
      </c>
      <c r="V446" s="63">
        <v>52584940</v>
      </c>
      <c r="W446" s="63">
        <v>17025380</v>
      </c>
      <c r="X446" s="64">
        <v>0.32376912477222564</v>
      </c>
    </row>
    <row r="447" spans="1:24" x14ac:dyDescent="0.25">
      <c r="A447" s="56" t="s">
        <v>965</v>
      </c>
      <c r="B447" s="56" t="s">
        <v>860</v>
      </c>
      <c r="C447" s="56" t="s">
        <v>76</v>
      </c>
      <c r="D447" s="10">
        <v>20189736</v>
      </c>
      <c r="E447" s="10">
        <v>6048195</v>
      </c>
      <c r="F447" s="11">
        <v>0.29956781009915134</v>
      </c>
      <c r="G447" s="10">
        <v>19705280</v>
      </c>
      <c r="H447" s="10">
        <v>6007383</v>
      </c>
      <c r="I447" s="11">
        <f t="shared" si="6"/>
        <v>0.30486159039607658</v>
      </c>
      <c r="J447" s="65">
        <v>19170284</v>
      </c>
      <c r="K447" s="66">
        <v>6341139</v>
      </c>
      <c r="L447" s="61">
        <v>0.33077960660363714</v>
      </c>
      <c r="M447" s="65">
        <v>19735761</v>
      </c>
      <c r="N447" s="66">
        <v>6822416</v>
      </c>
      <c r="O447" s="61">
        <v>0.34568801273991917</v>
      </c>
      <c r="P447" s="65">
        <v>19818689</v>
      </c>
      <c r="Q447" s="66">
        <v>9061570</v>
      </c>
      <c r="R447" s="61">
        <v>0.45722348234033039</v>
      </c>
      <c r="S447" s="59">
        <v>19973497</v>
      </c>
      <c r="T447" s="60">
        <v>11328078</v>
      </c>
      <c r="U447" s="61">
        <v>0.56715546606585721</v>
      </c>
      <c r="V447" s="63">
        <v>22736514</v>
      </c>
      <c r="W447" s="63">
        <v>11929122</v>
      </c>
      <c r="X447" s="64">
        <v>0.52466802958448244</v>
      </c>
    </row>
    <row r="448" spans="1:24" x14ac:dyDescent="0.25">
      <c r="A448" s="56" t="s">
        <v>966</v>
      </c>
      <c r="B448" s="56" t="s">
        <v>967</v>
      </c>
      <c r="C448" s="56" t="s">
        <v>76</v>
      </c>
      <c r="D448" s="10">
        <v>19107004</v>
      </c>
      <c r="E448" s="10">
        <v>2098858</v>
      </c>
      <c r="F448" s="11">
        <v>0.10984757212590733</v>
      </c>
      <c r="G448" s="10">
        <v>19107004</v>
      </c>
      <c r="H448" s="10">
        <v>2098858</v>
      </c>
      <c r="I448" s="11">
        <f t="shared" si="6"/>
        <v>0.10984757212590733</v>
      </c>
      <c r="J448" s="65">
        <v>19107004</v>
      </c>
      <c r="K448" s="66">
        <v>2098858</v>
      </c>
      <c r="L448" s="61">
        <v>0.10984757212590733</v>
      </c>
      <c r="M448" s="65">
        <v>18131783</v>
      </c>
      <c r="N448" s="66">
        <v>1206436</v>
      </c>
      <c r="O448" s="61">
        <v>6.6537085735032239E-2</v>
      </c>
      <c r="P448" s="65">
        <v>16930235</v>
      </c>
      <c r="Q448" s="66">
        <v>463801</v>
      </c>
      <c r="R448" s="61">
        <v>2.7394835334536113E-2</v>
      </c>
      <c r="S448" s="59">
        <v>18291479</v>
      </c>
      <c r="T448" s="60">
        <v>4076068</v>
      </c>
      <c r="U448" s="61">
        <v>0.22283971678834719</v>
      </c>
      <c r="V448" s="63">
        <v>19086822</v>
      </c>
      <c r="W448" s="63">
        <v>4683041</v>
      </c>
      <c r="X448" s="64">
        <v>0.24535467454980195</v>
      </c>
    </row>
    <row r="449" spans="1:24" x14ac:dyDescent="0.25">
      <c r="A449" s="56" t="s">
        <v>968</v>
      </c>
      <c r="B449" s="56" t="s">
        <v>969</v>
      </c>
      <c r="C449" s="56" t="s">
        <v>76</v>
      </c>
      <c r="D449" s="10">
        <v>67530257</v>
      </c>
      <c r="E449" s="10">
        <v>17080644</v>
      </c>
      <c r="F449" s="11">
        <v>0.25293320000248187</v>
      </c>
      <c r="G449" s="10">
        <v>66471561</v>
      </c>
      <c r="H449" s="10">
        <v>10287291</v>
      </c>
      <c r="I449" s="11">
        <f t="shared" si="6"/>
        <v>0.15476228999646932</v>
      </c>
      <c r="J449" s="65">
        <v>67722196</v>
      </c>
      <c r="K449" s="66">
        <v>5841944</v>
      </c>
      <c r="L449" s="61">
        <v>8.626335743749361E-2</v>
      </c>
      <c r="M449" s="65">
        <v>56922324</v>
      </c>
      <c r="N449" s="66">
        <v>11430156</v>
      </c>
      <c r="O449" s="61">
        <v>0.20080269386049662</v>
      </c>
      <c r="P449" s="65">
        <v>55892853</v>
      </c>
      <c r="Q449" s="66">
        <v>20099805</v>
      </c>
      <c r="R449" s="61">
        <v>0.35961315125567128</v>
      </c>
      <c r="S449" s="59">
        <v>61326871</v>
      </c>
      <c r="T449" s="60">
        <v>28659081</v>
      </c>
      <c r="U449" s="61">
        <v>0.46731686343495332</v>
      </c>
      <c r="V449" s="63">
        <v>59553969</v>
      </c>
      <c r="W449" s="63">
        <v>37954154</v>
      </c>
      <c r="X449" s="64">
        <v>0.63730687706137601</v>
      </c>
    </row>
    <row r="450" spans="1:24" x14ac:dyDescent="0.25">
      <c r="A450" s="56" t="s">
        <v>970</v>
      </c>
      <c r="B450" s="56" t="s">
        <v>971</v>
      </c>
      <c r="C450" s="56" t="s">
        <v>972</v>
      </c>
      <c r="D450" s="10">
        <v>19568015</v>
      </c>
      <c r="E450" s="10">
        <v>6767878</v>
      </c>
      <c r="F450" s="11">
        <v>0.34586430969109538</v>
      </c>
      <c r="G450" s="10">
        <v>18650334</v>
      </c>
      <c r="H450" s="10">
        <v>7959623</v>
      </c>
      <c r="I450" s="11">
        <f t="shared" si="6"/>
        <v>0.42678179382739206</v>
      </c>
      <c r="J450" s="65">
        <v>19015031</v>
      </c>
      <c r="K450" s="66">
        <v>8505361</v>
      </c>
      <c r="L450" s="61">
        <v>0.44729672015785826</v>
      </c>
      <c r="M450" s="65">
        <v>20032284</v>
      </c>
      <c r="N450" s="66">
        <v>8555107</v>
      </c>
      <c r="O450" s="61">
        <v>0.42706598009493074</v>
      </c>
      <c r="P450" s="65">
        <v>20148292</v>
      </c>
      <c r="Q450" s="66">
        <v>8601936</v>
      </c>
      <c r="R450" s="61">
        <v>0.42693127536567366</v>
      </c>
      <c r="S450" s="59">
        <v>21068422</v>
      </c>
      <c r="T450" s="60">
        <v>8526025</v>
      </c>
      <c r="U450" s="61">
        <v>0.4046826572963082</v>
      </c>
      <c r="V450" s="63">
        <v>22248124</v>
      </c>
      <c r="W450" s="63">
        <v>7534252</v>
      </c>
      <c r="X450" s="64">
        <v>0.33864662027234294</v>
      </c>
    </row>
    <row r="451" spans="1:24" x14ac:dyDescent="0.25">
      <c r="A451" s="56" t="s">
        <v>973</v>
      </c>
      <c r="B451" s="56" t="s">
        <v>974</v>
      </c>
      <c r="C451" s="56" t="s">
        <v>492</v>
      </c>
      <c r="D451" s="10">
        <v>10902951</v>
      </c>
      <c r="E451" s="10">
        <v>806088</v>
      </c>
      <c r="F451" s="11">
        <v>7.3933011347111444E-2</v>
      </c>
      <c r="G451" s="10">
        <v>10770877</v>
      </c>
      <c r="H451" s="10">
        <v>339450</v>
      </c>
      <c r="I451" s="11">
        <f t="shared" si="6"/>
        <v>3.1515539542416093E-2</v>
      </c>
      <c r="J451" s="65">
        <v>11483675</v>
      </c>
      <c r="K451" s="66">
        <v>40331</v>
      </c>
      <c r="L451" s="61">
        <v>3.5120290325179005E-3</v>
      </c>
      <c r="M451" s="65">
        <v>10672864</v>
      </c>
      <c r="N451" s="66">
        <v>81022</v>
      </c>
      <c r="O451" s="61">
        <v>7.5914018954987153E-3</v>
      </c>
      <c r="P451" s="65">
        <v>11485027</v>
      </c>
      <c r="Q451" s="66">
        <v>108743</v>
      </c>
      <c r="R451" s="61">
        <v>9.4682406928603656E-3</v>
      </c>
      <c r="S451" s="59">
        <v>12242198</v>
      </c>
      <c r="T451" s="60">
        <v>128916</v>
      </c>
      <c r="U451" s="61">
        <v>1.0530461931754413E-2</v>
      </c>
      <c r="V451" s="63">
        <v>11921995</v>
      </c>
      <c r="W451" s="63">
        <v>879718</v>
      </c>
      <c r="X451" s="64">
        <v>7.3789495801667424E-2</v>
      </c>
    </row>
    <row r="452" spans="1:24" x14ac:dyDescent="0.25">
      <c r="A452" s="56" t="s">
        <v>975</v>
      </c>
      <c r="B452" s="56" t="s">
        <v>930</v>
      </c>
      <c r="C452" s="56" t="s">
        <v>492</v>
      </c>
      <c r="D452" s="10">
        <v>14117568</v>
      </c>
      <c r="E452" s="10">
        <v>3087990</v>
      </c>
      <c r="F452" s="11">
        <v>0.21873384990955949</v>
      </c>
      <c r="G452" s="10">
        <v>14137087</v>
      </c>
      <c r="H452" s="10">
        <v>3889680</v>
      </c>
      <c r="I452" s="11">
        <f t="shared" ref="I452:I515" si="7">H452/G452</f>
        <v>0.27514013318302422</v>
      </c>
      <c r="J452" s="65">
        <v>14671487</v>
      </c>
      <c r="K452" s="66">
        <v>4126112</v>
      </c>
      <c r="L452" s="61">
        <v>0.28123338827209537</v>
      </c>
      <c r="M452" s="65">
        <v>14907090</v>
      </c>
      <c r="N452" s="66">
        <v>5273217</v>
      </c>
      <c r="O452" s="61">
        <v>0.35373885848948389</v>
      </c>
      <c r="P452" s="65">
        <v>15607765</v>
      </c>
      <c r="Q452" s="66">
        <v>5780983</v>
      </c>
      <c r="R452" s="61">
        <v>0.37039146860553063</v>
      </c>
      <c r="S452" s="59">
        <v>15573826</v>
      </c>
      <c r="T452" s="60">
        <v>5960477</v>
      </c>
      <c r="U452" s="61">
        <v>0.38272400115424432</v>
      </c>
      <c r="V452" s="63">
        <v>15900362</v>
      </c>
      <c r="W452" s="63">
        <v>6151997</v>
      </c>
      <c r="X452" s="64">
        <v>0.38690924143739619</v>
      </c>
    </row>
    <row r="453" spans="1:24" x14ac:dyDescent="0.25">
      <c r="A453" s="56" t="s">
        <v>976</v>
      </c>
      <c r="B453" s="56" t="s">
        <v>977</v>
      </c>
      <c r="C453" s="56" t="s">
        <v>492</v>
      </c>
      <c r="D453" s="10">
        <v>11061631</v>
      </c>
      <c r="E453" s="10">
        <v>169232</v>
      </c>
      <c r="F453" s="11">
        <v>1.5299009702999494E-2</v>
      </c>
      <c r="G453" s="10">
        <v>10882511</v>
      </c>
      <c r="H453" s="10">
        <v>484746</v>
      </c>
      <c r="I453" s="11">
        <f t="shared" si="7"/>
        <v>4.4543580061623643E-2</v>
      </c>
      <c r="J453" s="65">
        <v>10723607</v>
      </c>
      <c r="K453" s="66">
        <v>242558</v>
      </c>
      <c r="L453" s="61">
        <v>2.261906837876472E-2</v>
      </c>
      <c r="M453" s="65">
        <v>10784503</v>
      </c>
      <c r="N453" s="66">
        <v>272916</v>
      </c>
      <c r="O453" s="61">
        <v>2.5306312214851256E-2</v>
      </c>
      <c r="P453" s="65">
        <v>11171667</v>
      </c>
      <c r="Q453" s="66">
        <v>421089</v>
      </c>
      <c r="R453" s="61">
        <v>3.7692584284869927E-2</v>
      </c>
      <c r="S453" s="59">
        <v>10833915</v>
      </c>
      <c r="T453" s="60">
        <v>1566698</v>
      </c>
      <c r="U453" s="61">
        <v>0.14461051245094686</v>
      </c>
      <c r="V453" s="63">
        <v>10826340</v>
      </c>
      <c r="W453" s="63">
        <v>2862227</v>
      </c>
      <c r="X453" s="64">
        <v>0.26437623425829965</v>
      </c>
    </row>
    <row r="454" spans="1:24" x14ac:dyDescent="0.25">
      <c r="A454" s="56" t="s">
        <v>978</v>
      </c>
      <c r="B454" s="56" t="s">
        <v>979</v>
      </c>
      <c r="C454" s="56" t="s">
        <v>412</v>
      </c>
      <c r="D454" s="10">
        <v>16160583</v>
      </c>
      <c r="E454" s="10">
        <v>4513674</v>
      </c>
      <c r="F454" s="11">
        <v>0.27930143361783422</v>
      </c>
      <c r="G454" s="10">
        <v>16493372</v>
      </c>
      <c r="H454" s="10">
        <v>4961805</v>
      </c>
      <c r="I454" s="11">
        <f t="shared" si="7"/>
        <v>0.30083629957536884</v>
      </c>
      <c r="J454" s="65">
        <v>17007260</v>
      </c>
      <c r="K454" s="66">
        <v>5142379</v>
      </c>
      <c r="L454" s="61">
        <v>0.30236375524334902</v>
      </c>
      <c r="M454" s="65">
        <v>17873141</v>
      </c>
      <c r="N454" s="66">
        <v>4679150</v>
      </c>
      <c r="O454" s="61">
        <v>0.26179785634768954</v>
      </c>
      <c r="P454" s="65">
        <v>17745009</v>
      </c>
      <c r="Q454" s="66">
        <v>4713744</v>
      </c>
      <c r="R454" s="61">
        <v>0.26563773509497796</v>
      </c>
      <c r="S454" s="59">
        <v>17951385</v>
      </c>
      <c r="T454" s="60">
        <v>4641724</v>
      </c>
      <c r="U454" s="61">
        <v>0.25857191520320022</v>
      </c>
      <c r="V454" s="63">
        <v>18997216</v>
      </c>
      <c r="W454" s="63">
        <v>4226462</v>
      </c>
      <c r="X454" s="64">
        <v>0.22247796729794514</v>
      </c>
    </row>
    <row r="455" spans="1:24" x14ac:dyDescent="0.25">
      <c r="A455" s="56" t="s">
        <v>980</v>
      </c>
      <c r="B455" s="56" t="s">
        <v>981</v>
      </c>
      <c r="C455" s="56" t="s">
        <v>412</v>
      </c>
      <c r="D455" s="10">
        <v>19676478</v>
      </c>
      <c r="E455" s="10">
        <v>5000204</v>
      </c>
      <c r="F455" s="11">
        <v>0.25412088484534684</v>
      </c>
      <c r="G455" s="10">
        <v>21153432</v>
      </c>
      <c r="H455" s="10">
        <v>5010333</v>
      </c>
      <c r="I455" s="11">
        <f t="shared" si="7"/>
        <v>0.23685674267891849</v>
      </c>
      <c r="J455" s="65">
        <v>21571505</v>
      </c>
      <c r="K455" s="66">
        <v>5211106</v>
      </c>
      <c r="L455" s="61">
        <v>0.24157359442468201</v>
      </c>
      <c r="M455" s="65">
        <v>21287814</v>
      </c>
      <c r="N455" s="66">
        <v>5411104</v>
      </c>
      <c r="O455" s="61">
        <v>0.25418786541445731</v>
      </c>
      <c r="P455" s="65">
        <v>21551887</v>
      </c>
      <c r="Q455" s="66">
        <v>5611100</v>
      </c>
      <c r="R455" s="61">
        <v>0.26035307256390122</v>
      </c>
      <c r="S455" s="59">
        <v>21907570</v>
      </c>
      <c r="T455" s="60">
        <v>5811100</v>
      </c>
      <c r="U455" s="61">
        <v>0.26525534324436711</v>
      </c>
      <c r="V455" s="63">
        <v>21448689</v>
      </c>
      <c r="W455" s="63">
        <v>6011100</v>
      </c>
      <c r="X455" s="64">
        <v>0.28025489110313456</v>
      </c>
    </row>
    <row r="456" spans="1:24" x14ac:dyDescent="0.25">
      <c r="A456" s="56" t="s">
        <v>982</v>
      </c>
      <c r="B456" s="56" t="s">
        <v>983</v>
      </c>
      <c r="C456" s="56" t="s">
        <v>412</v>
      </c>
      <c r="D456" s="10">
        <v>18994285</v>
      </c>
      <c r="E456" s="10">
        <v>2326290</v>
      </c>
      <c r="F456" s="11">
        <v>0.12247315442513367</v>
      </c>
      <c r="G456" s="10">
        <v>19107855</v>
      </c>
      <c r="H456" s="10">
        <v>2329754</v>
      </c>
      <c r="I456" s="11">
        <f t="shared" si="7"/>
        <v>0.12192650614106083</v>
      </c>
      <c r="J456" s="65">
        <v>19376408</v>
      </c>
      <c r="K456" s="66">
        <v>1440731</v>
      </c>
      <c r="L456" s="61">
        <v>7.4354906234426935E-2</v>
      </c>
      <c r="M456" s="65">
        <v>19324574</v>
      </c>
      <c r="N456" s="66">
        <v>1277842</v>
      </c>
      <c r="O456" s="61">
        <v>6.6125235153954756E-2</v>
      </c>
      <c r="P456" s="65">
        <v>19370549</v>
      </c>
      <c r="Q456" s="66">
        <v>1727932</v>
      </c>
      <c r="R456" s="61">
        <v>8.9204079863714758E-2</v>
      </c>
      <c r="S456" s="59">
        <v>19390751</v>
      </c>
      <c r="T456" s="60">
        <v>2606959</v>
      </c>
      <c r="U456" s="61">
        <v>0.13444342614682639</v>
      </c>
      <c r="V456" s="63">
        <v>20301130</v>
      </c>
      <c r="W456" s="63">
        <v>3483363</v>
      </c>
      <c r="X456" s="64">
        <v>0.17158468518747477</v>
      </c>
    </row>
    <row r="457" spans="1:24" x14ac:dyDescent="0.25">
      <c r="A457" s="56" t="s">
        <v>984</v>
      </c>
      <c r="B457" s="56" t="s">
        <v>985</v>
      </c>
      <c r="C457" s="56" t="s">
        <v>412</v>
      </c>
      <c r="D457" s="10">
        <v>23178934</v>
      </c>
      <c r="E457" s="10">
        <v>2904233</v>
      </c>
      <c r="F457" s="11">
        <v>0.12529622803188448</v>
      </c>
      <c r="G457" s="10">
        <v>23746682</v>
      </c>
      <c r="H457" s="10">
        <v>3232579</v>
      </c>
      <c r="I457" s="11">
        <f t="shared" si="7"/>
        <v>0.1361276072168735</v>
      </c>
      <c r="J457" s="65">
        <v>24246938</v>
      </c>
      <c r="K457" s="66">
        <v>2945215</v>
      </c>
      <c r="L457" s="61">
        <v>0.12146750241205714</v>
      </c>
      <c r="M457" s="65">
        <v>25852823</v>
      </c>
      <c r="N457" s="66">
        <v>3025345</v>
      </c>
      <c r="O457" s="61">
        <v>0.11702184322385219</v>
      </c>
      <c r="P457" s="65">
        <v>27763401</v>
      </c>
      <c r="Q457" s="66">
        <v>4463005</v>
      </c>
      <c r="R457" s="61">
        <v>0.16075137912678639</v>
      </c>
      <c r="S457" s="59">
        <v>26825252</v>
      </c>
      <c r="T457" s="60">
        <v>6711822</v>
      </c>
      <c r="U457" s="61">
        <v>0.25020536619749184</v>
      </c>
      <c r="V457" s="63">
        <v>28288217</v>
      </c>
      <c r="W457" s="63">
        <v>8350816</v>
      </c>
      <c r="X457" s="64">
        <v>0.2952047490303118</v>
      </c>
    </row>
    <row r="458" spans="1:24" x14ac:dyDescent="0.25">
      <c r="A458" s="56" t="s">
        <v>986</v>
      </c>
      <c r="B458" s="56" t="s">
        <v>987</v>
      </c>
      <c r="C458" s="56" t="s">
        <v>412</v>
      </c>
      <c r="D458" s="10">
        <v>13877912</v>
      </c>
      <c r="E458" s="10">
        <v>906434</v>
      </c>
      <c r="F458" s="11">
        <v>6.5314868692062614E-2</v>
      </c>
      <c r="G458" s="10">
        <v>13586838</v>
      </c>
      <c r="H458" s="10">
        <v>1392187</v>
      </c>
      <c r="I458" s="11">
        <f t="shared" si="7"/>
        <v>0.10246585703016405</v>
      </c>
      <c r="J458" s="65">
        <v>13812878</v>
      </c>
      <c r="K458" s="66">
        <v>1501473</v>
      </c>
      <c r="L458" s="61">
        <v>0.10870095283546267</v>
      </c>
      <c r="M458" s="65">
        <v>15128884</v>
      </c>
      <c r="N458" s="66">
        <v>1688539</v>
      </c>
      <c r="O458" s="61">
        <v>0.11161028136642465</v>
      </c>
      <c r="P458" s="65">
        <v>15680792</v>
      </c>
      <c r="Q458" s="66">
        <v>2084937</v>
      </c>
      <c r="R458" s="61">
        <v>0.1329612050207668</v>
      </c>
      <c r="S458" s="59">
        <v>16461772</v>
      </c>
      <c r="T458" s="60">
        <v>1911986</v>
      </c>
      <c r="U458" s="61">
        <v>0.11614703447478193</v>
      </c>
      <c r="V458" s="63">
        <v>17983699</v>
      </c>
      <c r="W458" s="63">
        <v>909623</v>
      </c>
      <c r="X458" s="64">
        <v>5.058041729902174E-2</v>
      </c>
    </row>
    <row r="459" spans="1:24" x14ac:dyDescent="0.25">
      <c r="A459" s="56" t="s">
        <v>988</v>
      </c>
      <c r="B459" s="56" t="s">
        <v>989</v>
      </c>
      <c r="C459" s="56" t="s">
        <v>430</v>
      </c>
      <c r="D459" s="10">
        <v>9379019</v>
      </c>
      <c r="E459" s="10">
        <v>2051254</v>
      </c>
      <c r="F459" s="11">
        <v>0.21870666857589263</v>
      </c>
      <c r="G459" s="10">
        <v>9983457</v>
      </c>
      <c r="H459" s="10">
        <v>2675202</v>
      </c>
      <c r="I459" s="11">
        <f t="shared" si="7"/>
        <v>0.26796349200482356</v>
      </c>
      <c r="J459" s="65">
        <v>9700806</v>
      </c>
      <c r="K459" s="66">
        <v>3319407</v>
      </c>
      <c r="L459" s="61">
        <v>0.34217847465458023</v>
      </c>
      <c r="M459" s="65">
        <v>10247195</v>
      </c>
      <c r="N459" s="66">
        <v>3445742</v>
      </c>
      <c r="O459" s="61">
        <v>0.33626197217872794</v>
      </c>
      <c r="P459" s="65">
        <v>10675843</v>
      </c>
      <c r="Q459" s="66">
        <v>3676780</v>
      </c>
      <c r="R459" s="61">
        <v>0.34440184255238671</v>
      </c>
      <c r="S459" s="59">
        <v>10719460</v>
      </c>
      <c r="T459" s="60">
        <v>7545278</v>
      </c>
      <c r="U459" s="61">
        <v>0.70388601664636097</v>
      </c>
      <c r="V459" s="63">
        <v>16122512</v>
      </c>
      <c r="W459" s="63">
        <v>8977839</v>
      </c>
      <c r="X459" s="64">
        <v>0.55685112840976647</v>
      </c>
    </row>
    <row r="460" spans="1:24" x14ac:dyDescent="0.25">
      <c r="A460" s="56" t="s">
        <v>990</v>
      </c>
      <c r="B460" s="56" t="s">
        <v>991</v>
      </c>
      <c r="C460" s="56" t="s">
        <v>299</v>
      </c>
      <c r="D460" s="10">
        <v>20200889</v>
      </c>
      <c r="E460" s="10">
        <v>2875046</v>
      </c>
      <c r="F460" s="11">
        <v>0.14232274629101718</v>
      </c>
      <c r="G460" s="10">
        <v>19302446</v>
      </c>
      <c r="H460" s="10">
        <v>1591549</v>
      </c>
      <c r="I460" s="11">
        <f t="shared" si="7"/>
        <v>8.2453228984554594E-2</v>
      </c>
      <c r="J460" s="65">
        <v>17147286</v>
      </c>
      <c r="K460" s="66">
        <v>2373121</v>
      </c>
      <c r="L460" s="61">
        <v>0.13839630364828581</v>
      </c>
      <c r="M460" s="65">
        <v>17143752</v>
      </c>
      <c r="N460" s="66">
        <v>3463106</v>
      </c>
      <c r="O460" s="61">
        <v>0.20200397205932516</v>
      </c>
      <c r="P460" s="65">
        <v>17044288</v>
      </c>
      <c r="Q460" s="66">
        <v>4558946</v>
      </c>
      <c r="R460" s="61">
        <v>0.26747647070971814</v>
      </c>
      <c r="S460" s="59">
        <v>19304597</v>
      </c>
      <c r="T460" s="60">
        <v>4716055</v>
      </c>
      <c r="U460" s="61">
        <v>0.24429699309444275</v>
      </c>
      <c r="V460" s="63">
        <v>20986411</v>
      </c>
      <c r="W460" s="63">
        <v>5181358</v>
      </c>
      <c r="X460" s="64">
        <v>0.2468910953854854</v>
      </c>
    </row>
    <row r="461" spans="1:24" x14ac:dyDescent="0.25">
      <c r="A461" s="56" t="s">
        <v>992</v>
      </c>
      <c r="B461" s="56" t="s">
        <v>993</v>
      </c>
      <c r="C461" s="56" t="s">
        <v>299</v>
      </c>
      <c r="D461" s="10">
        <v>24364879</v>
      </c>
      <c r="E461" s="10">
        <v>2430169</v>
      </c>
      <c r="F461" s="11">
        <v>9.9740655391721833E-2</v>
      </c>
      <c r="G461" s="10">
        <v>9476858</v>
      </c>
      <c r="H461" s="10">
        <v>3123874</v>
      </c>
      <c r="I461" s="11">
        <f t="shared" si="7"/>
        <v>0.32963182523152718</v>
      </c>
      <c r="J461" s="65">
        <v>10090994</v>
      </c>
      <c r="K461" s="66">
        <v>2710834</v>
      </c>
      <c r="L461" s="61">
        <v>0.26863894676778127</v>
      </c>
      <c r="M461" s="65">
        <v>9698890</v>
      </c>
      <c r="N461" s="66">
        <v>2966103</v>
      </c>
      <c r="O461" s="61">
        <v>0.3058188101937438</v>
      </c>
      <c r="P461" s="65">
        <v>9837066</v>
      </c>
      <c r="Q461" s="66">
        <v>3341232</v>
      </c>
      <c r="R461" s="61">
        <v>0.33965737344854657</v>
      </c>
      <c r="S461" s="59">
        <v>9522502</v>
      </c>
      <c r="T461" s="60">
        <v>3887774</v>
      </c>
      <c r="U461" s="61">
        <v>0.40827232170704714</v>
      </c>
      <c r="V461" s="63">
        <v>9869315</v>
      </c>
      <c r="W461" s="63">
        <v>4468040</v>
      </c>
      <c r="X461" s="64">
        <v>0.4527203762368513</v>
      </c>
    </row>
    <row r="462" spans="1:24" x14ac:dyDescent="0.25">
      <c r="A462" s="56" t="s">
        <v>994</v>
      </c>
      <c r="B462" s="56" t="s">
        <v>995</v>
      </c>
      <c r="C462" s="56" t="s">
        <v>299</v>
      </c>
      <c r="D462" s="10">
        <v>11316284</v>
      </c>
      <c r="E462" s="10">
        <v>1826401</v>
      </c>
      <c r="F462" s="11">
        <v>0.16139582569684535</v>
      </c>
      <c r="G462" s="10">
        <v>10850433</v>
      </c>
      <c r="H462" s="10">
        <v>1751581</v>
      </c>
      <c r="I462" s="11">
        <f t="shared" si="7"/>
        <v>0.16142959456088066</v>
      </c>
      <c r="J462" s="65">
        <v>11151385</v>
      </c>
      <c r="K462" s="66">
        <v>1739015</v>
      </c>
      <c r="L462" s="61">
        <v>0.15594609996874828</v>
      </c>
      <c r="M462" s="65">
        <v>10766500</v>
      </c>
      <c r="N462" s="66">
        <v>1681301</v>
      </c>
      <c r="O462" s="61">
        <v>0.15616040495982911</v>
      </c>
      <c r="P462" s="65">
        <v>11137197</v>
      </c>
      <c r="Q462" s="66">
        <v>1823001</v>
      </c>
      <c r="R462" s="61">
        <v>0.16368579993691409</v>
      </c>
      <c r="S462" s="59">
        <v>11337741</v>
      </c>
      <c r="T462" s="60">
        <v>2617840</v>
      </c>
      <c r="U462" s="61">
        <v>0.23089608414939095</v>
      </c>
      <c r="V462" s="63">
        <v>11723193</v>
      </c>
      <c r="W462" s="63">
        <v>3451280</v>
      </c>
      <c r="X462" s="64">
        <v>0.29439760993442654</v>
      </c>
    </row>
    <row r="463" spans="1:24" x14ac:dyDescent="0.25">
      <c r="A463" s="73">
        <v>48967</v>
      </c>
      <c r="B463" s="56" t="s">
        <v>1432</v>
      </c>
      <c r="C463" s="56" t="s">
        <v>299</v>
      </c>
      <c r="D463" s="10">
        <v>30890</v>
      </c>
      <c r="E463" s="10">
        <v>85497</v>
      </c>
      <c r="F463" s="11">
        <v>2.7677889284558108</v>
      </c>
      <c r="G463" s="10">
        <v>32705</v>
      </c>
      <c r="H463" s="10">
        <v>76496</v>
      </c>
      <c r="I463" s="11">
        <f t="shared" si="7"/>
        <v>2.3389695765173522</v>
      </c>
      <c r="J463" s="65"/>
      <c r="K463" s="69"/>
      <c r="L463" s="61"/>
      <c r="M463" s="65"/>
      <c r="N463" s="69"/>
      <c r="O463" s="61"/>
      <c r="P463" s="65"/>
      <c r="Q463" s="69"/>
      <c r="R463" s="61"/>
      <c r="S463" s="67"/>
      <c r="T463" s="68"/>
      <c r="U463" s="61"/>
      <c r="V463" s="63"/>
      <c r="W463" s="63"/>
      <c r="X463" s="64"/>
    </row>
    <row r="464" spans="1:24" x14ac:dyDescent="0.25">
      <c r="A464" s="56" t="s">
        <v>996</v>
      </c>
      <c r="B464" s="56" t="s">
        <v>997</v>
      </c>
      <c r="C464" s="56" t="s">
        <v>299</v>
      </c>
      <c r="D464" s="10">
        <v>2399437</v>
      </c>
      <c r="E464" s="10">
        <v>1772762</v>
      </c>
      <c r="F464" s="11">
        <v>0.73882414916499162</v>
      </c>
      <c r="G464" s="10">
        <v>2413072</v>
      </c>
      <c r="H464" s="10">
        <v>1953537</v>
      </c>
      <c r="I464" s="11">
        <f t="shared" si="7"/>
        <v>0.80956432298746162</v>
      </c>
      <c r="J464" s="65">
        <v>2361888</v>
      </c>
      <c r="K464" s="66">
        <v>2262009</v>
      </c>
      <c r="L464" s="61">
        <v>0.95771222005446488</v>
      </c>
      <c r="M464" s="65">
        <v>2341100</v>
      </c>
      <c r="N464" s="66">
        <v>2568418</v>
      </c>
      <c r="O464" s="61">
        <v>1.0970987997095383</v>
      </c>
      <c r="P464" s="65">
        <v>2457758</v>
      </c>
      <c r="Q464" s="66">
        <v>3030794</v>
      </c>
      <c r="R464" s="61">
        <v>1.2331539557596802</v>
      </c>
      <c r="S464" s="67"/>
      <c r="T464" s="68"/>
      <c r="U464" s="61"/>
      <c r="V464" s="63">
        <v>2673436</v>
      </c>
      <c r="W464" s="63">
        <v>3355385</v>
      </c>
      <c r="X464" s="64">
        <v>1.2550833459263659</v>
      </c>
    </row>
    <row r="465" spans="1:24" x14ac:dyDescent="0.25">
      <c r="A465" s="56" t="s">
        <v>998</v>
      </c>
      <c r="B465" s="56" t="s">
        <v>999</v>
      </c>
      <c r="C465" s="56" t="s">
        <v>501</v>
      </c>
      <c r="D465" s="10">
        <v>5811239</v>
      </c>
      <c r="E465" s="10">
        <v>2519276</v>
      </c>
      <c r="F465" s="11">
        <v>0.43351787802910879</v>
      </c>
      <c r="G465" s="10">
        <v>5869072</v>
      </c>
      <c r="H465" s="10">
        <v>2712523</v>
      </c>
      <c r="I465" s="11">
        <f t="shared" si="7"/>
        <v>0.4621723843224278</v>
      </c>
      <c r="J465" s="65">
        <v>5945190</v>
      </c>
      <c r="K465" s="66">
        <v>2889429</v>
      </c>
      <c r="L465" s="61">
        <v>0.48601121242550699</v>
      </c>
      <c r="M465" s="65">
        <v>6456424</v>
      </c>
      <c r="N465" s="66">
        <v>3234690</v>
      </c>
      <c r="O465" s="61">
        <v>0.50100334178796191</v>
      </c>
      <c r="P465" s="65">
        <v>6415693</v>
      </c>
      <c r="Q465" s="66">
        <v>3683493</v>
      </c>
      <c r="R465" s="61">
        <v>0.57413797698861213</v>
      </c>
      <c r="S465" s="59">
        <v>7065870</v>
      </c>
      <c r="T465" s="60">
        <v>4299742</v>
      </c>
      <c r="U465" s="61">
        <v>0.60852265892239743</v>
      </c>
      <c r="V465" s="63">
        <v>7656115</v>
      </c>
      <c r="W465" s="63">
        <v>5020054</v>
      </c>
      <c r="X465" s="64">
        <v>0.65569208404001245</v>
      </c>
    </row>
    <row r="466" spans="1:24" x14ac:dyDescent="0.25">
      <c r="A466" s="56" t="s">
        <v>1000</v>
      </c>
      <c r="B466" s="56" t="s">
        <v>1001</v>
      </c>
      <c r="C466" s="56" t="s">
        <v>501</v>
      </c>
      <c r="D466" s="10">
        <v>8633281</v>
      </c>
      <c r="E466" s="10">
        <v>5212280</v>
      </c>
      <c r="F466" s="11">
        <v>0.60374265589177512</v>
      </c>
      <c r="G466" s="10">
        <v>9072226</v>
      </c>
      <c r="H466" s="10">
        <v>5580357</v>
      </c>
      <c r="I466" s="11">
        <f t="shared" si="7"/>
        <v>0.61510339358829902</v>
      </c>
      <c r="J466" s="65">
        <v>9019776</v>
      </c>
      <c r="K466" s="66">
        <v>5983584</v>
      </c>
      <c r="L466" s="61">
        <v>0.66338498871812335</v>
      </c>
      <c r="M466" s="65">
        <v>9678443</v>
      </c>
      <c r="N466" s="66">
        <v>7056048</v>
      </c>
      <c r="O466" s="61">
        <v>0.72904784374924769</v>
      </c>
      <c r="P466" s="65">
        <v>10530121</v>
      </c>
      <c r="Q466" s="66">
        <v>7451040</v>
      </c>
      <c r="R466" s="61">
        <v>0.70759300866533248</v>
      </c>
      <c r="S466" s="59">
        <v>11054865</v>
      </c>
      <c r="T466" s="60">
        <v>8414726</v>
      </c>
      <c r="U466" s="61">
        <v>0.76117853994598761</v>
      </c>
      <c r="V466" s="63">
        <v>11697790</v>
      </c>
      <c r="W466" s="63">
        <v>8731430</v>
      </c>
      <c r="X466" s="64">
        <v>0.74641705826485172</v>
      </c>
    </row>
    <row r="467" spans="1:24" x14ac:dyDescent="0.25">
      <c r="A467" s="56" t="s">
        <v>1002</v>
      </c>
      <c r="B467" s="56" t="s">
        <v>1003</v>
      </c>
      <c r="C467" s="56" t="s">
        <v>259</v>
      </c>
      <c r="D467" s="10">
        <v>20965530</v>
      </c>
      <c r="E467" s="10">
        <v>8435</v>
      </c>
      <c r="F467" s="11">
        <v>4.0232705779438919E-4</v>
      </c>
      <c r="G467" s="10">
        <v>22515923</v>
      </c>
      <c r="H467" s="10">
        <v>29767</v>
      </c>
      <c r="I467" s="11">
        <f t="shared" si="7"/>
        <v>1.3220421832140748E-3</v>
      </c>
      <c r="J467" s="65">
        <v>21859443</v>
      </c>
      <c r="K467" s="66">
        <v>63949</v>
      </c>
      <c r="L467" s="61">
        <v>2.9254633798308583E-3</v>
      </c>
      <c r="M467" s="65">
        <v>20269084</v>
      </c>
      <c r="N467" s="66">
        <v>943430</v>
      </c>
      <c r="O467" s="61">
        <v>4.6545270620024073E-2</v>
      </c>
      <c r="P467" s="65">
        <v>20729721</v>
      </c>
      <c r="Q467" s="66">
        <v>1297815</v>
      </c>
      <c r="R467" s="61">
        <v>6.2606486599602565E-2</v>
      </c>
      <c r="S467" s="59">
        <v>21521884</v>
      </c>
      <c r="T467" s="60">
        <v>1340463</v>
      </c>
      <c r="U467" s="61">
        <v>6.2283720142716131E-2</v>
      </c>
      <c r="V467" s="63">
        <v>22055047</v>
      </c>
      <c r="W467" s="63">
        <v>1443244</v>
      </c>
      <c r="X467" s="64">
        <v>6.5438264538724408E-2</v>
      </c>
    </row>
    <row r="468" spans="1:24" x14ac:dyDescent="0.25">
      <c r="A468" s="56" t="s">
        <v>1004</v>
      </c>
      <c r="B468" s="56" t="s">
        <v>634</v>
      </c>
      <c r="C468" s="56" t="s">
        <v>259</v>
      </c>
      <c r="D468" s="10">
        <v>8383260</v>
      </c>
      <c r="E468" s="10">
        <v>222015</v>
      </c>
      <c r="F468" s="11">
        <v>2.6483134246104736E-2</v>
      </c>
      <c r="G468" s="10">
        <v>8362874</v>
      </c>
      <c r="H468" s="10">
        <v>181562</v>
      </c>
      <c r="I468" s="11">
        <f t="shared" si="7"/>
        <v>2.1710478957353656E-2</v>
      </c>
      <c r="J468" s="65">
        <v>7601466</v>
      </c>
      <c r="K468" s="66">
        <v>478102</v>
      </c>
      <c r="L468" s="61">
        <v>6.2896025582433707E-2</v>
      </c>
      <c r="M468" s="65">
        <v>7579887</v>
      </c>
      <c r="N468" s="66">
        <v>1117446</v>
      </c>
      <c r="O468" s="61">
        <v>0.14742251434619011</v>
      </c>
      <c r="P468" s="65">
        <v>8000741</v>
      </c>
      <c r="Q468" s="66">
        <v>1223685</v>
      </c>
      <c r="R468" s="61">
        <v>0.15294645833429679</v>
      </c>
      <c r="S468" s="59">
        <v>8435812</v>
      </c>
      <c r="T468" s="60">
        <v>1854037</v>
      </c>
      <c r="U468" s="61">
        <v>0.21978168788019459</v>
      </c>
      <c r="V468" s="63">
        <v>9229689</v>
      </c>
      <c r="W468" s="63">
        <v>2409299</v>
      </c>
      <c r="X468" s="64">
        <v>0.26103793963155203</v>
      </c>
    </row>
    <row r="469" spans="1:24" x14ac:dyDescent="0.25">
      <c r="A469" s="56" t="s">
        <v>1005</v>
      </c>
      <c r="B469" s="56" t="s">
        <v>1006</v>
      </c>
      <c r="C469" s="56" t="s">
        <v>85</v>
      </c>
      <c r="D469" s="10">
        <v>22211067</v>
      </c>
      <c r="E469" s="10">
        <v>4289575</v>
      </c>
      <c r="F469" s="11">
        <v>0.19312782226986214</v>
      </c>
      <c r="G469" s="10">
        <v>19149818</v>
      </c>
      <c r="H469" s="10">
        <v>5222799</v>
      </c>
      <c r="I469" s="11">
        <f t="shared" si="7"/>
        <v>0.27273361031420768</v>
      </c>
      <c r="J469" s="65">
        <v>17689082</v>
      </c>
      <c r="K469" s="66">
        <v>5781104</v>
      </c>
      <c r="L469" s="61">
        <v>0.32681763813407616</v>
      </c>
      <c r="M469" s="65">
        <v>17861478</v>
      </c>
      <c r="N469" s="66">
        <v>7196626</v>
      </c>
      <c r="O469" s="61">
        <v>0.40291324155817343</v>
      </c>
      <c r="P469" s="65">
        <v>19120837</v>
      </c>
      <c r="Q469" s="66">
        <v>7869193</v>
      </c>
      <c r="R469" s="61">
        <v>0.41155065544463354</v>
      </c>
      <c r="S469" s="59">
        <v>18952089</v>
      </c>
      <c r="T469" s="60">
        <v>9327132</v>
      </c>
      <c r="U469" s="61">
        <v>0.4921426867507851</v>
      </c>
      <c r="V469" s="63">
        <v>19700907</v>
      </c>
      <c r="W469" s="63">
        <v>10271001</v>
      </c>
      <c r="X469" s="64">
        <v>0.5213466060217431</v>
      </c>
    </row>
    <row r="470" spans="1:24" x14ac:dyDescent="0.25">
      <c r="A470" s="56" t="s">
        <v>1007</v>
      </c>
      <c r="B470" s="56" t="s">
        <v>1008</v>
      </c>
      <c r="C470" s="56" t="s">
        <v>85</v>
      </c>
      <c r="D470" s="10">
        <v>30467767</v>
      </c>
      <c r="E470" s="10">
        <v>3843874</v>
      </c>
      <c r="F470" s="11">
        <v>0.12616198620660318</v>
      </c>
      <c r="G470" s="10">
        <v>30193653</v>
      </c>
      <c r="H470" s="10">
        <v>3310264</v>
      </c>
      <c r="I470" s="11">
        <f t="shared" si="7"/>
        <v>0.10963443211061609</v>
      </c>
      <c r="J470" s="65">
        <v>29713393</v>
      </c>
      <c r="K470" s="66">
        <v>3639810</v>
      </c>
      <c r="L470" s="61">
        <v>0.12249728598817375</v>
      </c>
      <c r="M470" s="65">
        <v>30374634</v>
      </c>
      <c r="N470" s="66">
        <v>6709213</v>
      </c>
      <c r="O470" s="61">
        <v>0.22088210182219808</v>
      </c>
      <c r="P470" s="65">
        <v>31726326</v>
      </c>
      <c r="Q470" s="66">
        <v>10965585</v>
      </c>
      <c r="R470" s="61">
        <v>0.34563047104792405</v>
      </c>
      <c r="S470" s="59">
        <v>33355292</v>
      </c>
      <c r="T470" s="60">
        <v>14730819</v>
      </c>
      <c r="U470" s="61">
        <v>0.44163363942369327</v>
      </c>
      <c r="V470" s="63">
        <v>34551613</v>
      </c>
      <c r="W470" s="63">
        <v>18277744</v>
      </c>
      <c r="X470" s="64">
        <v>0.52899828439268526</v>
      </c>
    </row>
    <row r="471" spans="1:24" x14ac:dyDescent="0.25">
      <c r="A471" s="56" t="s">
        <v>1009</v>
      </c>
      <c r="B471" s="56" t="s">
        <v>1010</v>
      </c>
      <c r="C471" s="56" t="s">
        <v>85</v>
      </c>
      <c r="D471" s="10">
        <v>11735510</v>
      </c>
      <c r="E471" s="10">
        <v>3150661</v>
      </c>
      <c r="F471" s="11">
        <v>0.26847243962980732</v>
      </c>
      <c r="G471" s="10">
        <v>12513746</v>
      </c>
      <c r="H471" s="10">
        <v>5199487</v>
      </c>
      <c r="I471" s="11">
        <f t="shared" si="7"/>
        <v>0.41550204071586555</v>
      </c>
      <c r="J471" s="65">
        <v>12718326</v>
      </c>
      <c r="K471" s="66">
        <v>7515462</v>
      </c>
      <c r="L471" s="61">
        <v>0.59091597431926179</v>
      </c>
      <c r="M471" s="65">
        <v>13577834</v>
      </c>
      <c r="N471" s="66">
        <v>9292697</v>
      </c>
      <c r="O471" s="61">
        <v>0.68440201876087159</v>
      </c>
      <c r="P471" s="65">
        <v>13645078</v>
      </c>
      <c r="Q471" s="66">
        <v>11513782</v>
      </c>
      <c r="R471" s="61">
        <v>0.84380477707785917</v>
      </c>
      <c r="S471" s="59">
        <v>14083538</v>
      </c>
      <c r="T471" s="60">
        <v>14017153</v>
      </c>
      <c r="U471" s="61">
        <v>0.99528634069081223</v>
      </c>
      <c r="V471" s="63">
        <v>15440577</v>
      </c>
      <c r="W471" s="63">
        <v>15183459</v>
      </c>
      <c r="X471" s="64">
        <v>0.98334790208941025</v>
      </c>
    </row>
    <row r="472" spans="1:24" x14ac:dyDescent="0.25">
      <c r="A472" s="56" t="s">
        <v>1011</v>
      </c>
      <c r="B472" s="56" t="s">
        <v>568</v>
      </c>
      <c r="C472" s="56" t="s">
        <v>1012</v>
      </c>
      <c r="D472" s="10">
        <v>7674000</v>
      </c>
      <c r="E472" s="10">
        <v>1591759</v>
      </c>
      <c r="F472" s="11">
        <v>0.20742233515767527</v>
      </c>
      <c r="G472" s="10">
        <v>7786895</v>
      </c>
      <c r="H472" s="10">
        <v>1805584</v>
      </c>
      <c r="I472" s="11">
        <f t="shared" si="7"/>
        <v>0.23187470744115593</v>
      </c>
      <c r="J472" s="65">
        <v>7845595</v>
      </c>
      <c r="K472" s="66">
        <v>1820092</v>
      </c>
      <c r="L472" s="61">
        <v>0.23198903333654108</v>
      </c>
      <c r="M472" s="65">
        <v>8157925</v>
      </c>
      <c r="N472" s="66">
        <v>2104834</v>
      </c>
      <c r="O472" s="61">
        <v>0.25801095254001477</v>
      </c>
      <c r="P472" s="65">
        <v>8941483</v>
      </c>
      <c r="Q472" s="66">
        <v>2481579</v>
      </c>
      <c r="R472" s="61">
        <v>0.27753550501633789</v>
      </c>
      <c r="S472" s="59">
        <v>9788666</v>
      </c>
      <c r="T472" s="60">
        <v>4118700</v>
      </c>
      <c r="U472" s="61">
        <v>0.42076213449309641</v>
      </c>
      <c r="V472" s="63">
        <v>11282801</v>
      </c>
      <c r="W472" s="63">
        <v>5570563</v>
      </c>
      <c r="X472" s="64">
        <v>0.49372163880227971</v>
      </c>
    </row>
    <row r="473" spans="1:24" x14ac:dyDescent="0.25">
      <c r="A473" s="56" t="s">
        <v>1013</v>
      </c>
      <c r="B473" s="56" t="s">
        <v>1014</v>
      </c>
      <c r="C473" s="56" t="s">
        <v>1012</v>
      </c>
      <c r="D473" s="10">
        <v>14316040</v>
      </c>
      <c r="E473" s="10">
        <v>7056305</v>
      </c>
      <c r="F473" s="11">
        <v>0.49289503242516786</v>
      </c>
      <c r="G473" s="10">
        <v>14444388</v>
      </c>
      <c r="H473" s="10">
        <v>6785330</v>
      </c>
      <c r="I473" s="11">
        <f t="shared" si="7"/>
        <v>0.46975545104437794</v>
      </c>
      <c r="J473" s="65">
        <v>14091678</v>
      </c>
      <c r="K473" s="66">
        <v>6604495</v>
      </c>
      <c r="L473" s="61">
        <v>0.46868052193642235</v>
      </c>
      <c r="M473" s="65">
        <v>14264608</v>
      </c>
      <c r="N473" s="66">
        <v>7463802</v>
      </c>
      <c r="O473" s="61">
        <v>0.52323919451554501</v>
      </c>
      <c r="P473" s="65">
        <v>15561258</v>
      </c>
      <c r="Q473" s="66">
        <v>8033796</v>
      </c>
      <c r="R473" s="61">
        <v>0.51626905742453466</v>
      </c>
      <c r="S473" s="59">
        <v>15707633</v>
      </c>
      <c r="T473" s="60">
        <v>8100387</v>
      </c>
      <c r="U473" s="61">
        <v>0.51569749560611711</v>
      </c>
      <c r="V473" s="63">
        <v>16599466</v>
      </c>
      <c r="W473" s="63">
        <v>7331814</v>
      </c>
      <c r="X473" s="64">
        <v>0.44168975074258415</v>
      </c>
    </row>
    <row r="474" spans="1:24" x14ac:dyDescent="0.25">
      <c r="A474" s="56" t="s">
        <v>1015</v>
      </c>
      <c r="B474" s="56" t="s">
        <v>1016</v>
      </c>
      <c r="C474" s="56" t="s">
        <v>1012</v>
      </c>
      <c r="D474" s="10">
        <v>16242447</v>
      </c>
      <c r="E474" s="10">
        <v>1639132</v>
      </c>
      <c r="F474" s="11">
        <v>0.10091656755906299</v>
      </c>
      <c r="G474" s="10">
        <v>15545698</v>
      </c>
      <c r="H474" s="10">
        <v>2117266</v>
      </c>
      <c r="I474" s="11">
        <f t="shared" si="7"/>
        <v>0.13619626471580756</v>
      </c>
      <c r="J474" s="65">
        <v>14988361</v>
      </c>
      <c r="K474" s="66">
        <v>3015327</v>
      </c>
      <c r="L474" s="61">
        <v>0.20117790063903584</v>
      </c>
      <c r="M474" s="65">
        <v>17662701</v>
      </c>
      <c r="N474" s="66">
        <v>4475691</v>
      </c>
      <c r="O474" s="61">
        <v>0.25339788065256835</v>
      </c>
      <c r="P474" s="65">
        <v>16345988</v>
      </c>
      <c r="Q474" s="66">
        <v>6303451</v>
      </c>
      <c r="R474" s="61">
        <v>0.38562679722999921</v>
      </c>
      <c r="S474" s="59">
        <v>18187697</v>
      </c>
      <c r="T474" s="60">
        <v>7593332</v>
      </c>
      <c r="U474" s="61">
        <v>0.41749826819745239</v>
      </c>
      <c r="V474" s="63">
        <v>19915724</v>
      </c>
      <c r="W474" s="63">
        <v>7079976</v>
      </c>
      <c r="X474" s="64">
        <v>0.35549679238374665</v>
      </c>
    </row>
    <row r="475" spans="1:24" x14ac:dyDescent="0.25">
      <c r="A475" s="56" t="s">
        <v>1017</v>
      </c>
      <c r="B475" s="56" t="s">
        <v>1018</v>
      </c>
      <c r="C475" s="56" t="s">
        <v>1012</v>
      </c>
      <c r="D475" s="10">
        <v>8335750</v>
      </c>
      <c r="E475" s="10">
        <v>3685280</v>
      </c>
      <c r="F475" s="11">
        <v>0.44210538943706323</v>
      </c>
      <c r="G475" s="10">
        <v>8646711</v>
      </c>
      <c r="H475" s="10">
        <v>2813935</v>
      </c>
      <c r="I475" s="11">
        <f t="shared" si="7"/>
        <v>0.32543414484420724</v>
      </c>
      <c r="J475" s="65">
        <v>7956416</v>
      </c>
      <c r="K475" s="66">
        <v>2254303</v>
      </c>
      <c r="L475" s="61">
        <v>0.28333146482034122</v>
      </c>
      <c r="M475" s="65">
        <v>8433913</v>
      </c>
      <c r="N475" s="66">
        <v>1924352</v>
      </c>
      <c r="O475" s="61">
        <v>0.22816834842854081</v>
      </c>
      <c r="P475" s="65">
        <v>8661316</v>
      </c>
      <c r="Q475" s="66">
        <v>2062923</v>
      </c>
      <c r="R475" s="61">
        <v>0.23817662350617388</v>
      </c>
      <c r="S475" s="59">
        <v>9075551</v>
      </c>
      <c r="T475" s="60">
        <v>3552311</v>
      </c>
      <c r="U475" s="61">
        <v>0.3914154633696621</v>
      </c>
      <c r="V475" s="63">
        <v>9895985</v>
      </c>
      <c r="W475" s="63">
        <v>4918917</v>
      </c>
      <c r="X475" s="64">
        <v>0.49706188924093964</v>
      </c>
    </row>
    <row r="476" spans="1:24" x14ac:dyDescent="0.25">
      <c r="A476" s="56" t="s">
        <v>1019</v>
      </c>
      <c r="B476" s="56" t="s">
        <v>1020</v>
      </c>
      <c r="C476" s="56" t="s">
        <v>186</v>
      </c>
      <c r="D476" s="10">
        <v>31090388</v>
      </c>
      <c r="E476" s="10">
        <v>5053330</v>
      </c>
      <c r="F476" s="11">
        <v>0.16253673000156832</v>
      </c>
      <c r="G476" s="10">
        <v>31373681</v>
      </c>
      <c r="H476" s="10">
        <v>3659726</v>
      </c>
      <c r="I476" s="11">
        <f t="shared" si="7"/>
        <v>0.11664955731525414</v>
      </c>
      <c r="J476" s="65">
        <v>30152174</v>
      </c>
      <c r="K476" s="66">
        <v>3764559</v>
      </c>
      <c r="L476" s="61">
        <v>0.12485199243013125</v>
      </c>
      <c r="M476" s="65">
        <v>30799480</v>
      </c>
      <c r="N476" s="66">
        <v>5207143</v>
      </c>
      <c r="O476" s="61">
        <v>0.16906593877558973</v>
      </c>
      <c r="P476" s="65">
        <v>39339436</v>
      </c>
      <c r="Q476" s="66">
        <v>6899415</v>
      </c>
      <c r="R476" s="61">
        <v>0.17538164502409237</v>
      </c>
      <c r="S476" s="59">
        <v>33154633</v>
      </c>
      <c r="T476" s="60">
        <v>7794182</v>
      </c>
      <c r="U476" s="61">
        <v>0.23508575709464194</v>
      </c>
      <c r="V476" s="63">
        <v>34637413</v>
      </c>
      <c r="W476" s="63">
        <v>8042530</v>
      </c>
      <c r="X476" s="64">
        <v>0.23219199424622156</v>
      </c>
    </row>
    <row r="477" spans="1:24" x14ac:dyDescent="0.25">
      <c r="A477" s="56" t="s">
        <v>1021</v>
      </c>
      <c r="B477" s="56" t="s">
        <v>1022</v>
      </c>
      <c r="C477" s="56" t="s">
        <v>186</v>
      </c>
      <c r="D477" s="10">
        <v>21357207</v>
      </c>
      <c r="E477" s="10">
        <v>4402209</v>
      </c>
      <c r="F477" s="11">
        <v>0.20612287926974721</v>
      </c>
      <c r="G477" s="10">
        <v>20971572</v>
      </c>
      <c r="H477" s="10">
        <v>2531027</v>
      </c>
      <c r="I477" s="11">
        <f t="shared" si="7"/>
        <v>0.12068847294804605</v>
      </c>
      <c r="J477" s="65">
        <v>19701541</v>
      </c>
      <c r="K477" s="66">
        <v>2249617</v>
      </c>
      <c r="L477" s="61">
        <v>0.11418482442566295</v>
      </c>
      <c r="M477" s="65">
        <v>19956890</v>
      </c>
      <c r="N477" s="66">
        <v>2321206</v>
      </c>
      <c r="O477" s="61">
        <v>0.11631100837855998</v>
      </c>
      <c r="P477" s="65">
        <v>19646821</v>
      </c>
      <c r="Q477" s="66">
        <v>2977155</v>
      </c>
      <c r="R477" s="61">
        <v>0.15153367560074987</v>
      </c>
      <c r="S477" s="59">
        <v>19595708</v>
      </c>
      <c r="T477" s="60">
        <v>3588282</v>
      </c>
      <c r="U477" s="61">
        <v>0.18311571084851846</v>
      </c>
      <c r="V477" s="63">
        <v>20089882</v>
      </c>
      <c r="W477" s="63">
        <v>4262620</v>
      </c>
      <c r="X477" s="64">
        <v>0.21217745330709259</v>
      </c>
    </row>
    <row r="478" spans="1:24" x14ac:dyDescent="0.25">
      <c r="A478" s="56" t="s">
        <v>1023</v>
      </c>
      <c r="B478" s="56" t="s">
        <v>1024</v>
      </c>
      <c r="C478" s="56" t="s">
        <v>186</v>
      </c>
      <c r="D478" s="10">
        <v>20327720</v>
      </c>
      <c r="E478" s="10">
        <v>294387</v>
      </c>
      <c r="F478" s="11">
        <v>1.4482047174990603E-2</v>
      </c>
      <c r="G478" s="10">
        <v>18662189</v>
      </c>
      <c r="H478" s="10">
        <v>830131</v>
      </c>
      <c r="I478" s="11">
        <f t="shared" si="7"/>
        <v>4.4481973684866227E-2</v>
      </c>
      <c r="J478" s="65">
        <v>17670829</v>
      </c>
      <c r="K478" s="66">
        <v>1381752</v>
      </c>
      <c r="L478" s="61">
        <v>7.8193954567722879E-2</v>
      </c>
      <c r="M478" s="65">
        <v>18060866</v>
      </c>
      <c r="N478" s="66">
        <v>2615300</v>
      </c>
      <c r="O478" s="61">
        <v>0.1448047950746105</v>
      </c>
      <c r="P478" s="65">
        <v>18954369</v>
      </c>
      <c r="Q478" s="66">
        <v>3218282</v>
      </c>
      <c r="R478" s="61">
        <v>0.16979103867820658</v>
      </c>
      <c r="S478" s="59">
        <v>19102537</v>
      </c>
      <c r="T478" s="60">
        <v>4117390</v>
      </c>
      <c r="U478" s="61">
        <v>0.21554152728509307</v>
      </c>
      <c r="V478" s="63">
        <v>20192013</v>
      </c>
      <c r="W478" s="63">
        <v>3672915</v>
      </c>
      <c r="X478" s="64">
        <v>0.18189939754892195</v>
      </c>
    </row>
    <row r="479" spans="1:24" x14ac:dyDescent="0.25">
      <c r="A479" s="56" t="s">
        <v>1025</v>
      </c>
      <c r="B479" s="56" t="s">
        <v>1026</v>
      </c>
      <c r="C479" s="56" t="s">
        <v>186</v>
      </c>
      <c r="D479" s="10">
        <v>12742841</v>
      </c>
      <c r="E479" s="10">
        <v>3258751</v>
      </c>
      <c r="F479" s="11">
        <v>0.25573190468279405</v>
      </c>
      <c r="G479" s="10">
        <v>13392996</v>
      </c>
      <c r="H479" s="10">
        <v>2967482</v>
      </c>
      <c r="I479" s="11">
        <f t="shared" si="7"/>
        <v>0.22156969209876565</v>
      </c>
      <c r="J479" s="65">
        <v>13494898</v>
      </c>
      <c r="K479" s="66">
        <v>2276369</v>
      </c>
      <c r="L479" s="61">
        <v>0.16868367586031402</v>
      </c>
      <c r="M479" s="65">
        <v>13327218</v>
      </c>
      <c r="N479" s="66">
        <v>2292490</v>
      </c>
      <c r="O479" s="61">
        <v>0.17201564497556804</v>
      </c>
      <c r="P479" s="65">
        <v>13607535</v>
      </c>
      <c r="Q479" s="66">
        <v>2377473</v>
      </c>
      <c r="R479" s="61">
        <v>0.17471739003427145</v>
      </c>
      <c r="S479" s="59">
        <v>13373990</v>
      </c>
      <c r="T479" s="60">
        <v>3293021</v>
      </c>
      <c r="U479" s="61">
        <v>0.24622577106757221</v>
      </c>
      <c r="V479" s="63">
        <v>14730766</v>
      </c>
      <c r="W479" s="63">
        <v>2835201</v>
      </c>
      <c r="X479" s="64">
        <v>0.19246799521491278</v>
      </c>
    </row>
    <row r="480" spans="1:24" x14ac:dyDescent="0.25">
      <c r="A480" s="56" t="s">
        <v>1027</v>
      </c>
      <c r="B480" s="56" t="s">
        <v>1028</v>
      </c>
      <c r="C480" s="56" t="s">
        <v>186</v>
      </c>
      <c r="D480" s="10">
        <v>10418056</v>
      </c>
      <c r="E480" s="10">
        <v>726785</v>
      </c>
      <c r="F480" s="11">
        <v>6.9762055416096827E-2</v>
      </c>
      <c r="G480" s="10">
        <v>10344486</v>
      </c>
      <c r="H480" s="10">
        <v>1389266</v>
      </c>
      <c r="I480" s="11">
        <f t="shared" si="7"/>
        <v>0.13430014792421779</v>
      </c>
      <c r="J480" s="65">
        <v>10996590</v>
      </c>
      <c r="K480" s="66">
        <v>1532452</v>
      </c>
      <c r="L480" s="61">
        <v>0.13935701885766405</v>
      </c>
      <c r="M480" s="65">
        <v>11062423</v>
      </c>
      <c r="N480" s="66">
        <v>2002694</v>
      </c>
      <c r="O480" s="61">
        <v>0.18103574596632221</v>
      </c>
      <c r="P480" s="65">
        <v>11891824</v>
      </c>
      <c r="Q480" s="66">
        <v>2236931</v>
      </c>
      <c r="R480" s="61">
        <v>0.18810663528151778</v>
      </c>
      <c r="S480" s="59">
        <v>12119473</v>
      </c>
      <c r="T480" s="60">
        <v>2885284</v>
      </c>
      <c r="U480" s="61">
        <v>0.23807008770100813</v>
      </c>
      <c r="V480" s="63">
        <v>12542805</v>
      </c>
      <c r="W480" s="63">
        <v>3579785</v>
      </c>
      <c r="X480" s="64">
        <v>0.28540545755116181</v>
      </c>
    </row>
    <row r="481" spans="1:24" x14ac:dyDescent="0.25">
      <c r="A481" s="56" t="s">
        <v>1029</v>
      </c>
      <c r="B481" s="56" t="s">
        <v>1030</v>
      </c>
      <c r="C481" s="56" t="s">
        <v>186</v>
      </c>
      <c r="D481" s="10">
        <v>17145911</v>
      </c>
      <c r="E481" s="10">
        <v>8446819</v>
      </c>
      <c r="F481" s="11">
        <v>0.49264334802624371</v>
      </c>
      <c r="G481" s="10">
        <v>17288597</v>
      </c>
      <c r="H481" s="10">
        <v>9739750</v>
      </c>
      <c r="I481" s="11">
        <f t="shared" si="7"/>
        <v>0.56336266037087912</v>
      </c>
      <c r="J481" s="65">
        <v>16795144</v>
      </c>
      <c r="K481" s="66">
        <v>12049921</v>
      </c>
      <c r="L481" s="61">
        <v>0.71746458381065381</v>
      </c>
      <c r="M481" s="65">
        <v>16907662</v>
      </c>
      <c r="N481" s="66">
        <v>13833267</v>
      </c>
      <c r="O481" s="61">
        <v>0.81816557487368746</v>
      </c>
      <c r="P481" s="65">
        <v>17251859</v>
      </c>
      <c r="Q481" s="66">
        <v>15444260</v>
      </c>
      <c r="R481" s="61">
        <v>0.89522294379985368</v>
      </c>
      <c r="S481" s="59">
        <v>18398013</v>
      </c>
      <c r="T481" s="60">
        <v>16164069</v>
      </c>
      <c r="U481" s="61">
        <v>0.8785768876236798</v>
      </c>
      <c r="V481" s="63">
        <v>19513011</v>
      </c>
      <c r="W481" s="63">
        <v>15608841</v>
      </c>
      <c r="X481" s="64">
        <v>0.79991965360958384</v>
      </c>
    </row>
    <row r="482" spans="1:24" x14ac:dyDescent="0.25">
      <c r="A482" s="56" t="s">
        <v>1031</v>
      </c>
      <c r="B482" s="56" t="s">
        <v>1032</v>
      </c>
      <c r="C482" s="56" t="s">
        <v>186</v>
      </c>
      <c r="D482" s="10">
        <v>20162242</v>
      </c>
      <c r="E482" s="10">
        <v>2292204</v>
      </c>
      <c r="F482" s="11">
        <v>0.11368795196486581</v>
      </c>
      <c r="G482" s="10">
        <v>20583332</v>
      </c>
      <c r="H482" s="10">
        <v>3155586</v>
      </c>
      <c r="I482" s="11">
        <f t="shared" si="7"/>
        <v>0.15330783179321988</v>
      </c>
      <c r="J482" s="65">
        <v>20625015</v>
      </c>
      <c r="K482" s="66">
        <v>3852710</v>
      </c>
      <c r="L482" s="61">
        <v>0.18679792475302442</v>
      </c>
      <c r="M482" s="65">
        <v>21301570</v>
      </c>
      <c r="N482" s="66">
        <v>3935399</v>
      </c>
      <c r="O482" s="61">
        <v>0.18474689893749616</v>
      </c>
      <c r="P482" s="65">
        <v>22081135</v>
      </c>
      <c r="Q482" s="66">
        <v>4624403</v>
      </c>
      <c r="R482" s="61">
        <v>0.20942777624429179</v>
      </c>
      <c r="S482" s="59">
        <v>22105232</v>
      </c>
      <c r="T482" s="60">
        <v>5373448</v>
      </c>
      <c r="U482" s="61">
        <v>0.24308489501489963</v>
      </c>
      <c r="V482" s="63">
        <v>23638629</v>
      </c>
      <c r="W482" s="63">
        <v>5348467</v>
      </c>
      <c r="X482" s="64">
        <v>0.22625961091059893</v>
      </c>
    </row>
    <row r="483" spans="1:24" x14ac:dyDescent="0.25">
      <c r="A483" s="56" t="s">
        <v>1033</v>
      </c>
      <c r="B483" s="56" t="s">
        <v>1034</v>
      </c>
      <c r="C483" s="56" t="s">
        <v>186</v>
      </c>
      <c r="D483" s="10">
        <v>10559802</v>
      </c>
      <c r="E483" s="10">
        <v>1053206</v>
      </c>
      <c r="F483" s="11">
        <v>9.973728674079306E-2</v>
      </c>
      <c r="G483" s="10">
        <v>10041209</v>
      </c>
      <c r="H483" s="10">
        <v>1241040</v>
      </c>
      <c r="I483" s="11">
        <f t="shared" si="7"/>
        <v>0.12359467868859218</v>
      </c>
      <c r="J483" s="65">
        <v>9698086</v>
      </c>
      <c r="K483" s="66">
        <v>1497951</v>
      </c>
      <c r="L483" s="61">
        <v>0.15445841581524436</v>
      </c>
      <c r="M483" s="65">
        <v>10289573</v>
      </c>
      <c r="N483" s="66">
        <v>1880876</v>
      </c>
      <c r="O483" s="61">
        <v>0.18279436862929102</v>
      </c>
      <c r="P483" s="65">
        <v>11301446</v>
      </c>
      <c r="Q483" s="66">
        <v>1815379</v>
      </c>
      <c r="R483" s="61">
        <v>0.16063245358160363</v>
      </c>
      <c r="S483" s="59">
        <v>11605957</v>
      </c>
      <c r="T483" s="60">
        <v>1701842</v>
      </c>
      <c r="U483" s="61">
        <v>0.14663521500208901</v>
      </c>
      <c r="V483" s="63">
        <v>12134386</v>
      </c>
      <c r="W483" s="63">
        <v>1331602</v>
      </c>
      <c r="X483" s="64">
        <v>0.10973789691542696</v>
      </c>
    </row>
    <row r="484" spans="1:24" x14ac:dyDescent="0.25">
      <c r="A484" s="56" t="s">
        <v>1035</v>
      </c>
      <c r="B484" s="56" t="s">
        <v>1036</v>
      </c>
      <c r="C484" s="56" t="s">
        <v>124</v>
      </c>
      <c r="D484" s="10">
        <v>9513755</v>
      </c>
      <c r="E484" s="10">
        <v>1841745</v>
      </c>
      <c r="F484" s="11">
        <v>0.19358760026929431</v>
      </c>
      <c r="G484" s="10">
        <v>10176827</v>
      </c>
      <c r="H484" s="10">
        <v>1807387</v>
      </c>
      <c r="I484" s="11">
        <f t="shared" si="7"/>
        <v>0.17759828284395518</v>
      </c>
      <c r="J484" s="65">
        <v>9681322</v>
      </c>
      <c r="K484" s="66">
        <v>2352854</v>
      </c>
      <c r="L484" s="61">
        <v>0.24303023905206333</v>
      </c>
      <c r="M484" s="65">
        <v>10106476</v>
      </c>
      <c r="N484" s="66">
        <v>3103319</v>
      </c>
      <c r="O484" s="61">
        <v>0.30706242215387441</v>
      </c>
      <c r="P484" s="65">
        <v>10011078</v>
      </c>
      <c r="Q484" s="66">
        <v>4843318</v>
      </c>
      <c r="R484" s="61">
        <v>0.48379585095631061</v>
      </c>
      <c r="S484" s="59">
        <v>11186625</v>
      </c>
      <c r="T484" s="60">
        <v>6730294</v>
      </c>
      <c r="U484" s="61">
        <v>0.60163758059289552</v>
      </c>
      <c r="V484" s="63">
        <v>12185951</v>
      </c>
      <c r="W484" s="63">
        <v>7566054</v>
      </c>
      <c r="X484" s="64">
        <v>0.62088334345017471</v>
      </c>
    </row>
    <row r="485" spans="1:24" x14ac:dyDescent="0.25">
      <c r="A485" s="56" t="s">
        <v>1037</v>
      </c>
      <c r="B485" s="56" t="s">
        <v>1038</v>
      </c>
      <c r="C485" s="56" t="s">
        <v>124</v>
      </c>
      <c r="D485" s="70">
        <v>14079708</v>
      </c>
      <c r="E485" s="70">
        <v>6979515</v>
      </c>
      <c r="F485" s="71">
        <v>0.49571447078305886</v>
      </c>
      <c r="G485" s="70">
        <v>12987538</v>
      </c>
      <c r="H485" s="70">
        <v>7638711</v>
      </c>
      <c r="I485" s="71">
        <v>0.58815697016632407</v>
      </c>
      <c r="J485" s="65">
        <v>12140046</v>
      </c>
      <c r="K485" s="66">
        <v>8410723</v>
      </c>
      <c r="L485" s="61">
        <v>0.69280816563627523</v>
      </c>
      <c r="M485" s="65">
        <v>13210892</v>
      </c>
      <c r="N485" s="66">
        <v>9615811</v>
      </c>
      <c r="O485" s="61">
        <v>0.72786992732966105</v>
      </c>
      <c r="P485" s="65">
        <v>13698310</v>
      </c>
      <c r="Q485" s="66">
        <v>11595865</v>
      </c>
      <c r="R485" s="61">
        <v>0.8465179281239803</v>
      </c>
      <c r="S485" s="59">
        <v>13980189</v>
      </c>
      <c r="T485" s="60">
        <v>13411264</v>
      </c>
      <c r="U485" s="61">
        <v>0.95930491354587555</v>
      </c>
      <c r="V485" s="63">
        <v>14820957</v>
      </c>
      <c r="W485" s="63">
        <v>14536732</v>
      </c>
      <c r="X485" s="64">
        <v>0.98082276333437846</v>
      </c>
    </row>
    <row r="486" spans="1:24" x14ac:dyDescent="0.25">
      <c r="A486" s="56" t="s">
        <v>1039</v>
      </c>
      <c r="B486" s="56" t="s">
        <v>1040</v>
      </c>
      <c r="C486" s="56" t="s">
        <v>124</v>
      </c>
      <c r="D486" s="10">
        <v>8561063</v>
      </c>
      <c r="E486" s="10">
        <v>1401851</v>
      </c>
      <c r="F486" s="11">
        <v>0.16374730567921297</v>
      </c>
      <c r="G486" s="10">
        <v>8597386</v>
      </c>
      <c r="H486" s="10">
        <v>984089</v>
      </c>
      <c r="I486" s="11">
        <f t="shared" si="7"/>
        <v>0.11446374514300044</v>
      </c>
      <c r="J486" s="65">
        <v>8294625</v>
      </c>
      <c r="K486" s="66">
        <v>710272</v>
      </c>
      <c r="L486" s="61">
        <v>8.5630393176303929E-2</v>
      </c>
      <c r="M486" s="65">
        <v>7780760</v>
      </c>
      <c r="N486" s="66">
        <v>1120991</v>
      </c>
      <c r="O486" s="61">
        <v>0.14407217289827728</v>
      </c>
      <c r="P486" s="65">
        <v>7892923</v>
      </c>
      <c r="Q486" s="66">
        <v>2413215</v>
      </c>
      <c r="R486" s="61">
        <v>0.30574414573663017</v>
      </c>
      <c r="S486" s="59">
        <v>8672769</v>
      </c>
      <c r="T486" s="60">
        <v>3722249</v>
      </c>
      <c r="U486" s="61">
        <v>0.42918807130686865</v>
      </c>
      <c r="V486" s="63">
        <v>9637474</v>
      </c>
      <c r="W486" s="63">
        <v>4549933</v>
      </c>
      <c r="X486" s="64">
        <v>0.47210845912528532</v>
      </c>
    </row>
    <row r="487" spans="1:24" x14ac:dyDescent="0.25">
      <c r="A487" s="56" t="s">
        <v>1041</v>
      </c>
      <c r="B487" s="56" t="s">
        <v>1042</v>
      </c>
      <c r="C487" s="56" t="s">
        <v>1043</v>
      </c>
      <c r="D487" s="10">
        <v>7788339</v>
      </c>
      <c r="E487" s="10">
        <v>4279737</v>
      </c>
      <c r="F487" s="11">
        <v>0.54950574185330148</v>
      </c>
      <c r="G487" s="10">
        <v>7969550</v>
      </c>
      <c r="H487" s="10">
        <v>4386736</v>
      </c>
      <c r="I487" s="11">
        <f t="shared" si="7"/>
        <v>0.55043710121650535</v>
      </c>
      <c r="J487" s="65">
        <v>8124871</v>
      </c>
      <c r="K487" s="66">
        <v>4497379</v>
      </c>
      <c r="L487" s="61">
        <v>0.55353235762143183</v>
      </c>
      <c r="M487" s="65">
        <v>8678001</v>
      </c>
      <c r="N487" s="66">
        <v>4234392</v>
      </c>
      <c r="O487" s="61">
        <v>0.48794555335958134</v>
      </c>
      <c r="P487" s="65">
        <v>8731209</v>
      </c>
      <c r="Q487" s="66">
        <v>4519572</v>
      </c>
      <c r="R487" s="61">
        <v>0.51763415581965799</v>
      </c>
      <c r="S487" s="59">
        <v>8957420</v>
      </c>
      <c r="T487" s="60">
        <v>5488191</v>
      </c>
      <c r="U487" s="61">
        <v>0.61269774109062658</v>
      </c>
      <c r="V487" s="63">
        <v>9562776</v>
      </c>
      <c r="W487" s="63">
        <v>6155852</v>
      </c>
      <c r="X487" s="64">
        <v>0.64373064892453824</v>
      </c>
    </row>
    <row r="488" spans="1:24" x14ac:dyDescent="0.25">
      <c r="A488" s="56" t="s">
        <v>1044</v>
      </c>
      <c r="B488" s="56" t="s">
        <v>1045</v>
      </c>
      <c r="C488" s="56" t="s">
        <v>1043</v>
      </c>
      <c r="D488" s="10">
        <v>5734828</v>
      </c>
      <c r="E488" s="10">
        <v>4019566</v>
      </c>
      <c r="F488" s="11">
        <v>0.70090436888429786</v>
      </c>
      <c r="G488" s="10">
        <v>5945689</v>
      </c>
      <c r="H488" s="10">
        <v>3959064</v>
      </c>
      <c r="I488" s="11">
        <f t="shared" si="7"/>
        <v>0.66587135654084828</v>
      </c>
      <c r="J488" s="65">
        <v>6020605</v>
      </c>
      <c r="K488" s="66">
        <v>3848930</v>
      </c>
      <c r="L488" s="61">
        <v>0.63929289498314534</v>
      </c>
      <c r="M488" s="65">
        <v>6066739</v>
      </c>
      <c r="N488" s="66">
        <v>3628126</v>
      </c>
      <c r="O488" s="61">
        <v>0.59803561682808504</v>
      </c>
      <c r="P488" s="65">
        <v>6313017</v>
      </c>
      <c r="Q488" s="66">
        <v>3451645</v>
      </c>
      <c r="R488" s="61">
        <v>0.54675046812007633</v>
      </c>
      <c r="S488" s="59">
        <v>5992317</v>
      </c>
      <c r="T488" s="60">
        <v>4284252</v>
      </c>
      <c r="U488" s="61">
        <v>0.71495750308269734</v>
      </c>
      <c r="V488" s="63">
        <v>6124830</v>
      </c>
      <c r="W488" s="63">
        <v>5038497</v>
      </c>
      <c r="X488" s="64">
        <v>0.82263458740895667</v>
      </c>
    </row>
    <row r="489" spans="1:24" x14ac:dyDescent="0.25">
      <c r="A489" s="56" t="s">
        <v>1046</v>
      </c>
      <c r="B489" s="56" t="s">
        <v>1047</v>
      </c>
      <c r="C489" s="56" t="s">
        <v>1043</v>
      </c>
      <c r="D489" s="10">
        <v>3605625</v>
      </c>
      <c r="E489" s="10">
        <v>278111</v>
      </c>
      <c r="F489" s="11">
        <v>7.713253596810539E-2</v>
      </c>
      <c r="G489" s="10">
        <v>3518139</v>
      </c>
      <c r="H489" s="10">
        <v>263968</v>
      </c>
      <c r="I489" s="11">
        <f t="shared" si="7"/>
        <v>7.5030577245526683E-2</v>
      </c>
      <c r="J489" s="65">
        <v>3428946</v>
      </c>
      <c r="K489" s="66">
        <v>559684</v>
      </c>
      <c r="L489" s="61">
        <v>0.16322333451737064</v>
      </c>
      <c r="M489" s="65">
        <v>3620233</v>
      </c>
      <c r="N489" s="66">
        <v>610946</v>
      </c>
      <c r="O489" s="61">
        <v>0.16875875116325387</v>
      </c>
      <c r="P489" s="65">
        <v>3667381</v>
      </c>
      <c r="Q489" s="66">
        <v>731566</v>
      </c>
      <c r="R489" s="61">
        <v>0.19947913783705593</v>
      </c>
      <c r="S489" s="59">
        <v>3715300</v>
      </c>
      <c r="T489" s="60">
        <v>1105690</v>
      </c>
      <c r="U489" s="61">
        <v>0.29760450030953084</v>
      </c>
      <c r="V489" s="63">
        <v>3834092</v>
      </c>
      <c r="W489" s="63">
        <v>1604908</v>
      </c>
      <c r="X489" s="64">
        <v>0.41858880798895803</v>
      </c>
    </row>
    <row r="490" spans="1:24" x14ac:dyDescent="0.25">
      <c r="A490" s="56" t="s">
        <v>1048</v>
      </c>
      <c r="B490" s="56" t="s">
        <v>1049</v>
      </c>
      <c r="C490" s="56" t="s">
        <v>1043</v>
      </c>
      <c r="D490" s="10">
        <v>5942488</v>
      </c>
      <c r="E490" s="10">
        <v>1088664</v>
      </c>
      <c r="F490" s="11">
        <v>0.18320003338668922</v>
      </c>
      <c r="G490" s="10">
        <v>5495927</v>
      </c>
      <c r="H490" s="10">
        <v>1563367</v>
      </c>
      <c r="I490" s="11">
        <f t="shared" si="7"/>
        <v>0.2844592004224219</v>
      </c>
      <c r="J490" s="65">
        <v>5456537</v>
      </c>
      <c r="K490" s="66">
        <v>2160882</v>
      </c>
      <c r="L490" s="61">
        <v>0.39601710755374703</v>
      </c>
      <c r="M490" s="65">
        <v>5639937</v>
      </c>
      <c r="N490" s="66">
        <v>2817704</v>
      </c>
      <c r="O490" s="61">
        <v>0.49959848842283167</v>
      </c>
      <c r="P490" s="65">
        <v>6395636</v>
      </c>
      <c r="Q490" s="66">
        <v>3674264</v>
      </c>
      <c r="R490" s="61">
        <v>0.57449548410822626</v>
      </c>
      <c r="S490" s="59">
        <v>5993408</v>
      </c>
      <c r="T490" s="60">
        <v>4480541</v>
      </c>
      <c r="U490" s="61">
        <v>0.74757817255224401</v>
      </c>
      <c r="V490" s="63">
        <v>6118678</v>
      </c>
      <c r="W490" s="63">
        <v>5446035</v>
      </c>
      <c r="X490" s="64">
        <v>0.89006726616435772</v>
      </c>
    </row>
    <row r="491" spans="1:24" x14ac:dyDescent="0.25">
      <c r="A491" s="56" t="s">
        <v>1050</v>
      </c>
      <c r="B491" s="56" t="s">
        <v>1051</v>
      </c>
      <c r="C491" s="56" t="s">
        <v>1043</v>
      </c>
      <c r="D491" s="10">
        <v>6286670</v>
      </c>
      <c r="E491" s="10">
        <v>2445998</v>
      </c>
      <c r="F491" s="11">
        <v>0.38907688808224383</v>
      </c>
      <c r="G491" s="10">
        <v>6451768</v>
      </c>
      <c r="H491" s="10">
        <v>2616127</v>
      </c>
      <c r="I491" s="11">
        <f t="shared" si="7"/>
        <v>0.40548993702191399</v>
      </c>
      <c r="J491" s="65">
        <v>6580084</v>
      </c>
      <c r="K491" s="66">
        <v>2993931</v>
      </c>
      <c r="L491" s="61">
        <v>0.45499890274956978</v>
      </c>
      <c r="M491" s="65">
        <v>6639780</v>
      </c>
      <c r="N491" s="66">
        <v>3175078</v>
      </c>
      <c r="O491" s="61">
        <v>0.47819024124293275</v>
      </c>
      <c r="P491" s="65">
        <v>6904175</v>
      </c>
      <c r="Q491" s="66">
        <v>3721961</v>
      </c>
      <c r="R491" s="61">
        <v>0.53908845010446582</v>
      </c>
      <c r="S491" s="59">
        <v>7292081</v>
      </c>
      <c r="T491" s="60">
        <v>4769046</v>
      </c>
      <c r="U491" s="61">
        <v>0.65400343194213006</v>
      </c>
      <c r="V491" s="63">
        <v>7130209</v>
      </c>
      <c r="W491" s="63">
        <v>5873065</v>
      </c>
      <c r="X491" s="64">
        <v>0.82368763664571398</v>
      </c>
    </row>
    <row r="492" spans="1:24" x14ac:dyDescent="0.25">
      <c r="A492" s="56" t="s">
        <v>1052</v>
      </c>
      <c r="B492" s="56" t="s">
        <v>1053</v>
      </c>
      <c r="C492" s="56" t="s">
        <v>1043</v>
      </c>
      <c r="D492" s="10">
        <v>4416188</v>
      </c>
      <c r="E492" s="10">
        <v>1827551</v>
      </c>
      <c r="F492" s="11">
        <v>0.41382998187577158</v>
      </c>
      <c r="G492" s="10">
        <v>4415985</v>
      </c>
      <c r="H492" s="10">
        <v>1868265</v>
      </c>
      <c r="I492" s="11">
        <f t="shared" si="7"/>
        <v>0.42306869248876527</v>
      </c>
      <c r="J492" s="65">
        <v>4124361</v>
      </c>
      <c r="K492" s="66">
        <v>2154912</v>
      </c>
      <c r="L492" s="61">
        <v>0.52248384658859881</v>
      </c>
      <c r="M492" s="65">
        <v>4800825</v>
      </c>
      <c r="N492" s="66">
        <v>2061690</v>
      </c>
      <c r="O492" s="61">
        <v>0.42944493915108339</v>
      </c>
      <c r="P492" s="65">
        <v>4595007</v>
      </c>
      <c r="Q492" s="66">
        <v>2261270</v>
      </c>
      <c r="R492" s="61">
        <v>0.49211459307896593</v>
      </c>
      <c r="S492" s="59">
        <v>4595007</v>
      </c>
      <c r="T492" s="60">
        <v>2261270</v>
      </c>
      <c r="U492" s="61">
        <v>0.49211459307896593</v>
      </c>
      <c r="V492" s="63">
        <v>5290064</v>
      </c>
      <c r="W492" s="63">
        <v>3706867</v>
      </c>
      <c r="X492" s="64">
        <v>0.70072252433997018</v>
      </c>
    </row>
    <row r="493" spans="1:24" x14ac:dyDescent="0.25">
      <c r="A493" s="56" t="s">
        <v>1054</v>
      </c>
      <c r="B493" s="56" t="s">
        <v>1055</v>
      </c>
      <c r="C493" s="56" t="s">
        <v>1043</v>
      </c>
      <c r="D493" s="10">
        <v>11798944</v>
      </c>
      <c r="E493" s="10">
        <v>4226637</v>
      </c>
      <c r="F493" s="11">
        <v>0.3582216340716593</v>
      </c>
      <c r="G493" s="10">
        <v>11818526</v>
      </c>
      <c r="H493" s="10">
        <v>4050704</v>
      </c>
      <c r="I493" s="11">
        <f t="shared" si="7"/>
        <v>0.34274189522449755</v>
      </c>
      <c r="J493" s="65">
        <v>11399443</v>
      </c>
      <c r="K493" s="66">
        <v>4245035</v>
      </c>
      <c r="L493" s="61">
        <v>0.37238968605746792</v>
      </c>
      <c r="M493" s="65">
        <v>11837239</v>
      </c>
      <c r="N493" s="66">
        <v>4238126</v>
      </c>
      <c r="O493" s="61">
        <v>0.35803332179066422</v>
      </c>
      <c r="P493" s="65">
        <v>12770406</v>
      </c>
      <c r="Q493" s="66">
        <v>3954353</v>
      </c>
      <c r="R493" s="61">
        <v>0.30964974801897449</v>
      </c>
      <c r="S493" s="59">
        <v>12875918</v>
      </c>
      <c r="T493" s="60">
        <v>4400771</v>
      </c>
      <c r="U493" s="61">
        <v>0.34178308684475933</v>
      </c>
      <c r="V493" s="63">
        <v>14019063</v>
      </c>
      <c r="W493" s="63">
        <v>3942816</v>
      </c>
      <c r="X493" s="64">
        <v>0.28124675664842935</v>
      </c>
    </row>
    <row r="494" spans="1:24" x14ac:dyDescent="0.25">
      <c r="A494" s="56" t="s">
        <v>1056</v>
      </c>
      <c r="B494" s="56" t="s">
        <v>1057</v>
      </c>
      <c r="C494" s="56" t="s">
        <v>1043</v>
      </c>
      <c r="D494" s="10">
        <v>4022331</v>
      </c>
      <c r="E494" s="10">
        <v>2451640</v>
      </c>
      <c r="F494" s="11">
        <v>0.60950727327015108</v>
      </c>
      <c r="G494" s="10">
        <v>4116931</v>
      </c>
      <c r="H494" s="10">
        <v>3215978</v>
      </c>
      <c r="I494" s="11">
        <f t="shared" si="7"/>
        <v>0.78115907213407265</v>
      </c>
      <c r="J494" s="65">
        <v>4329592</v>
      </c>
      <c r="K494" s="66">
        <v>3695444</v>
      </c>
      <c r="L494" s="61">
        <v>0.85353169536529072</v>
      </c>
      <c r="M494" s="65">
        <v>4289897</v>
      </c>
      <c r="N494" s="66">
        <v>4328250</v>
      </c>
      <c r="O494" s="61">
        <v>1.0089403078908421</v>
      </c>
      <c r="P494" s="65">
        <v>4723369</v>
      </c>
      <c r="Q494" s="66">
        <v>4573635</v>
      </c>
      <c r="R494" s="61">
        <v>0.9682993219458399</v>
      </c>
      <c r="S494" s="59">
        <v>4717213</v>
      </c>
      <c r="T494" s="60">
        <v>4956744</v>
      </c>
      <c r="U494" s="61">
        <v>1.0507780759528984</v>
      </c>
      <c r="V494" s="63">
        <v>4984401</v>
      </c>
      <c r="W494" s="63">
        <v>5139268</v>
      </c>
      <c r="X494" s="64">
        <v>1.0310703332255973</v>
      </c>
    </row>
    <row r="495" spans="1:24" x14ac:dyDescent="0.25">
      <c r="A495" s="56" t="s">
        <v>1058</v>
      </c>
      <c r="B495" s="56" t="s">
        <v>1059</v>
      </c>
      <c r="C495" s="56" t="s">
        <v>1043</v>
      </c>
      <c r="D495" s="10">
        <v>5581681</v>
      </c>
      <c r="E495" s="10">
        <v>2520098</v>
      </c>
      <c r="F495" s="11">
        <v>0.45149445122356507</v>
      </c>
      <c r="G495" s="10">
        <v>5792066</v>
      </c>
      <c r="H495" s="10">
        <v>2586508</v>
      </c>
      <c r="I495" s="11">
        <f t="shared" si="7"/>
        <v>0.44656051916535483</v>
      </c>
      <c r="J495" s="65">
        <v>5925088</v>
      </c>
      <c r="K495" s="66">
        <v>2664089</v>
      </c>
      <c r="L495" s="61">
        <v>0.44962859623350743</v>
      </c>
      <c r="M495" s="65">
        <v>5901862</v>
      </c>
      <c r="N495" s="66">
        <v>3144805</v>
      </c>
      <c r="O495" s="61">
        <v>0.5328496328785729</v>
      </c>
      <c r="P495" s="65">
        <v>6109154</v>
      </c>
      <c r="Q495" s="66">
        <v>3635951</v>
      </c>
      <c r="R495" s="61">
        <v>0.59516440410570759</v>
      </c>
      <c r="S495" s="59">
        <v>6458045</v>
      </c>
      <c r="T495" s="60">
        <v>4432803</v>
      </c>
      <c r="U495" s="61">
        <v>0.686400141219208</v>
      </c>
      <c r="V495" s="63">
        <v>6717705</v>
      </c>
      <c r="W495" s="63">
        <v>5212478</v>
      </c>
      <c r="X495" s="64">
        <v>0.77593136346415925</v>
      </c>
    </row>
    <row r="496" spans="1:24" x14ac:dyDescent="0.25">
      <c r="A496" s="56" t="s">
        <v>1060</v>
      </c>
      <c r="B496" s="56" t="s">
        <v>1061</v>
      </c>
      <c r="C496" s="56" t="s">
        <v>217</v>
      </c>
      <c r="D496" s="10">
        <v>13670898</v>
      </c>
      <c r="E496" s="10">
        <v>6896302</v>
      </c>
      <c r="F496" s="11">
        <v>0.50445128037675357</v>
      </c>
      <c r="G496" s="10">
        <v>14465312</v>
      </c>
      <c r="H496" s="10">
        <v>6484714</v>
      </c>
      <c r="I496" s="11">
        <f t="shared" si="7"/>
        <v>0.44829409832293976</v>
      </c>
      <c r="J496" s="65">
        <v>14561134</v>
      </c>
      <c r="K496" s="66">
        <v>6030032</v>
      </c>
      <c r="L496" s="61">
        <v>0.41411829600634126</v>
      </c>
      <c r="M496" s="65">
        <v>14730634</v>
      </c>
      <c r="N496" s="66">
        <v>6808125</v>
      </c>
      <c r="O496" s="61">
        <v>0.46217460837055624</v>
      </c>
      <c r="P496" s="65">
        <v>15417969</v>
      </c>
      <c r="Q496" s="66">
        <v>7738347</v>
      </c>
      <c r="R496" s="61">
        <v>0.50190443371626958</v>
      </c>
      <c r="S496" s="59">
        <v>15615496</v>
      </c>
      <c r="T496" s="60">
        <v>8880504</v>
      </c>
      <c r="U496" s="61">
        <v>0.56869817007413659</v>
      </c>
      <c r="V496" s="63">
        <v>21431176</v>
      </c>
      <c r="W496" s="63">
        <v>4551231</v>
      </c>
      <c r="X496" s="64">
        <v>0.21236496774605371</v>
      </c>
    </row>
    <row r="497" spans="1:24" x14ac:dyDescent="0.25">
      <c r="A497" s="56" t="s">
        <v>1062</v>
      </c>
      <c r="B497" s="56" t="s">
        <v>632</v>
      </c>
      <c r="C497" s="56" t="s">
        <v>217</v>
      </c>
      <c r="D497" s="10">
        <v>9918634</v>
      </c>
      <c r="E497" s="10">
        <v>6298805</v>
      </c>
      <c r="F497" s="11">
        <v>0.6350476285343325</v>
      </c>
      <c r="G497" s="10">
        <v>10808478</v>
      </c>
      <c r="H497" s="10">
        <v>5954090</v>
      </c>
      <c r="I497" s="11">
        <f t="shared" si="7"/>
        <v>0.55087219495658868</v>
      </c>
      <c r="J497" s="65">
        <v>10108329</v>
      </c>
      <c r="K497" s="66">
        <v>6126188</v>
      </c>
      <c r="L497" s="61">
        <v>0.60605348322160868</v>
      </c>
      <c r="M497" s="65">
        <v>10746611</v>
      </c>
      <c r="N497" s="66">
        <v>5980732</v>
      </c>
      <c r="O497" s="61">
        <v>0.55652260977902712</v>
      </c>
      <c r="P497" s="65">
        <v>10585536</v>
      </c>
      <c r="Q497" s="66">
        <v>5941209</v>
      </c>
      <c r="R497" s="61">
        <v>0.56125726651914465</v>
      </c>
      <c r="S497" s="59">
        <v>10571877</v>
      </c>
      <c r="T497" s="60">
        <v>6719321</v>
      </c>
      <c r="U497" s="61">
        <v>0.63558448513920474</v>
      </c>
      <c r="V497" s="63">
        <v>10770143</v>
      </c>
      <c r="W497" s="63">
        <v>7220237</v>
      </c>
      <c r="X497" s="64">
        <v>0.67039379142876743</v>
      </c>
    </row>
    <row r="498" spans="1:24" x14ac:dyDescent="0.25">
      <c r="A498" s="56" t="s">
        <v>1063</v>
      </c>
      <c r="B498" s="56" t="s">
        <v>1064</v>
      </c>
      <c r="C498" s="56" t="s">
        <v>217</v>
      </c>
      <c r="D498" s="10">
        <v>21828914</v>
      </c>
      <c r="E498" s="10">
        <v>621066</v>
      </c>
      <c r="F498" s="11">
        <v>2.8451529929523749E-2</v>
      </c>
      <c r="G498" s="10">
        <v>22171238</v>
      </c>
      <c r="H498" s="10">
        <v>854823</v>
      </c>
      <c r="I498" s="11">
        <f t="shared" si="7"/>
        <v>3.8555492480843875E-2</v>
      </c>
      <c r="J498" s="65">
        <v>20603182</v>
      </c>
      <c r="K498" s="66">
        <v>2278052</v>
      </c>
      <c r="L498" s="61">
        <v>0.11056796954955793</v>
      </c>
      <c r="M498" s="65">
        <v>20675961</v>
      </c>
      <c r="N498" s="66">
        <v>4356120</v>
      </c>
      <c r="O498" s="61">
        <v>0.21068524940630329</v>
      </c>
      <c r="P498" s="65">
        <v>20591147</v>
      </c>
      <c r="Q498" s="66">
        <v>7087627</v>
      </c>
      <c r="R498" s="61">
        <v>0.34420748878146518</v>
      </c>
      <c r="S498" s="59">
        <v>21240991</v>
      </c>
      <c r="T498" s="60">
        <v>9022193</v>
      </c>
      <c r="U498" s="61">
        <v>0.42475386388516428</v>
      </c>
      <c r="V498" s="63">
        <v>23185223</v>
      </c>
      <c r="W498" s="63">
        <v>9606812</v>
      </c>
      <c r="X498" s="64">
        <v>0.41435064049200648</v>
      </c>
    </row>
    <row r="499" spans="1:24" x14ac:dyDescent="0.25">
      <c r="A499" s="56" t="s">
        <v>1065</v>
      </c>
      <c r="B499" s="56" t="s">
        <v>1066</v>
      </c>
      <c r="C499" s="56" t="s">
        <v>217</v>
      </c>
      <c r="D499" s="10">
        <v>4631858</v>
      </c>
      <c r="E499" s="10">
        <v>4005525</v>
      </c>
      <c r="F499" s="11">
        <v>0.86477715853983439</v>
      </c>
      <c r="G499" s="10">
        <v>5437820</v>
      </c>
      <c r="H499" s="10">
        <v>4151208</v>
      </c>
      <c r="I499" s="11">
        <f t="shared" si="7"/>
        <v>0.76339562545284689</v>
      </c>
      <c r="J499" s="65">
        <v>5282264</v>
      </c>
      <c r="K499" s="66">
        <v>4332110</v>
      </c>
      <c r="L499" s="61">
        <v>0.82012371967777453</v>
      </c>
      <c r="M499" s="65">
        <v>5185241</v>
      </c>
      <c r="N499" s="66">
        <v>4917518</v>
      </c>
      <c r="O499" s="61">
        <v>0.94836826292162701</v>
      </c>
      <c r="P499" s="65">
        <v>5543930</v>
      </c>
      <c r="Q499" s="66">
        <v>5277809</v>
      </c>
      <c r="R499" s="61">
        <v>0.95199777053462076</v>
      </c>
      <c r="S499" s="59">
        <v>5744199</v>
      </c>
      <c r="T499" s="60">
        <v>6275016</v>
      </c>
      <c r="U499" s="61">
        <v>1.0924092288585405</v>
      </c>
      <c r="V499" s="63">
        <v>5924570</v>
      </c>
      <c r="W499" s="63">
        <v>7175680</v>
      </c>
      <c r="X499" s="64">
        <v>1.2111731315521632</v>
      </c>
    </row>
    <row r="500" spans="1:24" x14ac:dyDescent="0.25">
      <c r="A500" s="56" t="s">
        <v>1067</v>
      </c>
      <c r="B500" s="56" t="s">
        <v>582</v>
      </c>
      <c r="C500" s="56" t="s">
        <v>217</v>
      </c>
      <c r="D500" s="10">
        <v>32000778</v>
      </c>
      <c r="E500" s="10">
        <v>6733331</v>
      </c>
      <c r="F500" s="11">
        <v>0.21041147812093819</v>
      </c>
      <c r="G500" s="10">
        <v>30282117</v>
      </c>
      <c r="H500" s="10">
        <v>6208552</v>
      </c>
      <c r="I500" s="11">
        <f t="shared" si="7"/>
        <v>0.20502371085878837</v>
      </c>
      <c r="J500" s="65">
        <v>30547070</v>
      </c>
      <c r="K500" s="66">
        <v>4520371</v>
      </c>
      <c r="L500" s="61">
        <v>0.14798051007838067</v>
      </c>
      <c r="M500" s="65">
        <v>30917036</v>
      </c>
      <c r="N500" s="66">
        <v>3604729</v>
      </c>
      <c r="O500" s="61">
        <v>0.11659361524824048</v>
      </c>
      <c r="P500" s="65">
        <v>31446352</v>
      </c>
      <c r="Q500" s="66">
        <v>4155587</v>
      </c>
      <c r="R500" s="61">
        <v>0.13214846033651217</v>
      </c>
      <c r="S500" s="59">
        <v>31953182</v>
      </c>
      <c r="T500" s="60">
        <v>5075622</v>
      </c>
      <c r="U500" s="61">
        <v>0.15884558852385969</v>
      </c>
      <c r="V500" s="63">
        <v>33645294</v>
      </c>
      <c r="W500" s="63">
        <v>5259175</v>
      </c>
      <c r="X500" s="64">
        <v>0.15631235084466791</v>
      </c>
    </row>
    <row r="501" spans="1:24" x14ac:dyDescent="0.25">
      <c r="A501" s="56" t="s">
        <v>1068</v>
      </c>
      <c r="B501" s="56" t="s">
        <v>1069</v>
      </c>
      <c r="C501" s="56" t="s">
        <v>217</v>
      </c>
      <c r="D501" s="10">
        <v>8304141</v>
      </c>
      <c r="E501" s="10">
        <v>2629879</v>
      </c>
      <c r="F501" s="11">
        <v>0.31669488752659669</v>
      </c>
      <c r="G501" s="10">
        <v>8133789</v>
      </c>
      <c r="H501" s="10">
        <v>2659037</v>
      </c>
      <c r="I501" s="11">
        <f t="shared" si="7"/>
        <v>0.32691246355173464</v>
      </c>
      <c r="J501" s="65">
        <v>8054061</v>
      </c>
      <c r="K501" s="66">
        <v>2653312</v>
      </c>
      <c r="L501" s="61">
        <v>0.3294377830016435</v>
      </c>
      <c r="M501" s="65">
        <v>8218057</v>
      </c>
      <c r="N501" s="66">
        <v>2902944</v>
      </c>
      <c r="O501" s="61">
        <v>0.35323970130652538</v>
      </c>
      <c r="P501" s="65">
        <v>8452460</v>
      </c>
      <c r="Q501" s="66">
        <v>3156660</v>
      </c>
      <c r="R501" s="61">
        <v>0.37346050735525516</v>
      </c>
      <c r="S501" s="59">
        <v>8988305</v>
      </c>
      <c r="T501" s="60">
        <v>3702663</v>
      </c>
      <c r="U501" s="61">
        <v>0.41194229612813538</v>
      </c>
      <c r="V501" s="63">
        <v>8912719</v>
      </c>
      <c r="W501" s="63">
        <v>4757046</v>
      </c>
      <c r="X501" s="64">
        <v>0.53373678672019165</v>
      </c>
    </row>
    <row r="502" spans="1:24" x14ac:dyDescent="0.25">
      <c r="A502" s="56" t="s">
        <v>1070</v>
      </c>
      <c r="B502" s="56" t="s">
        <v>1071</v>
      </c>
      <c r="C502" s="56" t="s">
        <v>217</v>
      </c>
      <c r="D502" s="10">
        <v>15040051</v>
      </c>
      <c r="E502" s="10">
        <v>5282618</v>
      </c>
      <c r="F502" s="11">
        <v>0.35123670790743994</v>
      </c>
      <c r="G502" s="10">
        <v>15384396</v>
      </c>
      <c r="H502" s="10">
        <v>4980093</v>
      </c>
      <c r="I502" s="11">
        <f t="shared" si="7"/>
        <v>0.32371066111402746</v>
      </c>
      <c r="J502" s="65">
        <v>15458663</v>
      </c>
      <c r="K502" s="66">
        <v>4492412</v>
      </c>
      <c r="L502" s="61">
        <v>0.29060805581957511</v>
      </c>
      <c r="M502" s="65">
        <v>15996553</v>
      </c>
      <c r="N502" s="66">
        <v>4308545</v>
      </c>
      <c r="O502" s="61">
        <v>0.26934208888627442</v>
      </c>
      <c r="P502" s="65">
        <v>16483518</v>
      </c>
      <c r="Q502" s="66">
        <v>4229414</v>
      </c>
      <c r="R502" s="61">
        <v>0.25658442572756618</v>
      </c>
      <c r="S502" s="59">
        <v>16351989</v>
      </c>
      <c r="T502" s="60">
        <v>5027860</v>
      </c>
      <c r="U502" s="61">
        <v>0.30747696809238312</v>
      </c>
      <c r="V502" s="63">
        <v>16866625</v>
      </c>
      <c r="W502" s="63">
        <v>4825828</v>
      </c>
      <c r="X502" s="64">
        <v>0.28611699139572971</v>
      </c>
    </row>
    <row r="503" spans="1:24" x14ac:dyDescent="0.25">
      <c r="A503" s="56" t="s">
        <v>1072</v>
      </c>
      <c r="B503" s="56" t="s">
        <v>1073</v>
      </c>
      <c r="C503" s="56" t="s">
        <v>79</v>
      </c>
      <c r="D503" s="10">
        <v>10534601</v>
      </c>
      <c r="E503" s="10">
        <v>4599622</v>
      </c>
      <c r="F503" s="11">
        <v>0.43662042824403124</v>
      </c>
      <c r="G503" s="10">
        <v>10863229</v>
      </c>
      <c r="H503" s="10">
        <v>4812278</v>
      </c>
      <c r="I503" s="11">
        <f t="shared" si="7"/>
        <v>0.44298780776875823</v>
      </c>
      <c r="J503" s="65">
        <v>10508036</v>
      </c>
      <c r="K503" s="66">
        <v>4359454</v>
      </c>
      <c r="L503" s="61">
        <v>0.41486858248296826</v>
      </c>
      <c r="M503" s="65">
        <v>10700146</v>
      </c>
      <c r="N503" s="66">
        <v>3902910</v>
      </c>
      <c r="O503" s="61">
        <v>0.3647529669221336</v>
      </c>
      <c r="P503" s="65">
        <v>11125199</v>
      </c>
      <c r="Q503" s="66">
        <v>3383248</v>
      </c>
      <c r="R503" s="61">
        <v>0.3041067400232571</v>
      </c>
      <c r="S503" s="59">
        <v>11312016</v>
      </c>
      <c r="T503" s="60">
        <v>3654998</v>
      </c>
      <c r="U503" s="61">
        <v>0.32310756986199451</v>
      </c>
      <c r="V503" s="63">
        <v>11689513</v>
      </c>
      <c r="W503" s="63">
        <v>4348410</v>
      </c>
      <c r="X503" s="64">
        <v>0.37199240036774844</v>
      </c>
    </row>
    <row r="504" spans="1:24" x14ac:dyDescent="0.25">
      <c r="A504" s="56" t="s">
        <v>1074</v>
      </c>
      <c r="B504" s="56" t="s">
        <v>1075</v>
      </c>
      <c r="C504" s="56" t="s">
        <v>79</v>
      </c>
      <c r="D504" s="10">
        <v>11377612</v>
      </c>
      <c r="E504" s="10">
        <v>5136540</v>
      </c>
      <c r="F504" s="11">
        <v>0.45146028885498996</v>
      </c>
      <c r="G504" s="10">
        <v>12099690</v>
      </c>
      <c r="H504" s="10">
        <v>4594162</v>
      </c>
      <c r="I504" s="11">
        <f t="shared" si="7"/>
        <v>0.37969253757740901</v>
      </c>
      <c r="J504" s="65">
        <v>12039141</v>
      </c>
      <c r="K504" s="66">
        <v>4341982</v>
      </c>
      <c r="L504" s="61">
        <v>0.36065546536916548</v>
      </c>
      <c r="M504" s="65">
        <v>12975996</v>
      </c>
      <c r="N504" s="66">
        <v>3720112</v>
      </c>
      <c r="O504" s="61">
        <v>0.28669182697035356</v>
      </c>
      <c r="P504" s="65">
        <v>12712262</v>
      </c>
      <c r="Q504" s="66">
        <v>4218409</v>
      </c>
      <c r="R504" s="61">
        <v>0.33183779566531907</v>
      </c>
      <c r="S504" s="59">
        <v>13323996</v>
      </c>
      <c r="T504" s="60">
        <v>6447039</v>
      </c>
      <c r="U504" s="61">
        <v>0.48386677690386576</v>
      </c>
      <c r="V504" s="63">
        <v>14222728</v>
      </c>
      <c r="W504" s="63">
        <v>8680520</v>
      </c>
      <c r="X504" s="64">
        <v>0.61032735773334057</v>
      </c>
    </row>
    <row r="505" spans="1:24" x14ac:dyDescent="0.25">
      <c r="A505" s="56" t="s">
        <v>1076</v>
      </c>
      <c r="B505" s="56" t="s">
        <v>1077</v>
      </c>
      <c r="C505" s="56" t="s">
        <v>79</v>
      </c>
      <c r="D505" s="10">
        <v>10206711</v>
      </c>
      <c r="E505" s="10">
        <v>2072079</v>
      </c>
      <c r="F505" s="11">
        <v>0.20301143042063208</v>
      </c>
      <c r="G505" s="10">
        <v>10237433</v>
      </c>
      <c r="H505" s="10">
        <v>1649403</v>
      </c>
      <c r="I505" s="11">
        <f t="shared" si="7"/>
        <v>0.16111490058103434</v>
      </c>
      <c r="J505" s="65">
        <v>10054353</v>
      </c>
      <c r="K505" s="66">
        <v>901979</v>
      </c>
      <c r="L505" s="61">
        <v>8.9710297619349552E-2</v>
      </c>
      <c r="M505" s="65">
        <v>9401766</v>
      </c>
      <c r="N505" s="66">
        <v>1544635</v>
      </c>
      <c r="O505" s="61">
        <v>0.16429200641666683</v>
      </c>
      <c r="P505" s="65">
        <v>9309171</v>
      </c>
      <c r="Q505" s="66">
        <v>1842501</v>
      </c>
      <c r="R505" s="61">
        <v>0.19792320927395146</v>
      </c>
      <c r="S505" s="59">
        <v>9427585</v>
      </c>
      <c r="T505" s="60">
        <v>3473881</v>
      </c>
      <c r="U505" s="61">
        <v>0.36848047511637394</v>
      </c>
      <c r="V505" s="63">
        <v>9858441</v>
      </c>
      <c r="W505" s="63">
        <v>4334159</v>
      </c>
      <c r="X505" s="64">
        <v>0.43963939125871931</v>
      </c>
    </row>
    <row r="506" spans="1:24" x14ac:dyDescent="0.25">
      <c r="A506" s="56" t="s">
        <v>1078</v>
      </c>
      <c r="B506" s="56" t="s">
        <v>606</v>
      </c>
      <c r="C506" s="56" t="s">
        <v>79</v>
      </c>
      <c r="D506" s="10">
        <v>9968047</v>
      </c>
      <c r="E506" s="10">
        <v>6882052</v>
      </c>
      <c r="F506" s="11">
        <v>0.69041127113465661</v>
      </c>
      <c r="G506" s="10">
        <v>10171753</v>
      </c>
      <c r="H506" s="10">
        <v>7281594</v>
      </c>
      <c r="I506" s="11">
        <f t="shared" si="7"/>
        <v>0.71586421730846195</v>
      </c>
      <c r="J506" s="65">
        <v>10224834</v>
      </c>
      <c r="K506" s="66">
        <v>8154312</v>
      </c>
      <c r="L506" s="61">
        <v>0.79750067336056507</v>
      </c>
      <c r="M506" s="65">
        <v>10713515</v>
      </c>
      <c r="N506" s="66">
        <v>8796505</v>
      </c>
      <c r="O506" s="61">
        <v>0.82106619536165304</v>
      </c>
      <c r="P506" s="65">
        <v>10845882</v>
      </c>
      <c r="Q506" s="66">
        <v>9906586</v>
      </c>
      <c r="R506" s="61">
        <v>0.91339607050860405</v>
      </c>
      <c r="S506" s="59">
        <v>11407732</v>
      </c>
      <c r="T506" s="60">
        <v>10760914</v>
      </c>
      <c r="U506" s="61">
        <v>0.94330003544964069</v>
      </c>
      <c r="V506" s="63">
        <v>11804526</v>
      </c>
      <c r="W506" s="63">
        <v>12063333</v>
      </c>
      <c r="X506" s="64">
        <v>1.0219243873070381</v>
      </c>
    </row>
    <row r="507" spans="1:24" x14ac:dyDescent="0.25">
      <c r="A507" s="56" t="s">
        <v>1079</v>
      </c>
      <c r="B507" s="56" t="s">
        <v>1080</v>
      </c>
      <c r="C507" s="56" t="s">
        <v>79</v>
      </c>
      <c r="D507" s="10">
        <v>16989587</v>
      </c>
      <c r="E507" s="10">
        <v>11078184</v>
      </c>
      <c r="F507" s="11">
        <v>0.65205728661915086</v>
      </c>
      <c r="G507" s="10">
        <v>17659022</v>
      </c>
      <c r="H507" s="10">
        <v>12037222</v>
      </c>
      <c r="I507" s="11">
        <f t="shared" si="7"/>
        <v>0.68164714897574741</v>
      </c>
      <c r="J507" s="65">
        <v>17670935</v>
      </c>
      <c r="K507" s="66">
        <v>12666250</v>
      </c>
      <c r="L507" s="61">
        <v>0.71678436936132695</v>
      </c>
      <c r="M507" s="65">
        <v>19042241</v>
      </c>
      <c r="N507" s="66">
        <v>12673772</v>
      </c>
      <c r="O507" s="61">
        <v>0.66556094947018052</v>
      </c>
      <c r="P507" s="65">
        <v>20116908</v>
      </c>
      <c r="Q507" s="66">
        <v>12045799</v>
      </c>
      <c r="R507" s="61">
        <v>0.5987897841954638</v>
      </c>
      <c r="S507" s="59">
        <v>22372700</v>
      </c>
      <c r="T507" s="60">
        <v>9708177</v>
      </c>
      <c r="U507" s="61">
        <v>0.43392961064154079</v>
      </c>
      <c r="V507" s="63">
        <v>20198758</v>
      </c>
      <c r="W507" s="63">
        <v>9846348</v>
      </c>
      <c r="X507" s="64">
        <v>0.4874729426433051</v>
      </c>
    </row>
    <row r="508" spans="1:24" x14ac:dyDescent="0.25">
      <c r="A508" s="56" t="s">
        <v>1081</v>
      </c>
      <c r="B508" s="56" t="s">
        <v>1082</v>
      </c>
      <c r="C508" s="56" t="s">
        <v>79</v>
      </c>
      <c r="D508" s="10">
        <v>13135424</v>
      </c>
      <c r="E508" s="10">
        <v>4809315</v>
      </c>
      <c r="F508" s="11">
        <v>0.36613321351484351</v>
      </c>
      <c r="G508" s="10">
        <v>13729309</v>
      </c>
      <c r="H508" s="10">
        <v>4167068</v>
      </c>
      <c r="I508" s="11">
        <f t="shared" si="7"/>
        <v>0.30351622212013729</v>
      </c>
      <c r="J508" s="65">
        <v>12941231</v>
      </c>
      <c r="K508" s="66">
        <v>3011754</v>
      </c>
      <c r="L508" s="61">
        <v>0.23272546483406409</v>
      </c>
      <c r="M508" s="65">
        <v>12659527</v>
      </c>
      <c r="N508" s="66">
        <v>3305501</v>
      </c>
      <c r="O508" s="61">
        <v>0.26110778072514085</v>
      </c>
      <c r="P508" s="65">
        <v>12823024</v>
      </c>
      <c r="Q508" s="66">
        <v>3202906</v>
      </c>
      <c r="R508" s="61">
        <v>0.24977774353381854</v>
      </c>
      <c r="S508" s="59">
        <v>12840246</v>
      </c>
      <c r="T508" s="60">
        <v>3295170</v>
      </c>
      <c r="U508" s="61">
        <v>0.25662826086042279</v>
      </c>
      <c r="V508" s="63">
        <v>13574117</v>
      </c>
      <c r="W508" s="63">
        <v>3679130</v>
      </c>
      <c r="X508" s="64">
        <v>0.27104009785682559</v>
      </c>
    </row>
    <row r="509" spans="1:24" x14ac:dyDescent="0.25">
      <c r="A509" s="56" t="s">
        <v>1083</v>
      </c>
      <c r="B509" s="56" t="s">
        <v>580</v>
      </c>
      <c r="C509" s="56" t="s">
        <v>146</v>
      </c>
      <c r="D509" s="10">
        <v>10574651</v>
      </c>
      <c r="E509" s="10">
        <v>1546168</v>
      </c>
      <c r="F509" s="11">
        <v>0.1462145653790371</v>
      </c>
      <c r="G509" s="10">
        <v>15153952</v>
      </c>
      <c r="H509" s="10">
        <v>2382599</v>
      </c>
      <c r="I509" s="11">
        <f t="shared" si="7"/>
        <v>0.15722624698824439</v>
      </c>
      <c r="J509" s="65">
        <v>11225240</v>
      </c>
      <c r="K509" s="66">
        <v>2061467</v>
      </c>
      <c r="L509" s="61">
        <v>0.18364569488046581</v>
      </c>
      <c r="M509" s="65">
        <v>11042190</v>
      </c>
      <c r="N509" s="66">
        <v>2801203</v>
      </c>
      <c r="O509" s="61">
        <v>0.25368183304217734</v>
      </c>
      <c r="P509" s="65">
        <v>11508694</v>
      </c>
      <c r="Q509" s="66">
        <v>3281744</v>
      </c>
      <c r="R509" s="61">
        <v>0.28515346745686349</v>
      </c>
      <c r="S509" s="59">
        <v>11849967</v>
      </c>
      <c r="T509" s="60">
        <v>3929345</v>
      </c>
      <c r="U509" s="61">
        <v>0.33159121877723374</v>
      </c>
      <c r="V509" s="63">
        <v>11808333</v>
      </c>
      <c r="W509" s="63">
        <v>5356402</v>
      </c>
      <c r="X509" s="64">
        <v>0.45361203821064328</v>
      </c>
    </row>
    <row r="510" spans="1:24" x14ac:dyDescent="0.25">
      <c r="A510" s="56" t="s">
        <v>1084</v>
      </c>
      <c r="B510" s="56" t="s">
        <v>1085</v>
      </c>
      <c r="C510" s="56" t="s">
        <v>146</v>
      </c>
      <c r="D510" s="10">
        <v>24364879</v>
      </c>
      <c r="E510" s="10">
        <v>2430169</v>
      </c>
      <c r="F510" s="11">
        <v>9.9740655391721833E-2</v>
      </c>
      <c r="G510" s="10">
        <v>9051950</v>
      </c>
      <c r="H510" s="10">
        <v>1219454</v>
      </c>
      <c r="I510" s="11">
        <f t="shared" si="7"/>
        <v>0.13471727086428892</v>
      </c>
      <c r="J510" s="65">
        <v>9841925</v>
      </c>
      <c r="K510" s="66">
        <v>337389</v>
      </c>
      <c r="L510" s="61">
        <v>3.4280793645552067E-2</v>
      </c>
      <c r="M510" s="65">
        <v>9587449</v>
      </c>
      <c r="N510" s="66">
        <v>75680</v>
      </c>
      <c r="O510" s="61">
        <v>7.8936534629806109E-3</v>
      </c>
      <c r="P510" s="65">
        <v>9627440</v>
      </c>
      <c r="Q510" s="66">
        <v>415384</v>
      </c>
      <c r="R510" s="61">
        <v>4.3145841469798822E-2</v>
      </c>
      <c r="S510" s="59">
        <v>9711623</v>
      </c>
      <c r="T510" s="60">
        <v>1271867</v>
      </c>
      <c r="U510" s="61">
        <v>0.13096338274251379</v>
      </c>
      <c r="V510" s="63">
        <v>10365408</v>
      </c>
      <c r="W510" s="63">
        <v>2100347</v>
      </c>
      <c r="X510" s="64">
        <v>0.20263042226606034</v>
      </c>
    </row>
    <row r="511" spans="1:24" x14ac:dyDescent="0.25">
      <c r="A511" s="56" t="s">
        <v>1086</v>
      </c>
      <c r="B511" s="56" t="s">
        <v>1087</v>
      </c>
      <c r="C511" s="56" t="s">
        <v>256</v>
      </c>
      <c r="D511" s="10">
        <v>8912257</v>
      </c>
      <c r="E511" s="10">
        <v>1313702</v>
      </c>
      <c r="F511" s="11">
        <v>0.14740396287943672</v>
      </c>
      <c r="G511" s="10">
        <v>8717810</v>
      </c>
      <c r="H511" s="10">
        <v>1461615</v>
      </c>
      <c r="I511" s="11">
        <f t="shared" si="7"/>
        <v>0.16765850597799217</v>
      </c>
      <c r="J511" s="65">
        <v>8727972</v>
      </c>
      <c r="K511" s="66">
        <v>1682535</v>
      </c>
      <c r="L511" s="61">
        <v>0.19277502265131005</v>
      </c>
      <c r="M511" s="65">
        <v>8985117</v>
      </c>
      <c r="N511" s="66">
        <v>2151641</v>
      </c>
      <c r="O511" s="61">
        <v>0.23946722118365293</v>
      </c>
      <c r="P511" s="65">
        <v>9115355</v>
      </c>
      <c r="Q511" s="66">
        <v>2923111</v>
      </c>
      <c r="R511" s="61">
        <v>0.32067988575321532</v>
      </c>
      <c r="S511" s="59">
        <v>9568917</v>
      </c>
      <c r="T511" s="60">
        <v>4453725</v>
      </c>
      <c r="U511" s="61">
        <v>0.465436684214107</v>
      </c>
      <c r="V511" s="63">
        <v>10552542</v>
      </c>
      <c r="W511" s="63">
        <v>5499348</v>
      </c>
      <c r="X511" s="64">
        <v>0.5211396457839258</v>
      </c>
    </row>
    <row r="512" spans="1:24" x14ac:dyDescent="0.25">
      <c r="A512" s="56" t="s">
        <v>1088</v>
      </c>
      <c r="B512" s="56" t="s">
        <v>1089</v>
      </c>
      <c r="C512" s="56" t="s">
        <v>256</v>
      </c>
      <c r="D512" s="10">
        <v>5281786</v>
      </c>
      <c r="E512" s="10">
        <v>627498</v>
      </c>
      <c r="F512" s="11">
        <v>0.11880413178421087</v>
      </c>
      <c r="G512" s="10">
        <v>5728909</v>
      </c>
      <c r="H512" s="10">
        <v>382294</v>
      </c>
      <c r="I512" s="11">
        <f t="shared" si="7"/>
        <v>6.6730681182054039E-2</v>
      </c>
      <c r="J512" s="65">
        <v>5534508</v>
      </c>
      <c r="K512" s="66">
        <v>322450</v>
      </c>
      <c r="L512" s="61">
        <v>5.8261728052430316E-2</v>
      </c>
      <c r="M512" s="65">
        <v>5407848</v>
      </c>
      <c r="N512" s="66">
        <v>758190</v>
      </c>
      <c r="O512" s="61">
        <v>0.14020179561259857</v>
      </c>
      <c r="P512" s="65">
        <v>5632263</v>
      </c>
      <c r="Q512" s="66">
        <v>1069574</v>
      </c>
      <c r="R512" s="61">
        <v>0.18990128834537734</v>
      </c>
      <c r="S512" s="59">
        <v>6065128</v>
      </c>
      <c r="T512" s="60">
        <v>1686875</v>
      </c>
      <c r="U512" s="61">
        <v>0.2781268589879719</v>
      </c>
      <c r="V512" s="63">
        <v>6528541</v>
      </c>
      <c r="W512" s="63">
        <v>2231339</v>
      </c>
      <c r="X512" s="64">
        <v>0.34178218379879977</v>
      </c>
    </row>
    <row r="513" spans="1:24" x14ac:dyDescent="0.25">
      <c r="A513" s="56" t="s">
        <v>1090</v>
      </c>
      <c r="B513" s="56" t="s">
        <v>1091</v>
      </c>
      <c r="C513" s="56" t="s">
        <v>256</v>
      </c>
      <c r="D513" s="10">
        <v>6338077</v>
      </c>
      <c r="E513" s="10">
        <v>915580</v>
      </c>
      <c r="F513" s="11">
        <v>0.14445706481634729</v>
      </c>
      <c r="G513" s="10">
        <v>5912615</v>
      </c>
      <c r="H513" s="10">
        <v>1255001</v>
      </c>
      <c r="I513" s="11">
        <f t="shared" si="7"/>
        <v>0.21225819709214958</v>
      </c>
      <c r="J513" s="65">
        <v>6308903</v>
      </c>
      <c r="K513" s="66">
        <v>1205721</v>
      </c>
      <c r="L513" s="61">
        <v>0.19111420796927769</v>
      </c>
      <c r="M513" s="65">
        <v>6842227</v>
      </c>
      <c r="N513" s="66">
        <v>1110355</v>
      </c>
      <c r="O513" s="61">
        <v>0.16227976651461579</v>
      </c>
      <c r="P513" s="65">
        <v>7118856</v>
      </c>
      <c r="Q513" s="66">
        <v>1126176</v>
      </c>
      <c r="R513" s="61">
        <v>0.15819620455871</v>
      </c>
      <c r="S513" s="59">
        <v>6873822</v>
      </c>
      <c r="T513" s="60">
        <v>1787527</v>
      </c>
      <c r="U513" s="61">
        <v>0.26004848539866177</v>
      </c>
      <c r="V513" s="63">
        <v>6848118</v>
      </c>
      <c r="W513" s="63">
        <v>2972729</v>
      </c>
      <c r="X513" s="64">
        <v>0.43409430152926687</v>
      </c>
    </row>
    <row r="514" spans="1:24" x14ac:dyDescent="0.25">
      <c r="A514" s="56" t="s">
        <v>1092</v>
      </c>
      <c r="B514" s="56" t="s">
        <v>1093</v>
      </c>
      <c r="C514" s="56" t="s">
        <v>256</v>
      </c>
      <c r="D514" s="10">
        <v>14234326</v>
      </c>
      <c r="E514" s="10">
        <v>1015707</v>
      </c>
      <c r="F514" s="11">
        <v>7.1356170991166007E-2</v>
      </c>
      <c r="G514" s="10">
        <v>13525809</v>
      </c>
      <c r="H514" s="10">
        <v>1158059</v>
      </c>
      <c r="I514" s="11">
        <f t="shared" si="7"/>
        <v>8.5618464670024541E-2</v>
      </c>
      <c r="J514" s="65">
        <v>13885848</v>
      </c>
      <c r="K514" s="66">
        <v>757384</v>
      </c>
      <c r="L514" s="61">
        <v>5.4543589991767158E-2</v>
      </c>
      <c r="M514" s="65">
        <v>14190269</v>
      </c>
      <c r="N514" s="66">
        <v>959342</v>
      </c>
      <c r="O514" s="61">
        <v>6.7605624671385728E-2</v>
      </c>
      <c r="P514" s="65">
        <v>15127163</v>
      </c>
      <c r="Q514" s="66">
        <v>936576</v>
      </c>
      <c r="R514" s="61">
        <v>6.1913526019386447E-2</v>
      </c>
      <c r="S514" s="59">
        <v>15311194</v>
      </c>
      <c r="T514" s="60">
        <v>1118114</v>
      </c>
      <c r="U514" s="61">
        <v>7.3025918161575123E-2</v>
      </c>
      <c r="V514" s="63">
        <v>15245460</v>
      </c>
      <c r="W514" s="63">
        <v>1681575</v>
      </c>
      <c r="X514" s="64">
        <v>0.11030004998209303</v>
      </c>
    </row>
    <row r="515" spans="1:24" x14ac:dyDescent="0.25">
      <c r="A515" s="56" t="s">
        <v>1094</v>
      </c>
      <c r="B515" s="56" t="s">
        <v>762</v>
      </c>
      <c r="C515" s="56" t="s">
        <v>256</v>
      </c>
      <c r="D515" s="10">
        <v>16167437</v>
      </c>
      <c r="E515" s="10">
        <v>1455472</v>
      </c>
      <c r="F515" s="11">
        <v>9.0024906235911112E-2</v>
      </c>
      <c r="G515" s="10">
        <v>16170001</v>
      </c>
      <c r="H515" s="10">
        <v>922869</v>
      </c>
      <c r="I515" s="11">
        <f t="shared" si="7"/>
        <v>5.7072909271928929E-2</v>
      </c>
      <c r="J515" s="65">
        <v>16560978</v>
      </c>
      <c r="K515" s="66">
        <v>208291</v>
      </c>
      <c r="L515" s="61">
        <v>1.25772161523311E-2</v>
      </c>
      <c r="M515" s="65">
        <v>17206026</v>
      </c>
      <c r="N515" s="66">
        <v>260913</v>
      </c>
      <c r="O515" s="61">
        <v>1.5164047758616661E-2</v>
      </c>
      <c r="P515" s="65">
        <v>17615489</v>
      </c>
      <c r="Q515" s="66">
        <v>1076510</v>
      </c>
      <c r="R515" s="61">
        <v>6.1111559264690293E-2</v>
      </c>
      <c r="S515" s="59">
        <v>17936884</v>
      </c>
      <c r="T515" s="60">
        <v>3499924</v>
      </c>
      <c r="U515" s="61">
        <v>0.19512441514367823</v>
      </c>
      <c r="V515" s="63">
        <v>18644355</v>
      </c>
      <c r="W515" s="63">
        <v>4520141</v>
      </c>
      <c r="X515" s="64">
        <v>0.24244019168268358</v>
      </c>
    </row>
    <row r="516" spans="1:24" x14ac:dyDescent="0.25">
      <c r="A516" s="56" t="s">
        <v>1095</v>
      </c>
      <c r="B516" s="56" t="s">
        <v>1096</v>
      </c>
      <c r="C516" s="56" t="s">
        <v>256</v>
      </c>
      <c r="D516" s="10">
        <v>10394625</v>
      </c>
      <c r="E516" s="10">
        <v>885137</v>
      </c>
      <c r="F516" s="11">
        <v>8.5153336459949255E-2</v>
      </c>
      <c r="G516" s="10">
        <v>10161565</v>
      </c>
      <c r="H516" s="10">
        <v>901861</v>
      </c>
      <c r="I516" s="11">
        <f t="shared" ref="I516:I579" si="8">H516/G516</f>
        <v>8.875217547690735E-2</v>
      </c>
      <c r="J516" s="65">
        <v>10107107</v>
      </c>
      <c r="K516" s="66">
        <v>900846</v>
      </c>
      <c r="L516" s="61">
        <v>8.9129955782599316E-2</v>
      </c>
      <c r="M516" s="65">
        <v>9458884</v>
      </c>
      <c r="N516" s="66">
        <v>2345700</v>
      </c>
      <c r="O516" s="61">
        <v>0.24798908623892629</v>
      </c>
      <c r="P516" s="65">
        <v>10594298</v>
      </c>
      <c r="Q516" s="66">
        <v>4216676</v>
      </c>
      <c r="R516" s="61">
        <v>0.39801372398624241</v>
      </c>
      <c r="S516" s="59">
        <v>11075133</v>
      </c>
      <c r="T516" s="60">
        <v>5718108</v>
      </c>
      <c r="U516" s="61">
        <v>0.51630151981019101</v>
      </c>
      <c r="V516" s="63">
        <v>10693654</v>
      </c>
      <c r="W516" s="63">
        <v>7700232</v>
      </c>
      <c r="X516" s="64">
        <v>0.72007491545920599</v>
      </c>
    </row>
    <row r="517" spans="1:24" x14ac:dyDescent="0.25">
      <c r="A517" s="56" t="s">
        <v>1097</v>
      </c>
      <c r="B517" s="56" t="s">
        <v>1098</v>
      </c>
      <c r="C517" s="56" t="s">
        <v>256</v>
      </c>
      <c r="D517" s="10">
        <v>13458780</v>
      </c>
      <c r="E517" s="10">
        <v>2491486</v>
      </c>
      <c r="F517" s="11">
        <v>0.18511975082436893</v>
      </c>
      <c r="G517" s="10">
        <v>13433451</v>
      </c>
      <c r="H517" s="10">
        <v>2759183</v>
      </c>
      <c r="I517" s="11">
        <f t="shared" si="8"/>
        <v>0.20539643908330033</v>
      </c>
      <c r="J517" s="65">
        <v>13741687</v>
      </c>
      <c r="K517" s="66">
        <v>3195559</v>
      </c>
      <c r="L517" s="61">
        <v>0.23254488331745585</v>
      </c>
      <c r="M517" s="65">
        <v>14310499</v>
      </c>
      <c r="N517" s="66">
        <v>3505429</v>
      </c>
      <c r="O517" s="61">
        <v>0.24495505013486951</v>
      </c>
      <c r="P517" s="65">
        <v>14790832</v>
      </c>
      <c r="Q517" s="66">
        <v>4352795</v>
      </c>
      <c r="R517" s="61">
        <v>0.29429007103860011</v>
      </c>
      <c r="S517" s="59">
        <v>15313756</v>
      </c>
      <c r="T517" s="60">
        <v>5283692</v>
      </c>
      <c r="U517" s="61">
        <v>0.34502913589585732</v>
      </c>
      <c r="V517" s="63">
        <v>16430761</v>
      </c>
      <c r="W517" s="63">
        <v>6459784</v>
      </c>
      <c r="X517" s="64">
        <v>0.39315184488411703</v>
      </c>
    </row>
    <row r="518" spans="1:24" x14ac:dyDescent="0.25">
      <c r="A518" s="56" t="s">
        <v>1099</v>
      </c>
      <c r="B518" s="56" t="s">
        <v>1100</v>
      </c>
      <c r="C518" s="56" t="s">
        <v>256</v>
      </c>
      <c r="D518" s="10">
        <v>12039705</v>
      </c>
      <c r="E518" s="10">
        <v>1592563</v>
      </c>
      <c r="F518" s="11">
        <v>0.13227591539825934</v>
      </c>
      <c r="G518" s="10">
        <v>11811377</v>
      </c>
      <c r="H518" s="10">
        <v>1611556</v>
      </c>
      <c r="I518" s="11">
        <f t="shared" si="8"/>
        <v>0.13644099244313343</v>
      </c>
      <c r="J518" s="65">
        <v>11897792</v>
      </c>
      <c r="K518" s="66">
        <v>1676219</v>
      </c>
      <c r="L518" s="61">
        <v>0.14088488015255268</v>
      </c>
      <c r="M518" s="65">
        <v>12459277</v>
      </c>
      <c r="N518" s="66">
        <v>1810449</v>
      </c>
      <c r="O518" s="61">
        <v>0.14530931449714138</v>
      </c>
      <c r="P518" s="65">
        <v>12864566</v>
      </c>
      <c r="Q518" s="66">
        <v>1673934</v>
      </c>
      <c r="R518" s="61">
        <v>0.13011974131113324</v>
      </c>
      <c r="S518" s="59">
        <v>13126796</v>
      </c>
      <c r="T518" s="60">
        <v>1567710</v>
      </c>
      <c r="U518" s="61">
        <v>0.1194282290971841</v>
      </c>
      <c r="V518" s="63">
        <v>13598828</v>
      </c>
      <c r="W518" s="63">
        <v>1741683</v>
      </c>
      <c r="X518" s="64">
        <v>0.1280759636050989</v>
      </c>
    </row>
    <row r="519" spans="1:24" x14ac:dyDescent="0.25">
      <c r="A519" s="56" t="s">
        <v>1101</v>
      </c>
      <c r="B519" s="56" t="s">
        <v>1102</v>
      </c>
      <c r="C519" s="56" t="s">
        <v>140</v>
      </c>
      <c r="D519" s="10">
        <v>8523843</v>
      </c>
      <c r="E519" s="10">
        <v>1497475</v>
      </c>
      <c r="F519" s="11">
        <v>0.17568073461700315</v>
      </c>
      <c r="G519" s="10">
        <v>8818757</v>
      </c>
      <c r="H519" s="10">
        <v>825968</v>
      </c>
      <c r="I519" s="11">
        <f t="shared" si="8"/>
        <v>9.3660365060518169E-2</v>
      </c>
      <c r="J519" s="65">
        <v>8566433</v>
      </c>
      <c r="K519" s="66">
        <v>683363</v>
      </c>
      <c r="L519" s="61">
        <v>7.9772175886976535E-2</v>
      </c>
      <c r="M519" s="65">
        <v>8643949</v>
      </c>
      <c r="N519" s="66">
        <v>756954</v>
      </c>
      <c r="O519" s="61">
        <v>8.7570391727207084E-2</v>
      </c>
      <c r="P519" s="65">
        <v>8752287</v>
      </c>
      <c r="Q519" s="66">
        <v>1317669</v>
      </c>
      <c r="R519" s="61">
        <v>0.15055139302447462</v>
      </c>
      <c r="S519" s="59">
        <v>9005524</v>
      </c>
      <c r="T519" s="60">
        <v>2519024</v>
      </c>
      <c r="U519" s="61">
        <v>0.27971986971552126</v>
      </c>
      <c r="V519" s="63">
        <v>9690226</v>
      </c>
      <c r="W519" s="63">
        <v>3271459</v>
      </c>
      <c r="X519" s="64">
        <v>0.33760399396257629</v>
      </c>
    </row>
    <row r="520" spans="1:24" x14ac:dyDescent="0.25">
      <c r="A520" s="56" t="s">
        <v>1103</v>
      </c>
      <c r="B520" s="56" t="s">
        <v>1104</v>
      </c>
      <c r="C520" s="56" t="s">
        <v>140</v>
      </c>
      <c r="D520" s="10">
        <v>6991675</v>
      </c>
      <c r="E520" s="10">
        <v>3829128</v>
      </c>
      <c r="F520" s="11">
        <v>0.54766962137113062</v>
      </c>
      <c r="G520" s="10">
        <v>7503856</v>
      </c>
      <c r="H520" s="10">
        <v>3679804</v>
      </c>
      <c r="I520" s="11">
        <f t="shared" si="8"/>
        <v>0.49038840830634278</v>
      </c>
      <c r="J520" s="65">
        <v>7544134</v>
      </c>
      <c r="K520" s="66">
        <v>3552795</v>
      </c>
      <c r="L520" s="61">
        <v>0.47093476865601802</v>
      </c>
      <c r="M520" s="65">
        <v>7818742</v>
      </c>
      <c r="N520" s="66">
        <v>3278934</v>
      </c>
      <c r="O520" s="61">
        <v>0.4193684866440151</v>
      </c>
      <c r="P520" s="65">
        <v>7929973</v>
      </c>
      <c r="Q520" s="66">
        <v>3267009</v>
      </c>
      <c r="R520" s="61">
        <v>0.41198236110009456</v>
      </c>
      <c r="S520" s="59">
        <v>8011728</v>
      </c>
      <c r="T520" s="60">
        <v>3969710</v>
      </c>
      <c r="U520" s="61">
        <v>0.49548736552214456</v>
      </c>
      <c r="V520" s="63">
        <v>9054230</v>
      </c>
      <c r="W520" s="63">
        <v>4097315</v>
      </c>
      <c r="X520" s="64">
        <v>0.45253047470629748</v>
      </c>
    </row>
    <row r="521" spans="1:24" x14ac:dyDescent="0.25">
      <c r="A521" s="56" t="s">
        <v>1105</v>
      </c>
      <c r="B521" s="56" t="s">
        <v>1106</v>
      </c>
      <c r="C521" s="56" t="s">
        <v>140</v>
      </c>
      <c r="D521" s="10">
        <v>3467291</v>
      </c>
      <c r="E521" s="10">
        <v>1882721</v>
      </c>
      <c r="F521" s="11">
        <v>0.54299480487792917</v>
      </c>
      <c r="G521" s="10">
        <v>3565255</v>
      </c>
      <c r="H521" s="10">
        <v>2171709</v>
      </c>
      <c r="I521" s="11">
        <f t="shared" si="8"/>
        <v>0.60913146464979362</v>
      </c>
      <c r="J521" s="65">
        <v>3677992</v>
      </c>
      <c r="K521" s="66">
        <v>2251426</v>
      </c>
      <c r="L521" s="61">
        <v>0.61213455602948563</v>
      </c>
      <c r="M521" s="65">
        <v>3820409</v>
      </c>
      <c r="N521" s="66">
        <v>2329866</v>
      </c>
      <c r="O521" s="61">
        <v>0.60984727027917696</v>
      </c>
      <c r="P521" s="65">
        <v>3960852</v>
      </c>
      <c r="Q521" s="66">
        <v>2613019</v>
      </c>
      <c r="R521" s="61">
        <v>0.65971134493285788</v>
      </c>
      <c r="S521" s="59">
        <v>4154744</v>
      </c>
      <c r="T521" s="60">
        <v>3054340</v>
      </c>
      <c r="U521" s="61">
        <v>0.73514517380613587</v>
      </c>
      <c r="V521" s="63">
        <v>4794349</v>
      </c>
      <c r="W521" s="63">
        <v>3279291</v>
      </c>
      <c r="X521" s="64">
        <v>0.68399088176517808</v>
      </c>
    </row>
    <row r="522" spans="1:24" x14ac:dyDescent="0.25">
      <c r="A522" s="56" t="s">
        <v>1107</v>
      </c>
      <c r="B522" s="56" t="s">
        <v>1108</v>
      </c>
      <c r="C522" s="56" t="s">
        <v>140</v>
      </c>
      <c r="D522" s="10">
        <v>4729508</v>
      </c>
      <c r="E522" s="10">
        <v>863095</v>
      </c>
      <c r="F522" s="11">
        <v>0.18249149805857184</v>
      </c>
      <c r="G522" s="10">
        <v>4579100</v>
      </c>
      <c r="H522" s="10">
        <v>929277</v>
      </c>
      <c r="I522" s="11">
        <f t="shared" si="8"/>
        <v>0.20293878709790134</v>
      </c>
      <c r="J522" s="65">
        <v>4750445</v>
      </c>
      <c r="K522" s="66">
        <v>541810</v>
      </c>
      <c r="L522" s="61">
        <v>0.1140545780447937</v>
      </c>
      <c r="M522" s="65">
        <v>4461531</v>
      </c>
      <c r="N522" s="66">
        <v>760556</v>
      </c>
      <c r="O522" s="61">
        <v>0.17046973337179547</v>
      </c>
      <c r="P522" s="65">
        <v>6527299</v>
      </c>
      <c r="Q522" s="66">
        <v>1316452</v>
      </c>
      <c r="R522" s="61">
        <v>0.20168403500437165</v>
      </c>
      <c r="S522" s="59">
        <v>6614669</v>
      </c>
      <c r="T522" s="60">
        <v>2037637</v>
      </c>
      <c r="U522" s="61">
        <v>0.30804821828575246</v>
      </c>
      <c r="V522" s="63">
        <v>7028455</v>
      </c>
      <c r="W522" s="63">
        <v>2563654</v>
      </c>
      <c r="X522" s="64">
        <v>0.36475356248279317</v>
      </c>
    </row>
    <row r="523" spans="1:24" x14ac:dyDescent="0.25">
      <c r="A523" s="56" t="s">
        <v>1109</v>
      </c>
      <c r="B523" s="56" t="s">
        <v>1110</v>
      </c>
      <c r="C523" s="56" t="s">
        <v>327</v>
      </c>
      <c r="D523" s="10">
        <v>9748475</v>
      </c>
      <c r="E523" s="10">
        <v>2355780</v>
      </c>
      <c r="F523" s="11">
        <v>0.24165625905590363</v>
      </c>
      <c r="G523" s="10">
        <v>405462</v>
      </c>
      <c r="H523" s="10">
        <v>2569326</v>
      </c>
      <c r="I523" s="11">
        <f t="shared" si="8"/>
        <v>6.3367861846486226</v>
      </c>
      <c r="J523" s="65"/>
      <c r="K523" s="69"/>
      <c r="L523" s="61"/>
      <c r="M523" s="65"/>
      <c r="N523" s="69"/>
      <c r="O523" s="61"/>
      <c r="P523" s="65"/>
      <c r="Q523" s="69"/>
      <c r="R523" s="61"/>
      <c r="S523" s="59">
        <v>10636931</v>
      </c>
      <c r="T523" s="60">
        <v>6807858</v>
      </c>
      <c r="U523" s="61">
        <v>0.64002088572352311</v>
      </c>
      <c r="V523" s="63">
        <v>11789776</v>
      </c>
      <c r="W523" s="63">
        <v>7968222</v>
      </c>
      <c r="X523" s="64">
        <v>0.67585864226767323</v>
      </c>
    </row>
    <row r="524" spans="1:24" x14ac:dyDescent="0.25">
      <c r="A524" s="56" t="s">
        <v>1111</v>
      </c>
      <c r="B524" s="56" t="s">
        <v>1112</v>
      </c>
      <c r="C524" s="56" t="s">
        <v>327</v>
      </c>
      <c r="D524" s="10">
        <v>4272978</v>
      </c>
      <c r="E524" s="10">
        <v>2097943</v>
      </c>
      <c r="F524" s="11">
        <v>0.49097912509729746</v>
      </c>
      <c r="G524" s="10">
        <v>4433383</v>
      </c>
      <c r="H524" s="10">
        <v>2787629</v>
      </c>
      <c r="I524" s="11">
        <f t="shared" si="8"/>
        <v>0.62878145199726709</v>
      </c>
      <c r="J524" s="65">
        <v>4585487</v>
      </c>
      <c r="K524" s="66">
        <v>3312629</v>
      </c>
      <c r="L524" s="61">
        <v>0.72241596148893239</v>
      </c>
      <c r="M524" s="65">
        <v>5091627</v>
      </c>
      <c r="N524" s="66">
        <v>3805132</v>
      </c>
      <c r="O524" s="61">
        <v>0.74733125580487336</v>
      </c>
      <c r="P524" s="65">
        <v>5234742</v>
      </c>
      <c r="Q524" s="66">
        <v>4549578</v>
      </c>
      <c r="R524" s="61">
        <v>0.86911217400972196</v>
      </c>
      <c r="S524" s="59">
        <v>6000196</v>
      </c>
      <c r="T524" s="60">
        <v>4959142</v>
      </c>
      <c r="U524" s="61">
        <v>0.82649666777551933</v>
      </c>
      <c r="V524" s="63">
        <v>6089245</v>
      </c>
      <c r="W524" s="63">
        <v>5606372</v>
      </c>
      <c r="X524" s="64">
        <v>0.92070067799866817</v>
      </c>
    </row>
    <row r="525" spans="1:24" x14ac:dyDescent="0.25">
      <c r="A525" s="56" t="s">
        <v>1113</v>
      </c>
      <c r="B525" s="56" t="s">
        <v>1114</v>
      </c>
      <c r="C525" s="56" t="s">
        <v>327</v>
      </c>
      <c r="D525" s="10">
        <v>4583533</v>
      </c>
      <c r="E525" s="10">
        <v>2867603</v>
      </c>
      <c r="F525" s="11">
        <v>0.62563158157691889</v>
      </c>
      <c r="G525" s="10">
        <v>4834970</v>
      </c>
      <c r="H525" s="10">
        <v>3382586</v>
      </c>
      <c r="I525" s="11">
        <f t="shared" si="8"/>
        <v>0.69960847740523724</v>
      </c>
      <c r="J525" s="65">
        <v>4906805</v>
      </c>
      <c r="K525" s="66">
        <v>3991798</v>
      </c>
      <c r="L525" s="61">
        <v>0.81352285244675504</v>
      </c>
      <c r="M525" s="65">
        <v>5127554</v>
      </c>
      <c r="N525" s="66">
        <v>4517385</v>
      </c>
      <c r="O525" s="61">
        <v>0.88100193581579056</v>
      </c>
      <c r="P525" s="65">
        <v>5335920</v>
      </c>
      <c r="Q525" s="66">
        <v>5115193</v>
      </c>
      <c r="R525" s="61">
        <v>0.95863375013118635</v>
      </c>
      <c r="S525" s="59">
        <v>6316060</v>
      </c>
      <c r="T525" s="60">
        <v>5188462</v>
      </c>
      <c r="U525" s="61">
        <v>0.8214712969794461</v>
      </c>
      <c r="V525" s="63">
        <v>5936356</v>
      </c>
      <c r="W525" s="63">
        <v>5647906</v>
      </c>
      <c r="X525" s="64">
        <v>0.9514095852741985</v>
      </c>
    </row>
    <row r="526" spans="1:24" x14ac:dyDescent="0.25">
      <c r="A526" s="56" t="s">
        <v>1115</v>
      </c>
      <c r="B526" s="56" t="s">
        <v>1116</v>
      </c>
      <c r="C526" s="56" t="s">
        <v>327</v>
      </c>
      <c r="D526" s="10">
        <v>6994149</v>
      </c>
      <c r="E526" s="10">
        <v>2670998</v>
      </c>
      <c r="F526" s="11">
        <v>0.38189034863283583</v>
      </c>
      <c r="G526" s="10">
        <v>6569589</v>
      </c>
      <c r="H526" s="10">
        <v>3188989</v>
      </c>
      <c r="I526" s="11">
        <f t="shared" si="8"/>
        <v>0.48541681983454366</v>
      </c>
      <c r="J526" s="65">
        <v>7194514</v>
      </c>
      <c r="K526" s="66">
        <v>3193538</v>
      </c>
      <c r="L526" s="61">
        <v>0.44388516027628827</v>
      </c>
      <c r="M526" s="65">
        <v>7053738</v>
      </c>
      <c r="N526" s="66">
        <v>3847643</v>
      </c>
      <c r="O526" s="61">
        <v>0.54547574633478024</v>
      </c>
      <c r="P526" s="65">
        <v>7293543</v>
      </c>
      <c r="Q526" s="66">
        <v>4747087</v>
      </c>
      <c r="R526" s="61">
        <v>0.65086159086194462</v>
      </c>
      <c r="S526" s="59">
        <v>7990190</v>
      </c>
      <c r="T526" s="60">
        <v>5878198</v>
      </c>
      <c r="U526" s="61">
        <v>0.73567687376645607</v>
      </c>
      <c r="V526" s="63">
        <v>7665277</v>
      </c>
      <c r="W526" s="63">
        <v>7179036</v>
      </c>
      <c r="X526" s="64">
        <v>0.93656576272455649</v>
      </c>
    </row>
    <row r="527" spans="1:24" x14ac:dyDescent="0.25">
      <c r="A527" s="56" t="s">
        <v>1117</v>
      </c>
      <c r="B527" s="56" t="s">
        <v>1118</v>
      </c>
      <c r="C527" s="56" t="s">
        <v>327</v>
      </c>
      <c r="D527" s="10">
        <v>7507497</v>
      </c>
      <c r="E527" s="10">
        <v>1346041</v>
      </c>
      <c r="F527" s="11">
        <v>0.17929291213835982</v>
      </c>
      <c r="G527" s="10">
        <v>7342885</v>
      </c>
      <c r="H527" s="10">
        <v>1891962</v>
      </c>
      <c r="I527" s="11">
        <f t="shared" si="8"/>
        <v>0.25765921705160844</v>
      </c>
      <c r="J527" s="65">
        <v>7430282</v>
      </c>
      <c r="K527" s="66">
        <v>2062488</v>
      </c>
      <c r="L527" s="61">
        <v>0.27757869755145231</v>
      </c>
      <c r="M527" s="65">
        <v>7787718</v>
      </c>
      <c r="N527" s="66">
        <v>2414063</v>
      </c>
      <c r="O527" s="61">
        <v>0.30998336097942941</v>
      </c>
      <c r="P527" s="65">
        <v>8008071</v>
      </c>
      <c r="Q527" s="66">
        <v>3104665</v>
      </c>
      <c r="R527" s="61">
        <v>0.38769199224132755</v>
      </c>
      <c r="S527" s="59">
        <v>8288296</v>
      </c>
      <c r="T527" s="60">
        <v>4394087</v>
      </c>
      <c r="U527" s="61">
        <v>0.53015565563778133</v>
      </c>
      <c r="V527" s="63">
        <v>8985890</v>
      </c>
      <c r="W527" s="63">
        <v>5289818</v>
      </c>
      <c r="X527" s="64">
        <v>0.58868047572360671</v>
      </c>
    </row>
    <row r="528" spans="1:24" x14ac:dyDescent="0.25">
      <c r="A528" s="56" t="s">
        <v>1401</v>
      </c>
      <c r="B528" s="56" t="s">
        <v>1433</v>
      </c>
      <c r="C528" s="56" t="s">
        <v>327</v>
      </c>
      <c r="D528" s="10">
        <v>4826770</v>
      </c>
      <c r="E528" s="10">
        <v>733236</v>
      </c>
      <c r="F528" s="11">
        <v>0.15191028368867793</v>
      </c>
      <c r="G528" s="10">
        <v>4854808</v>
      </c>
      <c r="H528" s="10">
        <v>524973</v>
      </c>
      <c r="I528" s="11">
        <f t="shared" si="8"/>
        <v>0.10813465743650419</v>
      </c>
      <c r="J528" s="65"/>
      <c r="K528" s="69"/>
      <c r="L528" s="61"/>
      <c r="M528" s="65"/>
      <c r="N528" s="69"/>
      <c r="O528" s="61"/>
      <c r="P528" s="65"/>
      <c r="Q528" s="69"/>
      <c r="R528" s="61"/>
      <c r="S528" s="72">
        <v>5036251</v>
      </c>
      <c r="T528" s="63">
        <v>2301493</v>
      </c>
      <c r="U528" s="62">
        <v>0.45698536470878837</v>
      </c>
      <c r="V528" s="63">
        <v>6464882</v>
      </c>
      <c r="W528" s="63">
        <v>2426092</v>
      </c>
      <c r="X528" s="64">
        <v>0.37527243343343314</v>
      </c>
    </row>
    <row r="529" spans="1:24" x14ac:dyDescent="0.25">
      <c r="A529" s="56" t="s">
        <v>1119</v>
      </c>
      <c r="B529" s="56" t="s">
        <v>1120</v>
      </c>
      <c r="C529" s="56" t="s">
        <v>327</v>
      </c>
      <c r="D529" s="10">
        <v>3935081</v>
      </c>
      <c r="E529" s="10">
        <v>1172377</v>
      </c>
      <c r="F529" s="11">
        <v>0.29792957247894009</v>
      </c>
      <c r="G529" s="10">
        <v>3768579</v>
      </c>
      <c r="H529" s="10">
        <v>1389150</v>
      </c>
      <c r="I529" s="11">
        <f t="shared" si="8"/>
        <v>0.36861374008611736</v>
      </c>
      <c r="J529" s="65">
        <v>3716782</v>
      </c>
      <c r="K529" s="66">
        <v>1658031</v>
      </c>
      <c r="L529" s="61">
        <v>0.44609315262503962</v>
      </c>
      <c r="M529" s="65">
        <v>3812009</v>
      </c>
      <c r="N529" s="66">
        <v>1804910</v>
      </c>
      <c r="O529" s="61">
        <v>0.47347999440714855</v>
      </c>
      <c r="P529" s="65">
        <v>3842158</v>
      </c>
      <c r="Q529" s="66">
        <v>1948198</v>
      </c>
      <c r="R529" s="61">
        <v>0.5070582729809654</v>
      </c>
      <c r="S529" s="59">
        <v>3916967</v>
      </c>
      <c r="T529" s="60">
        <v>2492693</v>
      </c>
      <c r="U529" s="61">
        <v>0.63638345689407139</v>
      </c>
      <c r="V529" s="63">
        <v>4105094</v>
      </c>
      <c r="W529" s="63">
        <v>2903472</v>
      </c>
      <c r="X529" s="64">
        <v>0.70728514377502683</v>
      </c>
    </row>
    <row r="530" spans="1:24" x14ac:dyDescent="0.25">
      <c r="A530" s="56" t="s">
        <v>1121</v>
      </c>
      <c r="B530" s="56" t="s">
        <v>1122</v>
      </c>
      <c r="C530" s="56" t="s">
        <v>11</v>
      </c>
      <c r="D530" s="10">
        <v>21642832</v>
      </c>
      <c r="E530" s="10">
        <v>1707181</v>
      </c>
      <c r="F530" s="11">
        <v>7.8879741800888165E-2</v>
      </c>
      <c r="G530" s="10">
        <v>21721924</v>
      </c>
      <c r="H530" s="10">
        <v>2407426</v>
      </c>
      <c r="I530" s="11">
        <f t="shared" si="8"/>
        <v>0.11082931696105741</v>
      </c>
      <c r="J530" s="65">
        <v>20761263</v>
      </c>
      <c r="K530" s="66">
        <v>2928303</v>
      </c>
      <c r="L530" s="61">
        <v>0.14104647679671511</v>
      </c>
      <c r="M530" s="65">
        <v>21508556</v>
      </c>
      <c r="N530" s="66">
        <v>3664024</v>
      </c>
      <c r="O530" s="61">
        <v>0.17035192878592129</v>
      </c>
      <c r="P530" s="65">
        <v>21659261</v>
      </c>
      <c r="Q530" s="66">
        <v>5099751</v>
      </c>
      <c r="R530" s="61">
        <v>0.23545360111778513</v>
      </c>
      <c r="S530" s="59">
        <v>21325157</v>
      </c>
      <c r="T530" s="60">
        <v>8675798</v>
      </c>
      <c r="U530" s="61">
        <v>0.40683395672069378</v>
      </c>
      <c r="V530" s="63">
        <v>25148052</v>
      </c>
      <c r="W530" s="63">
        <v>9270844</v>
      </c>
      <c r="X530" s="64">
        <v>0.36865058176275445</v>
      </c>
    </row>
    <row r="531" spans="1:24" x14ac:dyDescent="0.25">
      <c r="A531" s="56" t="s">
        <v>1123</v>
      </c>
      <c r="B531" s="56" t="s">
        <v>1124</v>
      </c>
      <c r="C531" s="56" t="s">
        <v>11</v>
      </c>
      <c r="D531" s="10">
        <v>15410977</v>
      </c>
      <c r="E531" s="10">
        <v>3775868</v>
      </c>
      <c r="F531" s="11">
        <v>0.24501159141305578</v>
      </c>
      <c r="G531" s="10">
        <v>15129689</v>
      </c>
      <c r="H531" s="10">
        <v>3991935</v>
      </c>
      <c r="I531" s="11">
        <f t="shared" si="8"/>
        <v>0.26384778960096272</v>
      </c>
      <c r="J531" s="65">
        <v>15515756</v>
      </c>
      <c r="K531" s="66">
        <v>2922989</v>
      </c>
      <c r="L531" s="61">
        <v>0.18838843560055984</v>
      </c>
      <c r="M531" s="65">
        <v>15049273</v>
      </c>
      <c r="N531" s="66">
        <v>2504940</v>
      </c>
      <c r="O531" s="61">
        <v>0.16644923645148837</v>
      </c>
      <c r="P531" s="65">
        <v>14547898</v>
      </c>
      <c r="Q531" s="66">
        <v>3035599</v>
      </c>
      <c r="R531" s="61">
        <v>0.2086623785786785</v>
      </c>
      <c r="S531" s="59">
        <v>14236713</v>
      </c>
      <c r="T531" s="60">
        <v>5041932</v>
      </c>
      <c r="U531" s="61">
        <v>0.35415000639543692</v>
      </c>
      <c r="V531" s="63">
        <v>15046569</v>
      </c>
      <c r="W531" s="63">
        <v>6663395</v>
      </c>
      <c r="X531" s="64">
        <v>0.44285145670085985</v>
      </c>
    </row>
    <row r="532" spans="1:24" x14ac:dyDescent="0.25">
      <c r="A532" s="56" t="s">
        <v>1125</v>
      </c>
      <c r="B532" s="56" t="s">
        <v>1126</v>
      </c>
      <c r="C532" s="56" t="s">
        <v>11</v>
      </c>
      <c r="D532" s="10">
        <v>47375400</v>
      </c>
      <c r="E532" s="10">
        <v>15519753</v>
      </c>
      <c r="F532" s="11">
        <v>0.32759096493116679</v>
      </c>
      <c r="G532" s="10">
        <v>49946815</v>
      </c>
      <c r="H532" s="10">
        <v>16945272</v>
      </c>
      <c r="I532" s="11">
        <f t="shared" si="8"/>
        <v>0.33926631758201198</v>
      </c>
      <c r="J532" s="65">
        <v>45954931</v>
      </c>
      <c r="K532" s="66">
        <v>21003624</v>
      </c>
      <c r="L532" s="61">
        <v>0.45704831979836941</v>
      </c>
      <c r="M532" s="65">
        <v>47462020</v>
      </c>
      <c r="N532" s="66">
        <v>25175922</v>
      </c>
      <c r="O532" s="61">
        <v>0.53044354201527877</v>
      </c>
      <c r="P532" s="65">
        <v>49156403</v>
      </c>
      <c r="Q532" s="66">
        <v>29306022</v>
      </c>
      <c r="R532" s="61">
        <v>0.59617913865666694</v>
      </c>
      <c r="S532" s="59">
        <v>48957285</v>
      </c>
      <c r="T532" s="60">
        <v>34317269</v>
      </c>
      <c r="U532" s="61">
        <v>0.70096348275849041</v>
      </c>
      <c r="V532" s="63">
        <v>69053895</v>
      </c>
      <c r="W532" s="63">
        <v>20404263</v>
      </c>
      <c r="X532" s="64">
        <v>0.29548315848077794</v>
      </c>
    </row>
    <row r="533" spans="1:24" x14ac:dyDescent="0.25">
      <c r="A533" s="56" t="s">
        <v>1127</v>
      </c>
      <c r="B533" s="56" t="s">
        <v>1128</v>
      </c>
      <c r="C533" s="56" t="s">
        <v>11</v>
      </c>
      <c r="D533" s="10">
        <v>31121890</v>
      </c>
      <c r="E533" s="10">
        <v>6422473</v>
      </c>
      <c r="F533" s="11">
        <v>0.20636513399411155</v>
      </c>
      <c r="G533" s="10">
        <v>30803590</v>
      </c>
      <c r="H533" s="10">
        <v>4801987</v>
      </c>
      <c r="I533" s="11">
        <f t="shared" si="8"/>
        <v>0.15589049847761252</v>
      </c>
      <c r="J533" s="65">
        <v>28871643</v>
      </c>
      <c r="K533" s="66">
        <v>4591411</v>
      </c>
      <c r="L533" s="61">
        <v>0.1590283933616109</v>
      </c>
      <c r="M533" s="65">
        <v>28555446</v>
      </c>
      <c r="N533" s="66">
        <v>5881257</v>
      </c>
      <c r="O533" s="61">
        <v>0.20595920652053551</v>
      </c>
      <c r="P533" s="65">
        <v>29855767</v>
      </c>
      <c r="Q533" s="66">
        <v>7448155</v>
      </c>
      <c r="R533" s="61">
        <v>0.24947123281073302</v>
      </c>
      <c r="S533" s="59">
        <v>30917154</v>
      </c>
      <c r="T533" s="60">
        <v>9491122</v>
      </c>
      <c r="U533" s="61">
        <v>0.30698563004861312</v>
      </c>
      <c r="V533" s="63">
        <v>31691168</v>
      </c>
      <c r="W533" s="63">
        <v>11614221</v>
      </c>
      <c r="X533" s="64">
        <v>0.36648131744465839</v>
      </c>
    </row>
    <row r="534" spans="1:24" x14ac:dyDescent="0.25">
      <c r="A534" s="56" t="s">
        <v>1129</v>
      </c>
      <c r="B534" s="56" t="s">
        <v>1130</v>
      </c>
      <c r="C534" s="56" t="s">
        <v>11</v>
      </c>
      <c r="D534" s="10">
        <v>24762096</v>
      </c>
      <c r="E534" s="10">
        <v>4328524</v>
      </c>
      <c r="F534" s="11">
        <v>0.17480442689504153</v>
      </c>
      <c r="G534" s="10">
        <v>25317330</v>
      </c>
      <c r="H534" s="10">
        <v>2552670</v>
      </c>
      <c r="I534" s="11">
        <f t="shared" si="8"/>
        <v>0.10082698294014417</v>
      </c>
      <c r="J534" s="65">
        <v>24076160</v>
      </c>
      <c r="K534" s="66">
        <v>1354234</v>
      </c>
      <c r="L534" s="61">
        <v>5.6247923256864882E-2</v>
      </c>
      <c r="M534" s="65">
        <v>23474771</v>
      </c>
      <c r="N534" s="66">
        <v>2310532</v>
      </c>
      <c r="O534" s="61">
        <v>9.8426178470494979E-2</v>
      </c>
      <c r="P534" s="65">
        <v>24376908</v>
      </c>
      <c r="Q534" s="66">
        <v>3531768</v>
      </c>
      <c r="R534" s="61">
        <v>0.14488170525974828</v>
      </c>
      <c r="S534" s="59">
        <v>24935630</v>
      </c>
      <c r="T534" s="60">
        <v>4344641</v>
      </c>
      <c r="U534" s="61">
        <v>0.17423425836844708</v>
      </c>
      <c r="V534" s="63">
        <v>25256196</v>
      </c>
      <c r="W534" s="63">
        <v>5013863</v>
      </c>
      <c r="X534" s="64">
        <v>0.19852011759807375</v>
      </c>
    </row>
    <row r="535" spans="1:24" x14ac:dyDescent="0.25">
      <c r="A535" s="56" t="s">
        <v>1131</v>
      </c>
      <c r="B535" s="56" t="s">
        <v>1132</v>
      </c>
      <c r="C535" s="56" t="s">
        <v>11</v>
      </c>
      <c r="D535" s="10">
        <v>20462608</v>
      </c>
      <c r="E535" s="10">
        <v>9018528</v>
      </c>
      <c r="F535" s="11">
        <v>0.44073209045494105</v>
      </c>
      <c r="G535" s="10">
        <v>22405526</v>
      </c>
      <c r="H535" s="10">
        <v>8150679</v>
      </c>
      <c r="I535" s="11">
        <f t="shared" si="8"/>
        <v>0.36377985502326526</v>
      </c>
      <c r="J535" s="65">
        <v>21894852</v>
      </c>
      <c r="K535" s="66">
        <v>7516681</v>
      </c>
      <c r="L535" s="61">
        <v>0.34330814385043573</v>
      </c>
      <c r="M535" s="65">
        <v>20811430</v>
      </c>
      <c r="N535" s="66">
        <v>8610717</v>
      </c>
      <c r="O535" s="61">
        <v>0.41374941558557005</v>
      </c>
      <c r="P535" s="65">
        <v>22115306</v>
      </c>
      <c r="Q535" s="66">
        <v>8325410</v>
      </c>
      <c r="R535" s="61">
        <v>0.37645465995360861</v>
      </c>
      <c r="S535" s="59">
        <v>21146306</v>
      </c>
      <c r="T535" s="60">
        <v>9674614</v>
      </c>
      <c r="U535" s="61">
        <v>0.45750846507186643</v>
      </c>
      <c r="V535" s="63">
        <v>22903109</v>
      </c>
      <c r="W535" s="63">
        <v>9476447</v>
      </c>
      <c r="X535" s="64">
        <v>0.41376247216043899</v>
      </c>
    </row>
    <row r="536" spans="1:24" x14ac:dyDescent="0.25">
      <c r="A536" s="56" t="s">
        <v>1133</v>
      </c>
      <c r="B536" s="56" t="s">
        <v>1134</v>
      </c>
      <c r="C536" s="56" t="s">
        <v>11</v>
      </c>
      <c r="D536" s="10">
        <v>16054304</v>
      </c>
      <c r="E536" s="10">
        <v>581784</v>
      </c>
      <c r="F536" s="11">
        <v>3.6238506508908766E-2</v>
      </c>
      <c r="G536" s="10">
        <v>16549400</v>
      </c>
      <c r="H536" s="10">
        <v>666206</v>
      </c>
      <c r="I536" s="11">
        <f t="shared" si="8"/>
        <v>4.0255598390273969E-2</v>
      </c>
      <c r="J536" s="65">
        <v>15421660</v>
      </c>
      <c r="K536" s="66">
        <v>1294345</v>
      </c>
      <c r="L536" s="61">
        <v>8.3930329160414638E-2</v>
      </c>
      <c r="M536" s="65">
        <v>15629292</v>
      </c>
      <c r="N536" s="66">
        <v>2608872</v>
      </c>
      <c r="O536" s="61">
        <v>0.1669219565416015</v>
      </c>
      <c r="P536" s="65">
        <v>15378410</v>
      </c>
      <c r="Q536" s="66">
        <v>4649025</v>
      </c>
      <c r="R536" s="61">
        <v>0.30230856115814314</v>
      </c>
      <c r="S536" s="59">
        <v>16354662</v>
      </c>
      <c r="T536" s="60">
        <v>7204218</v>
      </c>
      <c r="U536" s="61">
        <v>0.44049935119417327</v>
      </c>
      <c r="V536" s="63">
        <v>17045722</v>
      </c>
      <c r="W536" s="63">
        <v>9595311</v>
      </c>
      <c r="X536" s="64">
        <v>0.56291607947143574</v>
      </c>
    </row>
    <row r="537" spans="1:24" x14ac:dyDescent="0.25">
      <c r="A537" s="56" t="s">
        <v>1135</v>
      </c>
      <c r="B537" s="56" t="s">
        <v>762</v>
      </c>
      <c r="C537" s="56" t="s">
        <v>11</v>
      </c>
      <c r="D537" s="10">
        <v>16444852</v>
      </c>
      <c r="E537" s="10">
        <v>1505085</v>
      </c>
      <c r="F537" s="11">
        <v>9.1523170898710426E-2</v>
      </c>
      <c r="G537" s="10">
        <v>17368352</v>
      </c>
      <c r="H537" s="10">
        <v>1970278</v>
      </c>
      <c r="I537" s="11">
        <f t="shared" si="8"/>
        <v>0.11344069949756891</v>
      </c>
      <c r="J537" s="65">
        <v>17108405</v>
      </c>
      <c r="K537" s="66">
        <v>3213571</v>
      </c>
      <c r="L537" s="61">
        <v>0.18783580351295168</v>
      </c>
      <c r="M537" s="65">
        <v>18045584</v>
      </c>
      <c r="N537" s="66">
        <v>4157267</v>
      </c>
      <c r="O537" s="61">
        <v>0.23037586370161253</v>
      </c>
      <c r="P537" s="65">
        <v>18123842</v>
      </c>
      <c r="Q537" s="66">
        <v>5239538</v>
      </c>
      <c r="R537" s="61">
        <v>0.28909642889184312</v>
      </c>
      <c r="S537" s="59">
        <v>17921602</v>
      </c>
      <c r="T537" s="60">
        <v>6822435</v>
      </c>
      <c r="U537" s="61">
        <v>0.38068220686967602</v>
      </c>
      <c r="V537" s="63">
        <v>18439872</v>
      </c>
      <c r="W537" s="63">
        <v>7950213</v>
      </c>
      <c r="X537" s="64">
        <v>0.43114252636894662</v>
      </c>
    </row>
    <row r="538" spans="1:24" x14ac:dyDescent="0.25">
      <c r="A538" s="56" t="s">
        <v>1136</v>
      </c>
      <c r="B538" s="56" t="s">
        <v>1137</v>
      </c>
      <c r="C538" s="56" t="s">
        <v>11</v>
      </c>
      <c r="D538" s="10">
        <v>8201600</v>
      </c>
      <c r="E538" s="10">
        <v>2390270</v>
      </c>
      <c r="F538" s="11">
        <v>0.29143947522434649</v>
      </c>
      <c r="G538" s="10">
        <v>8010460</v>
      </c>
      <c r="H538" s="10">
        <v>2007637</v>
      </c>
      <c r="I538" s="11">
        <f t="shared" si="8"/>
        <v>0.25062693028864758</v>
      </c>
      <c r="J538" s="65">
        <v>7406222</v>
      </c>
      <c r="K538" s="66">
        <v>1586814</v>
      </c>
      <c r="L538" s="61">
        <v>0.21425417709596067</v>
      </c>
      <c r="M538" s="65">
        <v>7355278</v>
      </c>
      <c r="N538" s="66">
        <v>1491525</v>
      </c>
      <c r="O538" s="61">
        <v>0.20278295395496948</v>
      </c>
      <c r="P538" s="65">
        <v>7405242</v>
      </c>
      <c r="Q538" s="66">
        <v>1753425</v>
      </c>
      <c r="R538" s="61">
        <v>0.23678159336318785</v>
      </c>
      <c r="S538" s="59">
        <v>7662436</v>
      </c>
      <c r="T538" s="60">
        <v>2664457</v>
      </c>
      <c r="U538" s="61">
        <v>0.34772975591574273</v>
      </c>
      <c r="V538" s="63">
        <v>8795205</v>
      </c>
      <c r="W538" s="63">
        <v>3185986</v>
      </c>
      <c r="X538" s="64">
        <v>0.36224124395053897</v>
      </c>
    </row>
    <row r="539" spans="1:24" x14ac:dyDescent="0.25">
      <c r="A539" s="56" t="s">
        <v>1138</v>
      </c>
      <c r="B539" s="56" t="s">
        <v>530</v>
      </c>
      <c r="C539" s="56" t="s">
        <v>11</v>
      </c>
      <c r="D539" s="10">
        <v>43756755</v>
      </c>
      <c r="E539" s="10">
        <v>24221719</v>
      </c>
      <c r="F539" s="11">
        <v>0.55355382271834375</v>
      </c>
      <c r="G539" s="10">
        <v>41668018</v>
      </c>
      <c r="H539" s="10">
        <v>22123088</v>
      </c>
      <c r="I539" s="11">
        <f t="shared" si="8"/>
        <v>0.53093689265469746</v>
      </c>
      <c r="J539" s="65">
        <v>40321789</v>
      </c>
      <c r="K539" s="66">
        <v>21304650</v>
      </c>
      <c r="L539" s="61">
        <v>0.52836569329798333</v>
      </c>
      <c r="M539" s="65">
        <v>41754160</v>
      </c>
      <c r="N539" s="66">
        <v>20554512</v>
      </c>
      <c r="O539" s="61">
        <v>0.49227459012467262</v>
      </c>
      <c r="P539" s="65">
        <v>43840077</v>
      </c>
      <c r="Q539" s="66">
        <v>19913225</v>
      </c>
      <c r="R539" s="61">
        <v>0.45422422501675808</v>
      </c>
      <c r="S539" s="59">
        <v>43686718</v>
      </c>
      <c r="T539" s="60">
        <v>20717979</v>
      </c>
      <c r="U539" s="61">
        <v>0.47423976779395516</v>
      </c>
      <c r="V539" s="63">
        <v>44730841</v>
      </c>
      <c r="W539" s="63">
        <v>22181061</v>
      </c>
      <c r="X539" s="64">
        <v>0.49587847006945385</v>
      </c>
    </row>
    <row r="540" spans="1:24" x14ac:dyDescent="0.25">
      <c r="A540" s="56" t="s">
        <v>1139</v>
      </c>
      <c r="B540" s="56" t="s">
        <v>1140</v>
      </c>
      <c r="C540" s="56" t="s">
        <v>11</v>
      </c>
      <c r="D540" s="10">
        <v>49394947</v>
      </c>
      <c r="E540" s="10">
        <v>11965018</v>
      </c>
      <c r="F540" s="11">
        <v>0.24223161935976972</v>
      </c>
      <c r="G540" s="10">
        <v>50595926</v>
      </c>
      <c r="H540" s="10">
        <v>10760223</v>
      </c>
      <c r="I540" s="11">
        <f t="shared" si="8"/>
        <v>0.21266975131555058</v>
      </c>
      <c r="J540" s="65">
        <v>48234008</v>
      </c>
      <c r="K540" s="66">
        <v>11878875</v>
      </c>
      <c r="L540" s="61">
        <v>0.24627592631323525</v>
      </c>
      <c r="M540" s="65">
        <v>46218680</v>
      </c>
      <c r="N540" s="66">
        <v>16607088</v>
      </c>
      <c r="O540" s="61">
        <v>0.35931549754341752</v>
      </c>
      <c r="P540" s="65">
        <v>48953377</v>
      </c>
      <c r="Q540" s="66">
        <v>19862824</v>
      </c>
      <c r="R540" s="61">
        <v>0.40574982191729081</v>
      </c>
      <c r="S540" s="59">
        <v>51148892</v>
      </c>
      <c r="T540" s="60">
        <v>23722171</v>
      </c>
      <c r="U540" s="61">
        <v>0.46378660558277585</v>
      </c>
      <c r="V540" s="63">
        <v>50735921</v>
      </c>
      <c r="W540" s="63">
        <v>30030708</v>
      </c>
      <c r="X540" s="64">
        <v>0.59190229344609713</v>
      </c>
    </row>
    <row r="541" spans="1:24" x14ac:dyDescent="0.25">
      <c r="A541" s="56" t="s">
        <v>1141</v>
      </c>
      <c r="B541" s="56" t="s">
        <v>1142</v>
      </c>
      <c r="C541" s="56" t="s">
        <v>11</v>
      </c>
      <c r="D541" s="10">
        <v>13176224</v>
      </c>
      <c r="E541" s="10">
        <v>2189670</v>
      </c>
      <c r="F541" s="11">
        <v>0.16618342250404972</v>
      </c>
      <c r="G541" s="10">
        <v>12577567</v>
      </c>
      <c r="H541" s="10">
        <v>3201033</v>
      </c>
      <c r="I541" s="11">
        <f t="shared" si="8"/>
        <v>0.25450335506064092</v>
      </c>
      <c r="J541" s="65">
        <v>12899341</v>
      </c>
      <c r="K541" s="66">
        <v>3088041</v>
      </c>
      <c r="L541" s="61">
        <v>0.23939525282725682</v>
      </c>
      <c r="M541" s="65">
        <v>12949720</v>
      </c>
      <c r="N541" s="66">
        <v>3592441</v>
      </c>
      <c r="O541" s="61">
        <v>0.27741456958142724</v>
      </c>
      <c r="P541" s="65">
        <v>13405739</v>
      </c>
      <c r="Q541" s="66">
        <v>4489178</v>
      </c>
      <c r="R541" s="61">
        <v>0.334869864317066</v>
      </c>
      <c r="S541" s="59">
        <v>14087930</v>
      </c>
      <c r="T541" s="60">
        <v>6664518</v>
      </c>
      <c r="U541" s="61">
        <v>0.47306580881648336</v>
      </c>
      <c r="V541" s="63">
        <v>14212193</v>
      </c>
      <c r="W541" s="63">
        <v>7641353</v>
      </c>
      <c r="X541" s="64">
        <v>0.53766178097919159</v>
      </c>
    </row>
    <row r="542" spans="1:24" x14ac:dyDescent="0.25">
      <c r="A542" s="56" t="s">
        <v>1143</v>
      </c>
      <c r="B542" s="56" t="s">
        <v>1144</v>
      </c>
      <c r="C542" s="56" t="s">
        <v>11</v>
      </c>
      <c r="D542" s="10">
        <v>11339360</v>
      </c>
      <c r="E542" s="10">
        <v>1472653</v>
      </c>
      <c r="F542" s="11">
        <v>0.12987090982207108</v>
      </c>
      <c r="G542" s="10">
        <v>11431602</v>
      </c>
      <c r="H542" s="10">
        <v>2502957</v>
      </c>
      <c r="I542" s="11">
        <f t="shared" si="8"/>
        <v>0.21895067725415912</v>
      </c>
      <c r="J542" s="65">
        <v>11567522</v>
      </c>
      <c r="K542" s="66">
        <v>3096874</v>
      </c>
      <c r="L542" s="61">
        <v>0.26772147051027867</v>
      </c>
      <c r="M542" s="65">
        <v>11823556</v>
      </c>
      <c r="N542" s="66">
        <v>3777400</v>
      </c>
      <c r="O542" s="61">
        <v>0.31948087360519967</v>
      </c>
      <c r="P542" s="65">
        <v>12193146</v>
      </c>
      <c r="Q542" s="66">
        <v>4160913</v>
      </c>
      <c r="R542" s="61">
        <v>0.34125015808061349</v>
      </c>
      <c r="S542" s="59">
        <v>12344617</v>
      </c>
      <c r="T542" s="60">
        <v>4703405</v>
      </c>
      <c r="U542" s="61">
        <v>0.38100858050112046</v>
      </c>
      <c r="V542" s="63">
        <v>12343714</v>
      </c>
      <c r="W542" s="63">
        <v>5946126</v>
      </c>
      <c r="X542" s="64">
        <v>0.48171287831198939</v>
      </c>
    </row>
    <row r="543" spans="1:24" x14ac:dyDescent="0.25">
      <c r="A543" s="56" t="s">
        <v>1145</v>
      </c>
      <c r="B543" s="56" t="s">
        <v>1146</v>
      </c>
      <c r="C543" s="56" t="s">
        <v>8</v>
      </c>
      <c r="D543" s="10">
        <v>22403431</v>
      </c>
      <c r="E543" s="10">
        <v>7289831</v>
      </c>
      <c r="F543" s="11">
        <v>0.32538904420488096</v>
      </c>
      <c r="G543" s="10">
        <v>21873357</v>
      </c>
      <c r="H543" s="10">
        <v>6074115</v>
      </c>
      <c r="I543" s="11">
        <f t="shared" si="8"/>
        <v>0.27769468582257401</v>
      </c>
      <c r="J543" s="65">
        <v>22291753</v>
      </c>
      <c r="K543" s="66">
        <v>5533215</v>
      </c>
      <c r="L543" s="61">
        <v>0.24821802933129575</v>
      </c>
      <c r="M543" s="65">
        <v>23681344</v>
      </c>
      <c r="N543" s="66">
        <v>6050982</v>
      </c>
      <c r="O543" s="61">
        <v>0.25551683215276971</v>
      </c>
      <c r="P543" s="65">
        <v>23974004</v>
      </c>
      <c r="Q543" s="66">
        <v>7045638</v>
      </c>
      <c r="R543" s="61">
        <v>0.29388657814522762</v>
      </c>
      <c r="S543" s="59">
        <v>24798525</v>
      </c>
      <c r="T543" s="60">
        <v>6918162</v>
      </c>
      <c r="U543" s="61">
        <v>0.27897473740877732</v>
      </c>
      <c r="V543" s="63">
        <v>25790919</v>
      </c>
      <c r="W543" s="63">
        <v>6268697</v>
      </c>
      <c r="X543" s="64">
        <v>0.24305830280805427</v>
      </c>
    </row>
    <row r="544" spans="1:24" x14ac:dyDescent="0.25">
      <c r="A544" s="56" t="s">
        <v>1147</v>
      </c>
      <c r="B544" s="56" t="s">
        <v>1148</v>
      </c>
      <c r="C544" s="56" t="s">
        <v>8</v>
      </c>
      <c r="D544" s="10">
        <v>32200006</v>
      </c>
      <c r="E544" s="10">
        <v>7742577</v>
      </c>
      <c r="F544" s="11">
        <v>0.2404526570585111</v>
      </c>
      <c r="G544" s="10">
        <v>32733401</v>
      </c>
      <c r="H544" s="10">
        <v>9937194</v>
      </c>
      <c r="I544" s="11">
        <f t="shared" si="8"/>
        <v>0.3035796372029903</v>
      </c>
      <c r="J544" s="65">
        <v>31284203</v>
      </c>
      <c r="K544" s="66">
        <v>7240573</v>
      </c>
      <c r="L544" s="61">
        <v>0.23144502035100589</v>
      </c>
      <c r="M544" s="65">
        <v>31169287</v>
      </c>
      <c r="N544" s="66">
        <v>9777241</v>
      </c>
      <c r="O544" s="61">
        <v>0.31368189461632534</v>
      </c>
      <c r="P544" s="65">
        <v>31537215</v>
      </c>
      <c r="Q544" s="66">
        <v>14950518</v>
      </c>
      <c r="R544" s="61">
        <v>0.47405955154886059</v>
      </c>
      <c r="S544" s="59">
        <v>32379547</v>
      </c>
      <c r="T544" s="60">
        <v>14950518</v>
      </c>
      <c r="U544" s="61">
        <v>0.4617272131694739</v>
      </c>
      <c r="V544" s="63">
        <v>33539476</v>
      </c>
      <c r="W544" s="63">
        <v>29856804</v>
      </c>
      <c r="X544" s="64">
        <v>0.89019888086504395</v>
      </c>
    </row>
    <row r="545" spans="1:24" x14ac:dyDescent="0.25">
      <c r="A545" s="56" t="s">
        <v>1149</v>
      </c>
      <c r="B545" s="56" t="s">
        <v>1150</v>
      </c>
      <c r="C545" s="56" t="s">
        <v>8</v>
      </c>
      <c r="D545" s="10">
        <v>21741283</v>
      </c>
      <c r="E545" s="10">
        <v>49810</v>
      </c>
      <c r="F545" s="11">
        <v>2.291033146479902E-3</v>
      </c>
      <c r="G545" s="10">
        <v>23248823</v>
      </c>
      <c r="H545" s="10">
        <v>300330</v>
      </c>
      <c r="I545" s="11">
        <f t="shared" si="8"/>
        <v>1.2918073314937276E-2</v>
      </c>
      <c r="J545" s="65">
        <v>20710124</v>
      </c>
      <c r="K545" s="66">
        <v>-541188</v>
      </c>
      <c r="L545" s="61">
        <v>-2.6131567343585196E-2</v>
      </c>
      <c r="M545" s="65">
        <v>21071106</v>
      </c>
      <c r="N545" s="66">
        <v>-750094</v>
      </c>
      <c r="O545" s="61">
        <v>-3.5598226310474636E-2</v>
      </c>
      <c r="P545" s="65">
        <v>23959088</v>
      </c>
      <c r="Q545" s="66">
        <v>-1581701</v>
      </c>
      <c r="R545" s="61">
        <v>-6.6016744877768305E-2</v>
      </c>
      <c r="S545" s="59">
        <v>24304623</v>
      </c>
      <c r="T545" s="60">
        <v>1827382</v>
      </c>
      <c r="U545" s="61">
        <v>7.5186601330948441E-2</v>
      </c>
      <c r="V545" s="63">
        <v>21948601</v>
      </c>
      <c r="W545" s="63">
        <v>2079124</v>
      </c>
      <c r="X545" s="64">
        <v>9.4726948656089743E-2</v>
      </c>
    </row>
    <row r="546" spans="1:24" x14ac:dyDescent="0.25">
      <c r="A546" s="56" t="s">
        <v>1151</v>
      </c>
      <c r="B546" s="56" t="s">
        <v>4</v>
      </c>
      <c r="C546" s="56" t="s">
        <v>8</v>
      </c>
      <c r="D546" s="10">
        <v>12871583</v>
      </c>
      <c r="E546" s="10">
        <v>993221</v>
      </c>
      <c r="F546" s="11">
        <v>7.7163857778798459E-2</v>
      </c>
      <c r="G546" s="10">
        <v>13107510</v>
      </c>
      <c r="H546" s="10">
        <v>486069</v>
      </c>
      <c r="I546" s="11">
        <f t="shared" si="8"/>
        <v>3.7083244643719517E-2</v>
      </c>
      <c r="J546" s="65">
        <v>13185573</v>
      </c>
      <c r="K546" s="66">
        <v>613630</v>
      </c>
      <c r="L546" s="61">
        <v>4.6537985114488388E-2</v>
      </c>
      <c r="M546" s="65">
        <v>13083644</v>
      </c>
      <c r="N546" s="66">
        <v>1466339</v>
      </c>
      <c r="O546" s="61">
        <v>0.11207420501505544</v>
      </c>
      <c r="P546" s="65">
        <v>13754438</v>
      </c>
      <c r="Q546" s="66">
        <v>2920673</v>
      </c>
      <c r="R546" s="61">
        <v>0.21234404488209552</v>
      </c>
      <c r="S546" s="59">
        <v>14278010</v>
      </c>
      <c r="T546" s="60">
        <v>4324241</v>
      </c>
      <c r="U546" s="61">
        <v>0.30286020250721213</v>
      </c>
      <c r="V546" s="63">
        <v>15067567</v>
      </c>
      <c r="W546" s="63">
        <v>4984986</v>
      </c>
      <c r="X546" s="64">
        <v>0.33084213264158707</v>
      </c>
    </row>
    <row r="547" spans="1:24" x14ac:dyDescent="0.25">
      <c r="A547" s="56" t="s">
        <v>1152</v>
      </c>
      <c r="B547" s="56" t="s">
        <v>1091</v>
      </c>
      <c r="C547" s="56" t="s">
        <v>8</v>
      </c>
      <c r="D547" s="10">
        <v>35843179</v>
      </c>
      <c r="E547" s="10">
        <v>3367181</v>
      </c>
      <c r="F547" s="11">
        <v>9.3942030086114847E-2</v>
      </c>
      <c r="G547" s="10">
        <v>35002091</v>
      </c>
      <c r="H547" s="10">
        <v>1896887</v>
      </c>
      <c r="I547" s="11">
        <f t="shared" si="8"/>
        <v>5.4193533752026415E-2</v>
      </c>
      <c r="J547" s="65">
        <v>36076833</v>
      </c>
      <c r="K547" s="66">
        <v>1510642</v>
      </c>
      <c r="L547" s="61">
        <v>4.1872910518503663E-2</v>
      </c>
      <c r="M547" s="65">
        <v>34297815</v>
      </c>
      <c r="N547" s="66">
        <v>3079374</v>
      </c>
      <c r="O547" s="61">
        <v>8.9783387075823923E-2</v>
      </c>
      <c r="P547" s="65">
        <v>35518847</v>
      </c>
      <c r="Q547" s="66">
        <v>4684234</v>
      </c>
      <c r="R547" s="61">
        <v>0.13188023811696364</v>
      </c>
      <c r="S547" s="59">
        <v>36272677</v>
      </c>
      <c r="T547" s="60">
        <v>7633861</v>
      </c>
      <c r="U547" s="61">
        <v>0.21045761248887143</v>
      </c>
      <c r="V547" s="63">
        <v>36928775</v>
      </c>
      <c r="W547" s="63">
        <v>11109791</v>
      </c>
      <c r="X547" s="64">
        <v>0.30084374583234891</v>
      </c>
    </row>
    <row r="548" spans="1:24" x14ac:dyDescent="0.25">
      <c r="A548" s="56" t="s">
        <v>1153</v>
      </c>
      <c r="B548" s="56" t="s">
        <v>1154</v>
      </c>
      <c r="C548" s="56" t="s">
        <v>8</v>
      </c>
      <c r="D548" s="10">
        <v>59814365</v>
      </c>
      <c r="E548" s="10">
        <v>10275952</v>
      </c>
      <c r="F548" s="11">
        <v>0.17179739348566184</v>
      </c>
      <c r="G548" s="10">
        <v>57064956</v>
      </c>
      <c r="H548" s="10">
        <v>11503193</v>
      </c>
      <c r="I548" s="11">
        <f t="shared" si="8"/>
        <v>0.20158068640235174</v>
      </c>
      <c r="J548" s="65">
        <v>56543581</v>
      </c>
      <c r="K548" s="66">
        <v>15124906</v>
      </c>
      <c r="L548" s="61">
        <v>0.26749112335138447</v>
      </c>
      <c r="M548" s="65">
        <v>55617994</v>
      </c>
      <c r="N548" s="66">
        <v>19167020</v>
      </c>
      <c r="O548" s="61">
        <v>0.34461904541181404</v>
      </c>
      <c r="P548" s="65">
        <v>56306335</v>
      </c>
      <c r="Q548" s="66">
        <v>24062618</v>
      </c>
      <c r="R548" s="61">
        <v>0.42735187790148305</v>
      </c>
      <c r="S548" s="59">
        <v>56753163</v>
      </c>
      <c r="T548" s="60">
        <v>28727971</v>
      </c>
      <c r="U548" s="61">
        <v>0.50619154037282466</v>
      </c>
      <c r="V548" s="63">
        <v>58091400</v>
      </c>
      <c r="W548" s="63">
        <v>31956652</v>
      </c>
      <c r="X548" s="64">
        <v>0.55010986135641415</v>
      </c>
    </row>
    <row r="549" spans="1:24" x14ac:dyDescent="0.25">
      <c r="A549" s="56" t="s">
        <v>1155</v>
      </c>
      <c r="B549" s="56" t="s">
        <v>1156</v>
      </c>
      <c r="C549" s="56" t="s">
        <v>8</v>
      </c>
      <c r="D549" s="10">
        <v>9210131</v>
      </c>
      <c r="E549" s="10">
        <v>3323634</v>
      </c>
      <c r="F549" s="11">
        <v>0.36086717984793049</v>
      </c>
      <c r="G549" s="10">
        <v>9238897</v>
      </c>
      <c r="H549" s="10">
        <v>2779747</v>
      </c>
      <c r="I549" s="11">
        <f t="shared" si="8"/>
        <v>0.30087433597322277</v>
      </c>
      <c r="J549" s="65">
        <v>9117711</v>
      </c>
      <c r="K549" s="66">
        <v>2171134</v>
      </c>
      <c r="L549" s="61">
        <v>0.23812270426206752</v>
      </c>
      <c r="M549" s="65">
        <v>9287713</v>
      </c>
      <c r="N549" s="66">
        <v>1738242</v>
      </c>
      <c r="O549" s="61">
        <v>0.18715500791206618</v>
      </c>
      <c r="P549" s="65">
        <v>9111799</v>
      </c>
      <c r="Q549" s="66">
        <v>1947697</v>
      </c>
      <c r="R549" s="61">
        <v>0.21375548341222189</v>
      </c>
      <c r="S549" s="59">
        <v>9171037</v>
      </c>
      <c r="T549" s="60">
        <v>2854894</v>
      </c>
      <c r="U549" s="61">
        <v>0.31129456788801529</v>
      </c>
      <c r="V549" s="63">
        <v>9922543</v>
      </c>
      <c r="W549" s="63">
        <v>3706398</v>
      </c>
      <c r="X549" s="64">
        <v>0.37353307514011275</v>
      </c>
    </row>
    <row r="550" spans="1:24" x14ac:dyDescent="0.25">
      <c r="A550" s="56" t="s">
        <v>1157</v>
      </c>
      <c r="B550" s="56" t="s">
        <v>1158</v>
      </c>
      <c r="C550" s="56" t="s">
        <v>8</v>
      </c>
      <c r="D550" s="10">
        <v>40587442</v>
      </c>
      <c r="E550" s="10">
        <v>5252018</v>
      </c>
      <c r="F550" s="11">
        <v>0.12940007404260659</v>
      </c>
      <c r="G550" s="10">
        <v>37927756</v>
      </c>
      <c r="H550" s="10">
        <v>6731066</v>
      </c>
      <c r="I550" s="11">
        <f t="shared" si="8"/>
        <v>0.1774707156416003</v>
      </c>
      <c r="J550" s="65">
        <v>36915355</v>
      </c>
      <c r="K550" s="66">
        <v>11147823</v>
      </c>
      <c r="L550" s="61">
        <v>0.30198336166616846</v>
      </c>
      <c r="M550" s="65">
        <v>37749976</v>
      </c>
      <c r="N550" s="66">
        <v>15384690</v>
      </c>
      <c r="O550" s="61">
        <v>0.40754171605301154</v>
      </c>
      <c r="P550" s="65">
        <v>39172284</v>
      </c>
      <c r="Q550" s="66">
        <v>18894883</v>
      </c>
      <c r="R550" s="61">
        <v>0.48235336494548031</v>
      </c>
      <c r="S550" s="59">
        <v>41089184</v>
      </c>
      <c r="T550" s="60">
        <v>20383032</v>
      </c>
      <c r="U550" s="61">
        <v>0.49606806501681805</v>
      </c>
      <c r="V550" s="63">
        <v>42234912</v>
      </c>
      <c r="W550" s="63">
        <v>21505662</v>
      </c>
      <c r="X550" s="64">
        <v>0.5091915901233558</v>
      </c>
    </row>
    <row r="551" spans="1:24" x14ac:dyDescent="0.25">
      <c r="A551" s="56" t="s">
        <v>1159</v>
      </c>
      <c r="B551" s="56" t="s">
        <v>1160</v>
      </c>
      <c r="C551" s="56" t="s">
        <v>8</v>
      </c>
      <c r="D551" s="10">
        <v>30467941</v>
      </c>
      <c r="E551" s="10">
        <v>14537785</v>
      </c>
      <c r="F551" s="11">
        <v>0.47715022816934033</v>
      </c>
      <c r="G551" s="10">
        <v>30905336</v>
      </c>
      <c r="H551" s="10">
        <v>15403005</v>
      </c>
      <c r="I551" s="11">
        <f t="shared" si="8"/>
        <v>0.49839306066758182</v>
      </c>
      <c r="J551" s="65">
        <v>36340079</v>
      </c>
      <c r="K551" s="66">
        <v>16482595</v>
      </c>
      <c r="L551" s="61">
        <v>0.45356519450604388</v>
      </c>
      <c r="M551" s="65">
        <v>31992284</v>
      </c>
      <c r="N551" s="66">
        <v>18547472</v>
      </c>
      <c r="O551" s="61">
        <v>0.57974829180686194</v>
      </c>
      <c r="P551" s="65">
        <v>33044865</v>
      </c>
      <c r="Q551" s="66">
        <v>20360624</v>
      </c>
      <c r="R551" s="61">
        <v>0.616150920876814</v>
      </c>
      <c r="S551" s="59">
        <v>34405116</v>
      </c>
      <c r="T551" s="60">
        <v>20355686</v>
      </c>
      <c r="U551" s="61">
        <v>0.59164706783723675</v>
      </c>
      <c r="V551" s="63">
        <v>34891244</v>
      </c>
      <c r="W551" s="63">
        <v>20592142</v>
      </c>
      <c r="X551" s="64">
        <v>0.59018079149026614</v>
      </c>
    </row>
    <row r="552" spans="1:24" x14ac:dyDescent="0.25">
      <c r="A552" s="56" t="s">
        <v>1161</v>
      </c>
      <c r="B552" s="56" t="s">
        <v>887</v>
      </c>
      <c r="C552" s="56" t="s">
        <v>8</v>
      </c>
      <c r="D552" s="10">
        <v>23453113</v>
      </c>
      <c r="E552" s="10">
        <v>3614393</v>
      </c>
      <c r="F552" s="11">
        <v>0.154111439278871</v>
      </c>
      <c r="G552" s="10">
        <v>23290951</v>
      </c>
      <c r="H552" s="10">
        <v>6919551</v>
      </c>
      <c r="I552" s="11">
        <f t="shared" si="8"/>
        <v>0.29709181905023974</v>
      </c>
      <c r="J552" s="65">
        <v>24648297</v>
      </c>
      <c r="K552" s="66">
        <v>7729156</v>
      </c>
      <c r="L552" s="61">
        <v>0.31357768855187035</v>
      </c>
      <c r="M552" s="65">
        <v>26794515</v>
      </c>
      <c r="N552" s="66">
        <v>7657859</v>
      </c>
      <c r="O552" s="61">
        <v>0.28579950038282087</v>
      </c>
      <c r="P552" s="65">
        <v>27320037</v>
      </c>
      <c r="Q552" s="66">
        <v>7158044</v>
      </c>
      <c r="R552" s="61">
        <v>0.26200711221584361</v>
      </c>
      <c r="S552" s="59">
        <v>26847472</v>
      </c>
      <c r="T552" s="60">
        <v>8056358</v>
      </c>
      <c r="U552" s="61">
        <v>0.30007883051335338</v>
      </c>
      <c r="V552" s="63">
        <v>27059072</v>
      </c>
      <c r="W552" s="63">
        <v>7402592</v>
      </c>
      <c r="X552" s="64">
        <v>0.27357154007351026</v>
      </c>
    </row>
    <row r="553" spans="1:24" x14ac:dyDescent="0.25">
      <c r="A553" s="56" t="s">
        <v>1162</v>
      </c>
      <c r="B553" s="56" t="s">
        <v>1163</v>
      </c>
      <c r="C553" s="56" t="s">
        <v>8</v>
      </c>
      <c r="D553" s="10">
        <v>41078463</v>
      </c>
      <c r="E553" s="10">
        <v>26930241</v>
      </c>
      <c r="F553" s="11">
        <v>0.65558054107331132</v>
      </c>
      <c r="G553" s="10">
        <v>40340265</v>
      </c>
      <c r="H553" s="10">
        <v>25012173</v>
      </c>
      <c r="I553" s="11">
        <f t="shared" si="8"/>
        <v>0.62002996261923415</v>
      </c>
      <c r="J553" s="65">
        <v>38527902</v>
      </c>
      <c r="K553" s="66">
        <v>26165435</v>
      </c>
      <c r="L553" s="61">
        <v>0.6791295046379634</v>
      </c>
      <c r="M553" s="65">
        <v>40433902</v>
      </c>
      <c r="N553" s="66">
        <v>28092742</v>
      </c>
      <c r="O553" s="61">
        <v>0.69478186893760585</v>
      </c>
      <c r="P553" s="65">
        <v>40883714</v>
      </c>
      <c r="Q553" s="66">
        <v>30995083</v>
      </c>
      <c r="R553" s="61">
        <v>0.75812786969403023</v>
      </c>
      <c r="S553" s="59">
        <v>42696694</v>
      </c>
      <c r="T553" s="60">
        <v>31184829</v>
      </c>
      <c r="U553" s="61">
        <v>0.73038041305961532</v>
      </c>
      <c r="V553" s="63">
        <v>43510989</v>
      </c>
      <c r="W553" s="63">
        <v>30836819</v>
      </c>
      <c r="X553" s="64">
        <v>0.70871335514805234</v>
      </c>
    </row>
    <row r="554" spans="1:24" x14ac:dyDescent="0.25">
      <c r="A554" s="56" t="s">
        <v>1164</v>
      </c>
      <c r="B554" s="56" t="s">
        <v>1165</v>
      </c>
      <c r="C554" s="56" t="s">
        <v>158</v>
      </c>
      <c r="D554" s="10">
        <v>3201310</v>
      </c>
      <c r="E554" s="10">
        <v>535778</v>
      </c>
      <c r="F554" s="11">
        <v>0.1673621111357538</v>
      </c>
      <c r="G554" s="10">
        <v>3008361</v>
      </c>
      <c r="H554" s="10">
        <v>505461</v>
      </c>
      <c r="I554" s="11">
        <f t="shared" si="8"/>
        <v>0.16801873179448876</v>
      </c>
      <c r="J554" s="65">
        <v>2968704</v>
      </c>
      <c r="K554" s="66">
        <v>583981</v>
      </c>
      <c r="L554" s="61">
        <v>0.19671243748113654</v>
      </c>
      <c r="M554" s="65">
        <v>2977919</v>
      </c>
      <c r="N554" s="66">
        <v>704453</v>
      </c>
      <c r="O554" s="61">
        <v>0.2365588184232009</v>
      </c>
      <c r="P554" s="65">
        <v>2978766</v>
      </c>
      <c r="Q554" s="66">
        <v>922642</v>
      </c>
      <c r="R554" s="61">
        <v>0.30973967072270864</v>
      </c>
      <c r="S554" s="59">
        <v>2802099</v>
      </c>
      <c r="T554" s="60">
        <v>1451642</v>
      </c>
      <c r="U554" s="61">
        <v>0.51805521503701335</v>
      </c>
      <c r="V554" s="63">
        <v>2919908</v>
      </c>
      <c r="W554" s="63">
        <v>1933788</v>
      </c>
      <c r="X554" s="64">
        <v>0.66227703064617105</v>
      </c>
    </row>
    <row r="555" spans="1:24" x14ac:dyDescent="0.25">
      <c r="A555" s="56" t="s">
        <v>1166</v>
      </c>
      <c r="B555" s="56" t="s">
        <v>1167</v>
      </c>
      <c r="C555" s="56" t="s">
        <v>158</v>
      </c>
      <c r="D555" s="10">
        <v>6508361</v>
      </c>
      <c r="E555" s="10">
        <v>2443924</v>
      </c>
      <c r="F555" s="11">
        <v>0.37550529234626046</v>
      </c>
      <c r="G555" s="10">
        <v>6842393</v>
      </c>
      <c r="H555" s="10">
        <v>2143880</v>
      </c>
      <c r="I555" s="11">
        <f t="shared" si="8"/>
        <v>0.31332313124954969</v>
      </c>
      <c r="J555" s="65">
        <v>6846229</v>
      </c>
      <c r="K555" s="66">
        <v>1849126</v>
      </c>
      <c r="L555" s="61">
        <v>0.27009409121430206</v>
      </c>
      <c r="M555" s="65">
        <v>6558113</v>
      </c>
      <c r="N555" s="66">
        <v>1986733</v>
      </c>
      <c r="O555" s="61">
        <v>0.30294278247416595</v>
      </c>
      <c r="P555" s="65">
        <v>6315773</v>
      </c>
      <c r="Q555" s="66">
        <v>2663842</v>
      </c>
      <c r="R555" s="61">
        <v>0.42177608346595102</v>
      </c>
      <c r="S555" s="59">
        <v>6675658</v>
      </c>
      <c r="T555" s="60">
        <v>3226008</v>
      </c>
      <c r="U555" s="61">
        <v>0.48324944147827825</v>
      </c>
      <c r="V555" s="63">
        <v>7272382</v>
      </c>
      <c r="W555" s="63">
        <v>3230192</v>
      </c>
      <c r="X555" s="64">
        <v>0.44417248708882456</v>
      </c>
    </row>
    <row r="556" spans="1:24" x14ac:dyDescent="0.25">
      <c r="A556" s="56" t="s">
        <v>1168</v>
      </c>
      <c r="B556" s="56" t="s">
        <v>1169</v>
      </c>
      <c r="C556" s="56" t="s">
        <v>158</v>
      </c>
      <c r="D556" s="10">
        <v>9917341</v>
      </c>
      <c r="E556" s="10">
        <v>40826</v>
      </c>
      <c r="F556" s="11">
        <v>4.1166276323462104E-3</v>
      </c>
      <c r="G556" s="10">
        <v>10195342</v>
      </c>
      <c r="H556" s="10">
        <v>10322</v>
      </c>
      <c r="I556" s="11">
        <f t="shared" si="8"/>
        <v>1.0124231242071135E-3</v>
      </c>
      <c r="J556" s="65">
        <v>10689282</v>
      </c>
      <c r="K556" s="66">
        <v>2941</v>
      </c>
      <c r="L556" s="61">
        <v>2.751354113400694E-4</v>
      </c>
      <c r="M556" s="65">
        <v>11052372</v>
      </c>
      <c r="N556" s="66">
        <v>-66692</v>
      </c>
      <c r="O556" s="61">
        <v>-6.0341798122611149E-3</v>
      </c>
      <c r="P556" s="65">
        <v>11190400</v>
      </c>
      <c r="Q556" s="66">
        <v>-283889</v>
      </c>
      <c r="R556" s="61">
        <v>-2.5368976980268802E-2</v>
      </c>
      <c r="S556" s="59">
        <v>10438808</v>
      </c>
      <c r="T556" s="60">
        <v>120831</v>
      </c>
      <c r="U556" s="61">
        <v>1.1575172184410327E-2</v>
      </c>
      <c r="V556" s="63">
        <v>10713904</v>
      </c>
      <c r="W556" s="63">
        <v>311656</v>
      </c>
      <c r="X556" s="64">
        <v>2.9088929674934552E-2</v>
      </c>
    </row>
    <row r="557" spans="1:24" x14ac:dyDescent="0.25">
      <c r="A557" s="56" t="s">
        <v>1170</v>
      </c>
      <c r="B557" s="56" t="s">
        <v>1171</v>
      </c>
      <c r="C557" s="56" t="s">
        <v>158</v>
      </c>
      <c r="D557" s="10">
        <v>13232190</v>
      </c>
      <c r="E557" s="10">
        <v>927259</v>
      </c>
      <c r="F557" s="11">
        <v>7.0076004047704879E-2</v>
      </c>
      <c r="G557" s="10">
        <v>12973926</v>
      </c>
      <c r="H557" s="10">
        <v>920923</v>
      </c>
      <c r="I557" s="11">
        <f t="shared" si="8"/>
        <v>7.0982600024079065E-2</v>
      </c>
      <c r="J557" s="65">
        <v>12791427</v>
      </c>
      <c r="K557" s="66">
        <v>876216</v>
      </c>
      <c r="L557" s="61">
        <v>6.8500254115510334E-2</v>
      </c>
      <c r="M557" s="65">
        <v>13111628</v>
      </c>
      <c r="N557" s="66">
        <v>1508216</v>
      </c>
      <c r="O557" s="61">
        <v>0.11502888886109337</v>
      </c>
      <c r="P557" s="65">
        <v>13350341</v>
      </c>
      <c r="Q557" s="66">
        <v>2543602</v>
      </c>
      <c r="R557" s="61">
        <v>0.19052711837098393</v>
      </c>
      <c r="S557" s="59">
        <v>13482755</v>
      </c>
      <c r="T557" s="60">
        <v>3794505</v>
      </c>
      <c r="U557" s="61">
        <v>0.28143395025719892</v>
      </c>
      <c r="V557" s="63">
        <v>13609436</v>
      </c>
      <c r="W557" s="63">
        <v>4373343</v>
      </c>
      <c r="X557" s="64">
        <v>0.32134638055537351</v>
      </c>
    </row>
    <row r="558" spans="1:24" x14ac:dyDescent="0.25">
      <c r="A558" s="56" t="s">
        <v>1172</v>
      </c>
      <c r="B558" s="56" t="s">
        <v>1173</v>
      </c>
      <c r="C558" s="56" t="s">
        <v>158</v>
      </c>
      <c r="D558" s="10">
        <v>8917877</v>
      </c>
      <c r="E558" s="10">
        <v>1146712</v>
      </c>
      <c r="F558" s="11">
        <v>0.12858576093839374</v>
      </c>
      <c r="G558" s="10">
        <v>8648628</v>
      </c>
      <c r="H558" s="10">
        <v>902163</v>
      </c>
      <c r="I558" s="11">
        <f t="shared" si="8"/>
        <v>0.10431284592191964</v>
      </c>
      <c r="J558" s="65">
        <v>8802854</v>
      </c>
      <c r="K558" s="66">
        <v>747622</v>
      </c>
      <c r="L558" s="61">
        <v>8.4929501273109831E-2</v>
      </c>
      <c r="M558" s="65">
        <v>8046220</v>
      </c>
      <c r="N558" s="66">
        <v>1541514</v>
      </c>
      <c r="O558" s="61">
        <v>0.19158238278346851</v>
      </c>
      <c r="P558" s="65">
        <v>8991479</v>
      </c>
      <c r="Q558" s="66">
        <v>1548532</v>
      </c>
      <c r="R558" s="61">
        <v>0.17222216723188699</v>
      </c>
      <c r="S558" s="59">
        <v>8257747</v>
      </c>
      <c r="T558" s="60">
        <v>2609053</v>
      </c>
      <c r="U558" s="61">
        <v>0.31595215983245795</v>
      </c>
      <c r="V558" s="63">
        <v>8458506</v>
      </c>
      <c r="W558" s="63">
        <v>3151269</v>
      </c>
      <c r="X558" s="64">
        <v>0.37255621737455763</v>
      </c>
    </row>
    <row r="559" spans="1:24" x14ac:dyDescent="0.25">
      <c r="A559" s="56" t="s">
        <v>1174</v>
      </c>
      <c r="B559" s="56" t="s">
        <v>1175</v>
      </c>
      <c r="C559" s="56" t="s">
        <v>158</v>
      </c>
      <c r="D559" s="10">
        <v>29307987</v>
      </c>
      <c r="E559" s="10">
        <v>201228</v>
      </c>
      <c r="F559" s="11">
        <v>6.8659782058726861E-3</v>
      </c>
      <c r="G559" s="10">
        <v>28137673</v>
      </c>
      <c r="H559" s="10">
        <v>148104</v>
      </c>
      <c r="I559" s="11">
        <f t="shared" si="8"/>
        <v>5.2635482685437418E-3</v>
      </c>
      <c r="J559" s="65">
        <v>27552872</v>
      </c>
      <c r="K559" s="66">
        <v>152976</v>
      </c>
      <c r="L559" s="61">
        <v>5.5520890889341774E-3</v>
      </c>
      <c r="M559" s="65">
        <v>27492493</v>
      </c>
      <c r="N559" s="66">
        <v>1670645</v>
      </c>
      <c r="O559" s="61">
        <v>6.0767315645038081E-2</v>
      </c>
      <c r="P559" s="65">
        <v>27907976</v>
      </c>
      <c r="Q559" s="66">
        <v>2601934</v>
      </c>
      <c r="R559" s="61">
        <v>9.3232629983629051E-2</v>
      </c>
      <c r="S559" s="59">
        <v>28052141</v>
      </c>
      <c r="T559" s="60">
        <v>4502760</v>
      </c>
      <c r="U559" s="61">
        <v>0.16051395150195488</v>
      </c>
      <c r="V559" s="63">
        <v>29494503</v>
      </c>
      <c r="W559" s="63">
        <v>5751018</v>
      </c>
      <c r="X559" s="64">
        <v>0.1949860962227436</v>
      </c>
    </row>
    <row r="560" spans="1:24" x14ac:dyDescent="0.25">
      <c r="A560" s="56" t="s">
        <v>1176</v>
      </c>
      <c r="B560" s="56" t="s">
        <v>1177</v>
      </c>
      <c r="C560" s="56" t="s">
        <v>158</v>
      </c>
      <c r="D560" s="10">
        <v>7974431</v>
      </c>
      <c r="E560" s="10">
        <v>2347370</v>
      </c>
      <c r="F560" s="11">
        <v>0.29436206796447295</v>
      </c>
      <c r="G560" s="10">
        <v>7974075</v>
      </c>
      <c r="H560" s="10">
        <v>2358159</v>
      </c>
      <c r="I560" s="11">
        <f t="shared" si="8"/>
        <v>0.29572821926054121</v>
      </c>
      <c r="J560" s="65">
        <v>7492321</v>
      </c>
      <c r="K560" s="66">
        <v>2574592</v>
      </c>
      <c r="L560" s="61">
        <v>0.34363076541968768</v>
      </c>
      <c r="M560" s="65">
        <v>7673389</v>
      </c>
      <c r="N560" s="66">
        <v>2593263</v>
      </c>
      <c r="O560" s="61">
        <v>0.33795536756966188</v>
      </c>
      <c r="P560" s="65">
        <v>8253326</v>
      </c>
      <c r="Q560" s="66">
        <v>2297979</v>
      </c>
      <c r="R560" s="61">
        <v>0.27843065934872802</v>
      </c>
      <c r="S560" s="59">
        <v>7841626</v>
      </c>
      <c r="T560" s="60">
        <v>3157396</v>
      </c>
      <c r="U560" s="61">
        <v>0.40264557376238042</v>
      </c>
      <c r="V560" s="63">
        <v>8243605</v>
      </c>
      <c r="W560" s="63">
        <v>3823162</v>
      </c>
      <c r="X560" s="64">
        <v>0.46377307015559333</v>
      </c>
    </row>
    <row r="561" spans="1:24" x14ac:dyDescent="0.25">
      <c r="A561" s="56" t="s">
        <v>1178</v>
      </c>
      <c r="B561" s="56" t="s">
        <v>1179</v>
      </c>
      <c r="C561" s="56" t="s">
        <v>158</v>
      </c>
      <c r="D561" s="10">
        <v>15252047</v>
      </c>
      <c r="E561" s="10">
        <v>1346212</v>
      </c>
      <c r="F561" s="11">
        <v>8.8264349041148382E-2</v>
      </c>
      <c r="G561" s="10">
        <v>15890307</v>
      </c>
      <c r="H561" s="10">
        <v>1865348</v>
      </c>
      <c r="I561" s="11">
        <f t="shared" si="8"/>
        <v>0.11738904729782754</v>
      </c>
      <c r="J561" s="65">
        <v>15683032</v>
      </c>
      <c r="K561" s="66">
        <v>1994117</v>
      </c>
      <c r="L561" s="61">
        <v>0.1271512421832717</v>
      </c>
      <c r="M561" s="65">
        <v>15594432</v>
      </c>
      <c r="N561" s="66">
        <v>2374168</v>
      </c>
      <c r="O561" s="61">
        <v>0.15224459601991275</v>
      </c>
      <c r="P561" s="65">
        <v>15240070</v>
      </c>
      <c r="Q561" s="66">
        <v>3354710</v>
      </c>
      <c r="R561" s="61">
        <v>0.22012431701429194</v>
      </c>
      <c r="S561" s="59">
        <v>15325621</v>
      </c>
      <c r="T561" s="60">
        <v>4149077</v>
      </c>
      <c r="U561" s="61">
        <v>0.27072814863423805</v>
      </c>
      <c r="V561" s="63">
        <v>15258948</v>
      </c>
      <c r="W561" s="63">
        <v>4978327</v>
      </c>
      <c r="X561" s="64">
        <v>0.32625623994524394</v>
      </c>
    </row>
    <row r="562" spans="1:24" x14ac:dyDescent="0.25">
      <c r="A562" s="56" t="s">
        <v>1180</v>
      </c>
      <c r="B562" s="56" t="s">
        <v>1181</v>
      </c>
      <c r="C562" s="56" t="s">
        <v>158</v>
      </c>
      <c r="D562" s="10">
        <v>16991801</v>
      </c>
      <c r="E562" s="10">
        <v>-319714</v>
      </c>
      <c r="F562" s="11">
        <v>-1.881578062266619E-2</v>
      </c>
      <c r="G562" s="10">
        <v>15781000</v>
      </c>
      <c r="H562" s="10">
        <v>802000</v>
      </c>
      <c r="I562" s="11">
        <f t="shared" si="8"/>
        <v>5.0820607059121732E-2</v>
      </c>
      <c r="J562" s="65">
        <v>14419768</v>
      </c>
      <c r="K562" s="66">
        <v>1443998</v>
      </c>
      <c r="L562" s="61">
        <v>0.10014016869064744</v>
      </c>
      <c r="M562" s="65">
        <v>14156541</v>
      </c>
      <c r="N562" s="66">
        <v>2188075</v>
      </c>
      <c r="O562" s="61">
        <v>0.15456282717649741</v>
      </c>
      <c r="P562" s="65">
        <v>14029422</v>
      </c>
      <c r="Q562" s="66">
        <v>3128615</v>
      </c>
      <c r="R562" s="61">
        <v>0.22300384149824562</v>
      </c>
      <c r="S562" s="59">
        <v>14479030</v>
      </c>
      <c r="T562" s="60">
        <v>3886954</v>
      </c>
      <c r="U562" s="61">
        <v>0.26845403317763689</v>
      </c>
      <c r="V562" s="63">
        <v>15309288</v>
      </c>
      <c r="W562" s="63">
        <v>3728473</v>
      </c>
      <c r="X562" s="64">
        <v>0.2435432007027368</v>
      </c>
    </row>
    <row r="563" spans="1:24" x14ac:dyDescent="0.25">
      <c r="A563" s="56" t="s">
        <v>1182</v>
      </c>
      <c r="B563" s="56" t="s">
        <v>1183</v>
      </c>
      <c r="C563" s="56" t="s">
        <v>158</v>
      </c>
      <c r="D563" s="10">
        <v>7061877</v>
      </c>
      <c r="E563" s="10">
        <v>692266</v>
      </c>
      <c r="F563" s="11">
        <v>9.8028611939856777E-2</v>
      </c>
      <c r="G563" s="10">
        <v>6651910</v>
      </c>
      <c r="H563" s="10">
        <v>771145</v>
      </c>
      <c r="I563" s="11">
        <f t="shared" si="8"/>
        <v>0.11592835741914728</v>
      </c>
      <c r="J563" s="65">
        <v>7393510</v>
      </c>
      <c r="K563" s="66">
        <v>608925</v>
      </c>
      <c r="L563" s="61">
        <v>8.23593935762581E-2</v>
      </c>
      <c r="M563" s="65">
        <v>7316275</v>
      </c>
      <c r="N563" s="66">
        <v>467987</v>
      </c>
      <c r="O563" s="61">
        <v>6.396520087066164E-2</v>
      </c>
      <c r="P563" s="65">
        <v>7335200</v>
      </c>
      <c r="Q563" s="66">
        <v>202051</v>
      </c>
      <c r="R563" s="61">
        <v>2.7545397535172864E-2</v>
      </c>
      <c r="S563" s="59">
        <v>7508997</v>
      </c>
      <c r="T563" s="60">
        <v>765711</v>
      </c>
      <c r="U563" s="61">
        <v>0.10197247382040504</v>
      </c>
      <c r="V563" s="63">
        <v>7479344</v>
      </c>
      <c r="W563" s="63">
        <v>840208</v>
      </c>
      <c r="X563" s="64">
        <v>0.11233712475318691</v>
      </c>
    </row>
    <row r="564" spans="1:24" x14ac:dyDescent="0.25">
      <c r="A564" s="56" t="s">
        <v>1184</v>
      </c>
      <c r="B564" s="56" t="s">
        <v>1185</v>
      </c>
      <c r="C564" s="56" t="s">
        <v>158</v>
      </c>
      <c r="D564" s="10">
        <v>8652027</v>
      </c>
      <c r="E564" s="10">
        <v>3296501</v>
      </c>
      <c r="F564" s="11">
        <v>0.381009097636889</v>
      </c>
      <c r="G564" s="10">
        <v>8756035</v>
      </c>
      <c r="H564" s="10">
        <v>2980225</v>
      </c>
      <c r="I564" s="11">
        <f t="shared" si="8"/>
        <v>0.3403623900544025</v>
      </c>
      <c r="J564" s="65">
        <v>8436230</v>
      </c>
      <c r="K564" s="66">
        <v>3176258</v>
      </c>
      <c r="L564" s="61">
        <v>0.37650206312535339</v>
      </c>
      <c r="M564" s="65">
        <v>8605057</v>
      </c>
      <c r="N564" s="66">
        <v>3146812</v>
      </c>
      <c r="O564" s="61">
        <v>0.36569333590701375</v>
      </c>
      <c r="P564" s="65">
        <v>8411331</v>
      </c>
      <c r="Q564" s="66">
        <v>3347909</v>
      </c>
      <c r="R564" s="61">
        <v>0.39802368971093871</v>
      </c>
      <c r="S564" s="59">
        <v>8655230</v>
      </c>
      <c r="T564" s="60">
        <v>3323861</v>
      </c>
      <c r="U564" s="61">
        <v>0.38402919390934731</v>
      </c>
      <c r="V564" s="63">
        <v>8922384</v>
      </c>
      <c r="W564" s="63">
        <v>3196308</v>
      </c>
      <c r="X564" s="64">
        <v>0.35823474981574432</v>
      </c>
    </row>
    <row r="565" spans="1:24" x14ac:dyDescent="0.25">
      <c r="A565" s="56" t="s">
        <v>1186</v>
      </c>
      <c r="B565" s="56" t="s">
        <v>1187</v>
      </c>
      <c r="C565" s="56" t="s">
        <v>158</v>
      </c>
      <c r="D565" s="10">
        <v>6344709</v>
      </c>
      <c r="E565" s="10">
        <v>680732</v>
      </c>
      <c r="F565" s="11">
        <v>0.10729128790619082</v>
      </c>
      <c r="G565" s="10">
        <v>6503698</v>
      </c>
      <c r="H565" s="10">
        <v>683432</v>
      </c>
      <c r="I565" s="11">
        <f t="shared" si="8"/>
        <v>0.10508360013026435</v>
      </c>
      <c r="J565" s="65">
        <v>5780071</v>
      </c>
      <c r="K565" s="66">
        <v>1619738</v>
      </c>
      <c r="L565" s="61">
        <v>0.28022804564165388</v>
      </c>
      <c r="M565" s="65">
        <v>6022350</v>
      </c>
      <c r="N565" s="66">
        <v>2641643</v>
      </c>
      <c r="O565" s="61">
        <v>0.43863989970692502</v>
      </c>
      <c r="P565" s="65">
        <v>6348102</v>
      </c>
      <c r="Q565" s="66">
        <v>3723526</v>
      </c>
      <c r="R565" s="61">
        <v>0.58655736785577794</v>
      </c>
      <c r="S565" s="59">
        <v>6427164</v>
      </c>
      <c r="T565" s="60">
        <v>5705651</v>
      </c>
      <c r="U565" s="61">
        <v>0.8877400670031137</v>
      </c>
      <c r="V565" s="63">
        <v>9664685</v>
      </c>
      <c r="W565" s="63">
        <v>4586279</v>
      </c>
      <c r="X565" s="64">
        <v>0.47453993585926496</v>
      </c>
    </row>
    <row r="566" spans="1:24" x14ac:dyDescent="0.25">
      <c r="A566" s="56" t="s">
        <v>1188</v>
      </c>
      <c r="B566" s="56" t="s">
        <v>1189</v>
      </c>
      <c r="C566" s="56" t="s">
        <v>158</v>
      </c>
      <c r="D566" s="10">
        <v>4674056</v>
      </c>
      <c r="E566" s="10">
        <v>1546070</v>
      </c>
      <c r="F566" s="11">
        <v>0.3307769526081844</v>
      </c>
      <c r="G566" s="10">
        <v>5105741</v>
      </c>
      <c r="H566" s="10">
        <v>1365694</v>
      </c>
      <c r="I566" s="11">
        <f t="shared" si="8"/>
        <v>0.26748203639785095</v>
      </c>
      <c r="J566" s="65">
        <v>4907116</v>
      </c>
      <c r="K566" s="66">
        <v>1529773</v>
      </c>
      <c r="L566" s="61">
        <v>0.31174584012279311</v>
      </c>
      <c r="M566" s="65">
        <v>5133367</v>
      </c>
      <c r="N566" s="66">
        <v>1373889</v>
      </c>
      <c r="O566" s="61">
        <v>0.26763895899124296</v>
      </c>
      <c r="P566" s="65">
        <v>5225817</v>
      </c>
      <c r="Q566" s="66">
        <v>1147842</v>
      </c>
      <c r="R566" s="61">
        <v>0.2196483344135472</v>
      </c>
      <c r="S566" s="59">
        <v>5118811</v>
      </c>
      <c r="T566" s="60">
        <v>1886028</v>
      </c>
      <c r="U566" s="61">
        <v>0.3684504077216369</v>
      </c>
      <c r="V566" s="63">
        <v>5901305</v>
      </c>
      <c r="W566" s="63">
        <v>2461266</v>
      </c>
      <c r="X566" s="64">
        <v>0.41707147825777519</v>
      </c>
    </row>
    <row r="567" spans="1:24" x14ac:dyDescent="0.25">
      <c r="A567" s="56" t="s">
        <v>1190</v>
      </c>
      <c r="B567" s="56" t="s">
        <v>1191</v>
      </c>
      <c r="C567" s="56" t="s">
        <v>158</v>
      </c>
      <c r="D567" s="10">
        <v>12378689</v>
      </c>
      <c r="E567" s="10">
        <v>3223455</v>
      </c>
      <c r="F567" s="11">
        <v>0.26040358554932597</v>
      </c>
      <c r="G567" s="10">
        <v>12627127</v>
      </c>
      <c r="H567" s="10">
        <v>2920156</v>
      </c>
      <c r="I567" s="11">
        <f t="shared" si="8"/>
        <v>0.23126052347457976</v>
      </c>
      <c r="J567" s="65">
        <v>12554052</v>
      </c>
      <c r="K567" s="66">
        <v>2155986</v>
      </c>
      <c r="L567" s="61">
        <v>0.17173626491271504</v>
      </c>
      <c r="M567" s="65">
        <v>12663617</v>
      </c>
      <c r="N567" s="66">
        <v>2074456</v>
      </c>
      <c r="O567" s="61">
        <v>0.16381228206759568</v>
      </c>
      <c r="P567" s="65">
        <v>12503989</v>
      </c>
      <c r="Q567" s="66">
        <v>2529181</v>
      </c>
      <c r="R567" s="61">
        <v>0.20226993161942161</v>
      </c>
      <c r="S567" s="59">
        <v>12571588</v>
      </c>
      <c r="T567" s="60">
        <v>2955383</v>
      </c>
      <c r="U567" s="61">
        <v>0.23508430279452366</v>
      </c>
      <c r="V567" s="63">
        <v>12624915</v>
      </c>
      <c r="W567" s="63">
        <v>3437545</v>
      </c>
      <c r="X567" s="64">
        <v>0.27228262526916025</v>
      </c>
    </row>
    <row r="568" spans="1:24" x14ac:dyDescent="0.25">
      <c r="A568" s="56" t="s">
        <v>1192</v>
      </c>
      <c r="B568" s="56" t="s">
        <v>1193</v>
      </c>
      <c r="C568" s="56" t="s">
        <v>158</v>
      </c>
      <c r="D568" s="10">
        <v>8467438</v>
      </c>
      <c r="E568" s="10">
        <v>1776711</v>
      </c>
      <c r="F568" s="11">
        <v>0.20982864002074772</v>
      </c>
      <c r="G568" s="10">
        <v>8499013</v>
      </c>
      <c r="H568" s="10">
        <v>1757331</v>
      </c>
      <c r="I568" s="11">
        <f t="shared" si="8"/>
        <v>0.20676883303978943</v>
      </c>
      <c r="J568" s="65">
        <v>8582000</v>
      </c>
      <c r="K568" s="66">
        <v>1235059</v>
      </c>
      <c r="L568" s="61">
        <v>0.14391272430668842</v>
      </c>
      <c r="M568" s="65">
        <v>8572334</v>
      </c>
      <c r="N568" s="66">
        <v>1244853</v>
      </c>
      <c r="O568" s="61">
        <v>0.14521751019034024</v>
      </c>
      <c r="P568" s="65">
        <v>8537747</v>
      </c>
      <c r="Q568" s="66">
        <v>1519490</v>
      </c>
      <c r="R568" s="61">
        <v>0.17797318191789943</v>
      </c>
      <c r="S568" s="59">
        <v>8864459</v>
      </c>
      <c r="T568" s="60">
        <v>2505199</v>
      </c>
      <c r="U568" s="61">
        <v>0.28261160664175894</v>
      </c>
      <c r="V568" s="63">
        <v>9427206</v>
      </c>
      <c r="W568" s="63">
        <v>3245342</v>
      </c>
      <c r="X568" s="64">
        <v>0.34425279345757376</v>
      </c>
    </row>
    <row r="569" spans="1:24" x14ac:dyDescent="0.25">
      <c r="A569" s="56" t="s">
        <v>1194</v>
      </c>
      <c r="B569" s="56" t="s">
        <v>1195</v>
      </c>
      <c r="C569" s="56" t="s">
        <v>88</v>
      </c>
      <c r="D569" s="10">
        <v>10644275</v>
      </c>
      <c r="E569" s="10">
        <v>3313101</v>
      </c>
      <c r="F569" s="11">
        <v>0.31125661447115938</v>
      </c>
      <c r="G569" s="10">
        <v>10670050</v>
      </c>
      <c r="H569" s="10">
        <v>2914588</v>
      </c>
      <c r="I569" s="11">
        <f t="shared" si="8"/>
        <v>0.27315598333653546</v>
      </c>
      <c r="J569" s="65">
        <v>10569082</v>
      </c>
      <c r="K569" s="66">
        <v>2439305</v>
      </c>
      <c r="L569" s="61">
        <v>0.23079629810800975</v>
      </c>
      <c r="M569" s="65">
        <v>10696297</v>
      </c>
      <c r="N569" s="66">
        <v>2279879</v>
      </c>
      <c r="O569" s="61">
        <v>0.21314656838717175</v>
      </c>
      <c r="P569" s="65">
        <v>10587392</v>
      </c>
      <c r="Q569" s="66">
        <v>2752411</v>
      </c>
      <c r="R569" s="61">
        <v>0.25997063299441447</v>
      </c>
      <c r="S569" s="59">
        <v>10720469</v>
      </c>
      <c r="T569" s="60">
        <v>3628398</v>
      </c>
      <c r="U569" s="61">
        <v>0.33845515527352393</v>
      </c>
      <c r="V569" s="63">
        <v>11055555</v>
      </c>
      <c r="W569" s="63">
        <v>4673366</v>
      </c>
      <c r="X569" s="64">
        <v>0.42271654385510271</v>
      </c>
    </row>
    <row r="570" spans="1:24" x14ac:dyDescent="0.25">
      <c r="A570" s="56" t="s">
        <v>1196</v>
      </c>
      <c r="B570" s="56" t="s">
        <v>1197</v>
      </c>
      <c r="C570" s="56" t="s">
        <v>88</v>
      </c>
      <c r="D570" s="10">
        <v>14337667</v>
      </c>
      <c r="E570" s="10">
        <v>3489598</v>
      </c>
      <c r="F570" s="11">
        <v>0.2433867378842039</v>
      </c>
      <c r="G570" s="10">
        <v>15103250</v>
      </c>
      <c r="H570" s="10">
        <v>3648756</v>
      </c>
      <c r="I570" s="11">
        <f t="shared" si="8"/>
        <v>0.24158747289490673</v>
      </c>
      <c r="J570" s="65">
        <v>14791528</v>
      </c>
      <c r="K570" s="66">
        <v>3572573</v>
      </c>
      <c r="L570" s="61">
        <v>0.24152832621484407</v>
      </c>
      <c r="M570" s="65">
        <v>15228765</v>
      </c>
      <c r="N570" s="66">
        <v>4170362</v>
      </c>
      <c r="O570" s="61">
        <v>0.27384768233011675</v>
      </c>
      <c r="P570" s="65">
        <v>15416922</v>
      </c>
      <c r="Q570" s="66">
        <v>6059938</v>
      </c>
      <c r="R570" s="61">
        <v>0.39307054936127978</v>
      </c>
      <c r="S570" s="59">
        <v>16409736</v>
      </c>
      <c r="T570" s="60">
        <v>7887585</v>
      </c>
      <c r="U570" s="61">
        <v>0.48066495402485454</v>
      </c>
      <c r="V570" s="63">
        <v>17653270</v>
      </c>
      <c r="W570" s="63">
        <v>9168566</v>
      </c>
      <c r="X570" s="64">
        <v>0.51936927266166555</v>
      </c>
    </row>
    <row r="571" spans="1:24" x14ac:dyDescent="0.25">
      <c r="A571" s="56" t="s">
        <v>1198</v>
      </c>
      <c r="B571" s="56" t="s">
        <v>1199</v>
      </c>
      <c r="C571" s="56" t="s">
        <v>88</v>
      </c>
      <c r="D571" s="10">
        <v>5218680</v>
      </c>
      <c r="E571" s="10">
        <v>2604666</v>
      </c>
      <c r="F571" s="11">
        <v>0.4991043712203086</v>
      </c>
      <c r="G571" s="10">
        <v>5218680</v>
      </c>
      <c r="H571" s="10">
        <v>2604667</v>
      </c>
      <c r="I571" s="11">
        <f t="shared" si="8"/>
        <v>0.49910456283964527</v>
      </c>
      <c r="J571" s="65">
        <v>5632072</v>
      </c>
      <c r="K571" s="66">
        <v>2625086</v>
      </c>
      <c r="L571" s="61">
        <v>0.46609595900052414</v>
      </c>
      <c r="M571" s="65">
        <v>6001210</v>
      </c>
      <c r="N571" s="66">
        <v>2473518</v>
      </c>
      <c r="O571" s="61">
        <v>0.41216987907438668</v>
      </c>
      <c r="P571" s="65">
        <v>6029883</v>
      </c>
      <c r="Q571" s="66">
        <v>2219370</v>
      </c>
      <c r="R571" s="61">
        <v>0.36806186786708794</v>
      </c>
      <c r="S571" s="59">
        <v>5820894</v>
      </c>
      <c r="T571" s="60">
        <v>2476200</v>
      </c>
      <c r="U571" s="61">
        <v>0.4253985727965498</v>
      </c>
      <c r="V571" s="63">
        <v>5983503</v>
      </c>
      <c r="W571" s="63">
        <v>2970984</v>
      </c>
      <c r="X571" s="64">
        <v>0.49652920705479714</v>
      </c>
    </row>
    <row r="572" spans="1:24" x14ac:dyDescent="0.25">
      <c r="A572" s="56" t="s">
        <v>1200</v>
      </c>
      <c r="B572" s="56" t="s">
        <v>1201</v>
      </c>
      <c r="C572" s="56" t="s">
        <v>88</v>
      </c>
      <c r="D572" s="10">
        <v>12207486</v>
      </c>
      <c r="E572" s="10">
        <v>2489450</v>
      </c>
      <c r="F572" s="11">
        <v>0.20392814704026693</v>
      </c>
      <c r="G572" s="10">
        <v>12085844</v>
      </c>
      <c r="H572" s="10">
        <v>2298581</v>
      </c>
      <c r="I572" s="11">
        <f t="shared" si="8"/>
        <v>0.19018787599773751</v>
      </c>
      <c r="J572" s="65">
        <v>12668756</v>
      </c>
      <c r="K572" s="66">
        <v>1642688</v>
      </c>
      <c r="L572" s="61">
        <v>0.12966450691764841</v>
      </c>
      <c r="M572" s="65">
        <v>12491411</v>
      </c>
      <c r="N572" s="66">
        <v>1619274</v>
      </c>
      <c r="O572" s="61">
        <v>0.12963099204725551</v>
      </c>
      <c r="P572" s="65">
        <v>12835649</v>
      </c>
      <c r="Q572" s="66">
        <v>2829655</v>
      </c>
      <c r="R572" s="61">
        <v>0.22045281855245497</v>
      </c>
      <c r="S572" s="59">
        <v>14483066</v>
      </c>
      <c r="T572" s="60">
        <v>3302426</v>
      </c>
      <c r="U572" s="61">
        <v>0.22801981293187507</v>
      </c>
      <c r="V572" s="63">
        <v>14226903</v>
      </c>
      <c r="W572" s="63">
        <v>4342980</v>
      </c>
      <c r="X572" s="64">
        <v>0.30526531318868205</v>
      </c>
    </row>
    <row r="573" spans="1:24" x14ac:dyDescent="0.25">
      <c r="A573" s="56" t="s">
        <v>1202</v>
      </c>
      <c r="B573" s="56" t="s">
        <v>1203</v>
      </c>
      <c r="C573" s="56" t="s">
        <v>478</v>
      </c>
      <c r="D573" s="10">
        <v>10009010</v>
      </c>
      <c r="E573" s="10">
        <v>1889020</v>
      </c>
      <c r="F573" s="11">
        <v>0.18873195251078778</v>
      </c>
      <c r="G573" s="10">
        <v>9285966</v>
      </c>
      <c r="H573" s="10">
        <v>2779982</v>
      </c>
      <c r="I573" s="11">
        <f t="shared" si="8"/>
        <v>0.29937456156957715</v>
      </c>
      <c r="J573" s="65">
        <v>9833469</v>
      </c>
      <c r="K573" s="66">
        <v>3288741</v>
      </c>
      <c r="L573" s="61">
        <v>0.33444362309984399</v>
      </c>
      <c r="M573" s="65">
        <v>9702911</v>
      </c>
      <c r="N573" s="66">
        <v>4127399</v>
      </c>
      <c r="O573" s="61">
        <v>0.42537739447470968</v>
      </c>
      <c r="P573" s="65">
        <v>9906474</v>
      </c>
      <c r="Q573" s="66">
        <v>5277970</v>
      </c>
      <c r="R573" s="61">
        <v>0.53277987707836305</v>
      </c>
      <c r="S573" s="59">
        <v>11309440</v>
      </c>
      <c r="T573" s="60">
        <v>5906299</v>
      </c>
      <c r="U573" s="61">
        <v>0.52224504484749024</v>
      </c>
      <c r="V573" s="63">
        <v>11979385</v>
      </c>
      <c r="W573" s="63">
        <v>6163492</v>
      </c>
      <c r="X573" s="64">
        <v>0.51450821557200144</v>
      </c>
    </row>
    <row r="574" spans="1:24" x14ac:dyDescent="0.25">
      <c r="A574" s="56" t="s">
        <v>1204</v>
      </c>
      <c r="B574" s="56" t="s">
        <v>1205</v>
      </c>
      <c r="C574" s="56" t="s">
        <v>478</v>
      </c>
      <c r="D574" s="10">
        <v>13771987</v>
      </c>
      <c r="E574" s="10">
        <v>10713713</v>
      </c>
      <c r="F574" s="11">
        <v>0.77793516650865269</v>
      </c>
      <c r="G574" s="10">
        <v>15147721</v>
      </c>
      <c r="H574" s="10">
        <v>10245771</v>
      </c>
      <c r="I574" s="11">
        <f t="shared" si="8"/>
        <v>0.67639026359146703</v>
      </c>
      <c r="J574" s="65">
        <v>14724771</v>
      </c>
      <c r="K574" s="66">
        <v>9672294</v>
      </c>
      <c r="L574" s="61">
        <v>0.65687228684235566</v>
      </c>
      <c r="M574" s="65">
        <v>14052761</v>
      </c>
      <c r="N574" s="66">
        <v>10725828</v>
      </c>
      <c r="O574" s="61">
        <v>0.76325413916880813</v>
      </c>
      <c r="P574" s="65">
        <v>15630579</v>
      </c>
      <c r="Q574" s="66">
        <v>10688456</v>
      </c>
      <c r="R574" s="61">
        <v>0.68381702302902536</v>
      </c>
      <c r="S574" s="59">
        <v>15787360</v>
      </c>
      <c r="T574" s="60">
        <v>10758561</v>
      </c>
      <c r="U574" s="61">
        <v>0.68146675568302739</v>
      </c>
      <c r="V574" s="63">
        <v>16833205</v>
      </c>
      <c r="W574" s="63">
        <v>11001014</v>
      </c>
      <c r="X574" s="64">
        <v>0.65353056652016062</v>
      </c>
    </row>
    <row r="575" spans="1:24" x14ac:dyDescent="0.25">
      <c r="A575" s="56" t="s">
        <v>1206</v>
      </c>
      <c r="B575" s="56" t="s">
        <v>632</v>
      </c>
      <c r="C575" s="56" t="s">
        <v>367</v>
      </c>
      <c r="D575" s="10">
        <v>8451391</v>
      </c>
      <c r="E575" s="10">
        <v>1894620</v>
      </c>
      <c r="F575" s="11">
        <v>0.22417848138844837</v>
      </c>
      <c r="G575" s="10">
        <v>8653249</v>
      </c>
      <c r="H575" s="10">
        <v>2180806</v>
      </c>
      <c r="I575" s="11">
        <f t="shared" si="8"/>
        <v>0.25202163950211071</v>
      </c>
      <c r="J575" s="65">
        <v>8667808</v>
      </c>
      <c r="K575" s="66">
        <v>2499377</v>
      </c>
      <c r="L575" s="61">
        <v>0.28835168014796819</v>
      </c>
      <c r="M575" s="65">
        <v>9244557</v>
      </c>
      <c r="N575" s="66">
        <v>3686740</v>
      </c>
      <c r="O575" s="61">
        <v>0.39880115401960309</v>
      </c>
      <c r="P575" s="65">
        <v>9429156</v>
      </c>
      <c r="Q575" s="66">
        <v>5256442</v>
      </c>
      <c r="R575" s="61">
        <v>0.55746686129702383</v>
      </c>
      <c r="S575" s="59">
        <v>9396022</v>
      </c>
      <c r="T575" s="60">
        <v>7643167</v>
      </c>
      <c r="U575" s="61">
        <v>0.81344711623706289</v>
      </c>
      <c r="V575" s="63">
        <v>10034502</v>
      </c>
      <c r="W575" s="63">
        <v>9622392</v>
      </c>
      <c r="X575" s="64">
        <v>0.9589306973081474</v>
      </c>
    </row>
    <row r="576" spans="1:24" x14ac:dyDescent="0.25">
      <c r="A576" s="56" t="s">
        <v>1207</v>
      </c>
      <c r="B576" s="56" t="s">
        <v>1208</v>
      </c>
      <c r="C576" s="56" t="s">
        <v>367</v>
      </c>
      <c r="D576" s="10">
        <v>7936090</v>
      </c>
      <c r="E576" s="10">
        <v>10140179</v>
      </c>
      <c r="F576" s="11">
        <v>1.2777298392533352</v>
      </c>
      <c r="G576" s="10">
        <v>7931564</v>
      </c>
      <c r="H576" s="10">
        <v>10917198</v>
      </c>
      <c r="I576" s="11">
        <f t="shared" si="8"/>
        <v>1.3764243722927785</v>
      </c>
      <c r="J576" s="65">
        <v>8047225</v>
      </c>
      <c r="K576" s="66">
        <v>11576048</v>
      </c>
      <c r="L576" s="61">
        <v>1.438514270447266</v>
      </c>
      <c r="M576" s="65">
        <v>8311285</v>
      </c>
      <c r="N576" s="66">
        <v>12338794</v>
      </c>
      <c r="O576" s="61">
        <v>1.4845831902046434</v>
      </c>
      <c r="P576" s="65">
        <v>9246651</v>
      </c>
      <c r="Q576" s="66">
        <v>12933573</v>
      </c>
      <c r="R576" s="61">
        <v>1.3987305241649111</v>
      </c>
      <c r="S576" s="59">
        <v>8561703</v>
      </c>
      <c r="T576" s="60">
        <v>14780053</v>
      </c>
      <c r="U576" s="61">
        <v>1.7262982609884974</v>
      </c>
      <c r="V576" s="63">
        <v>13880524</v>
      </c>
      <c r="W576" s="63">
        <v>11429670</v>
      </c>
      <c r="X576" s="64">
        <v>0.8234321701399745</v>
      </c>
    </row>
    <row r="577" spans="1:24" x14ac:dyDescent="0.25">
      <c r="A577" s="56" t="s">
        <v>1209</v>
      </c>
      <c r="B577" s="56" t="s">
        <v>1210</v>
      </c>
      <c r="C577" s="56" t="s">
        <v>1211</v>
      </c>
      <c r="D577" s="10">
        <v>22138554</v>
      </c>
      <c r="E577" s="10">
        <v>14538985</v>
      </c>
      <c r="F577" s="11">
        <v>0.65672694792984221</v>
      </c>
      <c r="G577" s="10">
        <v>22068602</v>
      </c>
      <c r="H577" s="10">
        <v>14736151</v>
      </c>
      <c r="I577" s="11">
        <f t="shared" si="8"/>
        <v>0.66774284116411176</v>
      </c>
      <c r="J577" s="65">
        <v>21660863</v>
      </c>
      <c r="K577" s="66">
        <v>14898986</v>
      </c>
      <c r="L577" s="61">
        <v>0.68782975082756403</v>
      </c>
      <c r="M577" s="65">
        <v>22452632</v>
      </c>
      <c r="N577" s="66">
        <v>15881187</v>
      </c>
      <c r="O577" s="61">
        <v>0.70731961402119803</v>
      </c>
      <c r="P577" s="65">
        <v>22747276</v>
      </c>
      <c r="Q577" s="66">
        <v>17198732</v>
      </c>
      <c r="R577" s="61">
        <v>0.75607874982481416</v>
      </c>
      <c r="S577" s="59">
        <v>23258995</v>
      </c>
      <c r="T577" s="60">
        <v>18176695</v>
      </c>
      <c r="U577" s="61">
        <v>0.78149098875510314</v>
      </c>
      <c r="V577" s="63">
        <v>24320973</v>
      </c>
      <c r="W577" s="63">
        <v>19743325</v>
      </c>
      <c r="X577" s="64">
        <v>0.81178187237821442</v>
      </c>
    </row>
    <row r="578" spans="1:24" x14ac:dyDescent="0.25">
      <c r="A578" s="56" t="s">
        <v>1212</v>
      </c>
      <c r="B578" s="56" t="s">
        <v>1213</v>
      </c>
      <c r="C578" s="56" t="s">
        <v>143</v>
      </c>
      <c r="D578" s="10">
        <v>15515554</v>
      </c>
      <c r="E578" s="10">
        <v>1189836</v>
      </c>
      <c r="F578" s="11">
        <v>7.6686659077722916E-2</v>
      </c>
      <c r="G578" s="10">
        <v>15576924</v>
      </c>
      <c r="H578" s="10">
        <v>490141</v>
      </c>
      <c r="I578" s="11">
        <f t="shared" si="8"/>
        <v>3.1465840110666263E-2</v>
      </c>
      <c r="J578" s="65">
        <v>14881668</v>
      </c>
      <c r="K578" s="66">
        <v>518630</v>
      </c>
      <c r="L578" s="61">
        <v>3.485026006493358E-2</v>
      </c>
      <c r="M578" s="65">
        <v>15058521</v>
      </c>
      <c r="N578" s="66">
        <v>1056674</v>
      </c>
      <c r="O578" s="61">
        <v>7.0171167540291637E-2</v>
      </c>
      <c r="P578" s="65">
        <v>15363184</v>
      </c>
      <c r="Q578" s="66">
        <v>1905544</v>
      </c>
      <c r="R578" s="61">
        <v>0.12403314312970541</v>
      </c>
      <c r="S578" s="59">
        <v>15600049</v>
      </c>
      <c r="T578" s="60">
        <v>3611555</v>
      </c>
      <c r="U578" s="61">
        <v>0.23150920872107517</v>
      </c>
      <c r="V578" s="63">
        <v>16292529</v>
      </c>
      <c r="W578" s="63">
        <v>4941510</v>
      </c>
      <c r="X578" s="64">
        <v>0.30329913790547802</v>
      </c>
    </row>
    <row r="579" spans="1:24" x14ac:dyDescent="0.25">
      <c r="A579" s="56" t="s">
        <v>1214</v>
      </c>
      <c r="B579" s="56" t="s">
        <v>1215</v>
      </c>
      <c r="C579" s="56" t="s">
        <v>143</v>
      </c>
      <c r="D579" s="10">
        <v>41914178</v>
      </c>
      <c r="E579" s="10">
        <v>8309977</v>
      </c>
      <c r="F579" s="11">
        <v>0.19826171945922452</v>
      </c>
      <c r="G579" s="10">
        <v>41564822</v>
      </c>
      <c r="H579" s="10">
        <v>10127701</v>
      </c>
      <c r="I579" s="11">
        <f t="shared" si="8"/>
        <v>0.24366039628414624</v>
      </c>
      <c r="J579" s="65">
        <v>42357138</v>
      </c>
      <c r="K579" s="66">
        <v>11070585</v>
      </c>
      <c r="L579" s="61">
        <v>0.26136291361328523</v>
      </c>
      <c r="M579" s="65">
        <v>44613410</v>
      </c>
      <c r="N579" s="66">
        <v>10782864</v>
      </c>
      <c r="O579" s="61">
        <v>0.24169557987161258</v>
      </c>
      <c r="P579" s="65">
        <v>47835193</v>
      </c>
      <c r="Q579" s="66">
        <v>8368438</v>
      </c>
      <c r="R579" s="61">
        <v>0.17494312189772079</v>
      </c>
      <c r="S579" s="59">
        <v>47886807</v>
      </c>
      <c r="T579" s="60">
        <v>8145978</v>
      </c>
      <c r="U579" s="61">
        <v>0.17010902397397262</v>
      </c>
      <c r="V579" s="63">
        <v>49792551</v>
      </c>
      <c r="W579" s="63">
        <v>8580437</v>
      </c>
      <c r="X579" s="64">
        <v>0.1723237076164264</v>
      </c>
    </row>
    <row r="580" spans="1:24" x14ac:dyDescent="0.25">
      <c r="A580" s="56" t="s">
        <v>1216</v>
      </c>
      <c r="B580" s="56" t="s">
        <v>1217</v>
      </c>
      <c r="C580" s="56" t="s">
        <v>143</v>
      </c>
      <c r="D580" s="10">
        <v>38606723</v>
      </c>
      <c r="E580" s="10">
        <v>8009505</v>
      </c>
      <c r="F580" s="11">
        <v>0.20746399532537377</v>
      </c>
      <c r="G580" s="10">
        <v>38373538</v>
      </c>
      <c r="H580" s="10">
        <v>9329466</v>
      </c>
      <c r="I580" s="11">
        <f t="shared" ref="I580:I643" si="9">H580/G580</f>
        <v>0.24312238292961155</v>
      </c>
      <c r="J580" s="65">
        <v>38767216</v>
      </c>
      <c r="K580" s="66">
        <v>9770796</v>
      </c>
      <c r="L580" s="61">
        <v>0.25203759795390002</v>
      </c>
      <c r="M580" s="65">
        <v>39906815</v>
      </c>
      <c r="N580" s="66">
        <v>10862724</v>
      </c>
      <c r="O580" s="61">
        <v>0.27220222911800906</v>
      </c>
      <c r="P580" s="65">
        <v>43533423</v>
      </c>
      <c r="Q580" s="66">
        <v>11189852</v>
      </c>
      <c r="R580" s="61">
        <v>0.25704048128721696</v>
      </c>
      <c r="S580" s="59">
        <v>43328919</v>
      </c>
      <c r="T580" s="60">
        <v>9579069</v>
      </c>
      <c r="U580" s="61">
        <v>0.22107795950321307</v>
      </c>
      <c r="V580" s="63">
        <v>43720424</v>
      </c>
      <c r="W580" s="63">
        <v>11142360</v>
      </c>
      <c r="X580" s="64">
        <v>0.25485480195708987</v>
      </c>
    </row>
    <row r="581" spans="1:24" x14ac:dyDescent="0.25">
      <c r="A581" s="56" t="s">
        <v>1218</v>
      </c>
      <c r="B581" s="56" t="s">
        <v>1219</v>
      </c>
      <c r="C581" s="56" t="s">
        <v>143</v>
      </c>
      <c r="D581" s="10">
        <v>33163190</v>
      </c>
      <c r="E581" s="10">
        <v>1371990</v>
      </c>
      <c r="F581" s="11">
        <v>4.1370869328312507E-2</v>
      </c>
      <c r="G581" s="10">
        <v>31912000</v>
      </c>
      <c r="H581" s="10">
        <v>8758508</v>
      </c>
      <c r="I581" s="11">
        <f t="shared" si="9"/>
        <v>0.27445813487089499</v>
      </c>
      <c r="J581" s="65">
        <v>35978260</v>
      </c>
      <c r="K581" s="66">
        <v>12174770</v>
      </c>
      <c r="L581" s="61">
        <v>0.33839240697020923</v>
      </c>
      <c r="M581" s="65">
        <v>36495447</v>
      </c>
      <c r="N581" s="66">
        <v>16703903</v>
      </c>
      <c r="O581" s="61">
        <v>0.45769827123914936</v>
      </c>
      <c r="P581" s="65">
        <v>35194952</v>
      </c>
      <c r="Q581" s="66">
        <v>23351960</v>
      </c>
      <c r="R581" s="61">
        <v>0.66350310692283365</v>
      </c>
      <c r="S581" s="59">
        <v>37975302</v>
      </c>
      <c r="T581" s="60">
        <v>28792026</v>
      </c>
      <c r="U581" s="61">
        <v>0.75817767031846117</v>
      </c>
      <c r="V581" s="63">
        <v>40270454</v>
      </c>
      <c r="W581" s="63">
        <v>33834676</v>
      </c>
      <c r="X581" s="64">
        <v>0.84018610766096657</v>
      </c>
    </row>
    <row r="582" spans="1:24" x14ac:dyDescent="0.25">
      <c r="A582" s="56" t="s">
        <v>1220</v>
      </c>
      <c r="B582" s="56" t="s">
        <v>1221</v>
      </c>
      <c r="C582" s="56" t="s">
        <v>143</v>
      </c>
      <c r="D582" s="10">
        <v>97483976</v>
      </c>
      <c r="E582" s="10">
        <v>47035848</v>
      </c>
      <c r="F582" s="11">
        <v>0.48249825181525219</v>
      </c>
      <c r="G582" s="10">
        <v>102908707</v>
      </c>
      <c r="H582" s="10">
        <v>40299532</v>
      </c>
      <c r="I582" s="11">
        <f t="shared" si="9"/>
        <v>0.39160468705529455</v>
      </c>
      <c r="J582" s="65">
        <v>99971904</v>
      </c>
      <c r="K582" s="66">
        <v>33511811</v>
      </c>
      <c r="L582" s="61">
        <v>0.33521229124534829</v>
      </c>
      <c r="M582" s="65">
        <v>98124379</v>
      </c>
      <c r="N582" s="66">
        <v>33784848</v>
      </c>
      <c r="O582" s="61">
        <v>0.34430636243822749</v>
      </c>
      <c r="P582" s="65">
        <v>98782115</v>
      </c>
      <c r="Q582" s="66">
        <v>36459943</v>
      </c>
      <c r="R582" s="61">
        <v>0.36909457749512653</v>
      </c>
      <c r="S582" s="59">
        <v>100656057</v>
      </c>
      <c r="T582" s="60">
        <v>38866716</v>
      </c>
      <c r="U582" s="61">
        <v>0.38613390150977206</v>
      </c>
      <c r="V582" s="63">
        <v>102925833</v>
      </c>
      <c r="W582" s="63">
        <v>41210319</v>
      </c>
      <c r="X582" s="64">
        <v>0.40038849139068905</v>
      </c>
    </row>
    <row r="583" spans="1:24" x14ac:dyDescent="0.25">
      <c r="A583" s="56" t="s">
        <v>1222</v>
      </c>
      <c r="B583" s="56" t="s">
        <v>1223</v>
      </c>
      <c r="C583" s="56" t="s">
        <v>143</v>
      </c>
      <c r="D583" s="10">
        <v>11554188</v>
      </c>
      <c r="E583" s="10">
        <v>2038755</v>
      </c>
      <c r="F583" s="11">
        <v>0.17645160352246303</v>
      </c>
      <c r="G583" s="10">
        <v>11852847</v>
      </c>
      <c r="H583" s="10">
        <v>3372194</v>
      </c>
      <c r="I583" s="11">
        <f t="shared" si="9"/>
        <v>0.2845049801115293</v>
      </c>
      <c r="J583" s="65">
        <v>12181515</v>
      </c>
      <c r="K583" s="66">
        <v>4863484</v>
      </c>
      <c r="L583" s="61">
        <v>0.39925116046731463</v>
      </c>
      <c r="M583" s="65">
        <v>12242514</v>
      </c>
      <c r="N583" s="66">
        <v>6614607</v>
      </c>
      <c r="O583" s="61">
        <v>0.54029809563623943</v>
      </c>
      <c r="P583" s="65">
        <v>12508630</v>
      </c>
      <c r="Q583" s="66">
        <v>8483552</v>
      </c>
      <c r="R583" s="61">
        <v>0.67821591972901907</v>
      </c>
      <c r="S583" s="59">
        <v>12702427</v>
      </c>
      <c r="T583" s="60">
        <v>10469437</v>
      </c>
      <c r="U583" s="61">
        <v>0.82420761008900112</v>
      </c>
      <c r="V583" s="63">
        <v>13154469</v>
      </c>
      <c r="W583" s="63">
        <v>12329332</v>
      </c>
      <c r="X583" s="64">
        <v>0.93727325671602557</v>
      </c>
    </row>
    <row r="584" spans="1:24" x14ac:dyDescent="0.25">
      <c r="A584" s="56" t="s">
        <v>1224</v>
      </c>
      <c r="B584" s="56" t="s">
        <v>1225</v>
      </c>
      <c r="C584" s="56" t="s">
        <v>41</v>
      </c>
      <c r="D584" s="10">
        <v>10283912</v>
      </c>
      <c r="E584" s="10">
        <v>144660</v>
      </c>
      <c r="F584" s="11">
        <v>1.4066631453089057E-2</v>
      </c>
      <c r="G584" s="10">
        <v>9705453</v>
      </c>
      <c r="H584" s="10">
        <v>1108977</v>
      </c>
      <c r="I584" s="11">
        <f t="shared" si="9"/>
        <v>0.11426329095612539</v>
      </c>
      <c r="J584" s="65">
        <v>8955036</v>
      </c>
      <c r="K584" s="66">
        <v>1813047</v>
      </c>
      <c r="L584" s="61">
        <v>0.20246116263519209</v>
      </c>
      <c r="M584" s="65">
        <v>9006030</v>
      </c>
      <c r="N584" s="66">
        <v>3402195</v>
      </c>
      <c r="O584" s="61">
        <v>0.37776856173030737</v>
      </c>
      <c r="P584" s="65">
        <v>9661252</v>
      </c>
      <c r="Q584" s="66">
        <v>4101047</v>
      </c>
      <c r="R584" s="61">
        <v>0.42448401097497507</v>
      </c>
      <c r="S584" s="59">
        <v>9710737</v>
      </c>
      <c r="T584" s="60">
        <v>6523460</v>
      </c>
      <c r="U584" s="61">
        <v>0.67177805350922382</v>
      </c>
      <c r="V584" s="63">
        <v>11014112</v>
      </c>
      <c r="W584" s="63">
        <v>8244782</v>
      </c>
      <c r="X584" s="64">
        <v>0.7485652951413605</v>
      </c>
    </row>
    <row r="585" spans="1:24" x14ac:dyDescent="0.25">
      <c r="A585" s="56" t="s">
        <v>1226</v>
      </c>
      <c r="B585" s="56" t="s">
        <v>1227</v>
      </c>
      <c r="C585" s="56" t="s">
        <v>41</v>
      </c>
      <c r="D585" s="10">
        <v>6948064</v>
      </c>
      <c r="E585" s="10">
        <v>1852288</v>
      </c>
      <c r="F585" s="11">
        <v>0.26659052075513412</v>
      </c>
      <c r="G585" s="10">
        <v>7383620</v>
      </c>
      <c r="H585" s="10">
        <v>1601994</v>
      </c>
      <c r="I585" s="11">
        <f t="shared" si="9"/>
        <v>0.21696593269967848</v>
      </c>
      <c r="J585" s="65">
        <v>7487280</v>
      </c>
      <c r="K585" s="66">
        <v>990481</v>
      </c>
      <c r="L585" s="61">
        <v>0.1322884946202092</v>
      </c>
      <c r="M585" s="65">
        <v>7294923</v>
      </c>
      <c r="N585" s="66">
        <v>901636</v>
      </c>
      <c r="O585" s="61">
        <v>0.12359774051076344</v>
      </c>
      <c r="P585" s="65">
        <v>7058616</v>
      </c>
      <c r="Q585" s="66">
        <v>1223130</v>
      </c>
      <c r="R585" s="61">
        <v>0.17328184448622788</v>
      </c>
      <c r="S585" s="59">
        <v>6981848</v>
      </c>
      <c r="T585" s="60">
        <v>1987292</v>
      </c>
      <c r="U585" s="61">
        <v>0.28463696144631051</v>
      </c>
      <c r="V585" s="63">
        <v>7775632</v>
      </c>
      <c r="W585" s="63">
        <v>2055036</v>
      </c>
      <c r="X585" s="64">
        <v>0.26429182862563455</v>
      </c>
    </row>
    <row r="586" spans="1:24" x14ac:dyDescent="0.25">
      <c r="A586" s="56" t="s">
        <v>1228</v>
      </c>
      <c r="B586" s="56" t="s">
        <v>1229</v>
      </c>
      <c r="C586" s="56" t="s">
        <v>41</v>
      </c>
      <c r="D586" s="10">
        <v>19483395</v>
      </c>
      <c r="E586" s="10">
        <v>4795940</v>
      </c>
      <c r="F586" s="11">
        <v>0.24615525168996472</v>
      </c>
      <c r="G586" s="10">
        <v>19579886</v>
      </c>
      <c r="H586" s="10">
        <v>5603399</v>
      </c>
      <c r="I586" s="11">
        <f t="shared" si="9"/>
        <v>0.28618139043301888</v>
      </c>
      <c r="J586" s="65">
        <v>20039362</v>
      </c>
      <c r="K586" s="66">
        <v>4746693</v>
      </c>
      <c r="L586" s="61">
        <v>0.23686846916583473</v>
      </c>
      <c r="M586" s="65">
        <v>20032710</v>
      </c>
      <c r="N586" s="66">
        <v>5325222</v>
      </c>
      <c r="O586" s="61">
        <v>0.265826341019263</v>
      </c>
      <c r="P586" s="65">
        <v>20563609</v>
      </c>
      <c r="Q586" s="66">
        <v>6267181</v>
      </c>
      <c r="R586" s="61">
        <v>0.3047704807069615</v>
      </c>
      <c r="S586" s="59">
        <v>21240767</v>
      </c>
      <c r="T586" s="60">
        <v>6746014</v>
      </c>
      <c r="U586" s="61">
        <v>0.31759747658829834</v>
      </c>
      <c r="V586" s="63">
        <v>21674362</v>
      </c>
      <c r="W586" s="63">
        <v>7313377</v>
      </c>
      <c r="X586" s="64">
        <v>0.33742063549552231</v>
      </c>
    </row>
    <row r="587" spans="1:24" x14ac:dyDescent="0.25">
      <c r="A587" s="56" t="s">
        <v>1230</v>
      </c>
      <c r="B587" s="56" t="s">
        <v>1231</v>
      </c>
      <c r="C587" s="56" t="s">
        <v>41</v>
      </c>
      <c r="D587" s="10">
        <v>6751844</v>
      </c>
      <c r="E587" s="10">
        <v>7687108</v>
      </c>
      <c r="F587" s="11">
        <v>1.1385197880756723</v>
      </c>
      <c r="G587" s="10">
        <v>6748766</v>
      </c>
      <c r="H587" s="10">
        <v>7991987</v>
      </c>
      <c r="I587" s="11">
        <f t="shared" si="9"/>
        <v>1.1842145660406658</v>
      </c>
      <c r="J587" s="65">
        <v>7039769</v>
      </c>
      <c r="K587" s="66">
        <v>7797205</v>
      </c>
      <c r="L587" s="61">
        <v>1.107593871332994</v>
      </c>
      <c r="M587" s="65">
        <v>6781615</v>
      </c>
      <c r="N587" s="66">
        <v>8196703</v>
      </c>
      <c r="O587" s="61">
        <v>1.2086653400406835</v>
      </c>
      <c r="P587" s="65">
        <v>7211074</v>
      </c>
      <c r="Q587" s="66">
        <v>8539732</v>
      </c>
      <c r="R587" s="61">
        <v>1.1842524428399985</v>
      </c>
      <c r="S587" s="59">
        <v>7131235</v>
      </c>
      <c r="T587" s="60">
        <v>8732930</v>
      </c>
      <c r="U587" s="61">
        <v>1.224602751136374</v>
      </c>
      <c r="V587" s="63">
        <v>7440728</v>
      </c>
      <c r="W587" s="63">
        <v>9042522</v>
      </c>
      <c r="X587" s="64">
        <v>1.2152738280447828</v>
      </c>
    </row>
    <row r="588" spans="1:24" x14ac:dyDescent="0.25">
      <c r="A588" s="56" t="s">
        <v>1232</v>
      </c>
      <c r="B588" s="56" t="s">
        <v>1233</v>
      </c>
      <c r="C588" s="56" t="s">
        <v>288</v>
      </c>
      <c r="D588" s="10">
        <v>10187588</v>
      </c>
      <c r="E588" s="10">
        <v>5809384</v>
      </c>
      <c r="F588" s="11">
        <v>0.57024135644276153</v>
      </c>
      <c r="G588" s="10">
        <v>10511262</v>
      </c>
      <c r="H588" s="10">
        <v>6422814</v>
      </c>
      <c r="I588" s="11">
        <f t="shared" si="9"/>
        <v>0.61104118611066871</v>
      </c>
      <c r="J588" s="65">
        <v>11254613</v>
      </c>
      <c r="K588" s="66">
        <v>6293961</v>
      </c>
      <c r="L588" s="61">
        <v>0.55923388925056772</v>
      </c>
      <c r="M588" s="65">
        <v>11318844</v>
      </c>
      <c r="N588" s="66">
        <v>6414719</v>
      </c>
      <c r="O588" s="61">
        <v>0.56672916421500286</v>
      </c>
      <c r="P588" s="65">
        <v>12024795</v>
      </c>
      <c r="Q588" s="66">
        <v>7006554</v>
      </c>
      <c r="R588" s="61">
        <v>0.58267554665173082</v>
      </c>
      <c r="S588" s="59">
        <v>14590933</v>
      </c>
      <c r="T588" s="60">
        <v>5113379</v>
      </c>
      <c r="U588" s="61">
        <v>0.35044907683422299</v>
      </c>
      <c r="V588" s="63">
        <v>12392324</v>
      </c>
      <c r="W588" s="63">
        <v>5552404</v>
      </c>
      <c r="X588" s="64">
        <v>0.44805187469275337</v>
      </c>
    </row>
    <row r="589" spans="1:24" x14ac:dyDescent="0.25">
      <c r="A589" s="56" t="s">
        <v>1234</v>
      </c>
      <c r="B589" s="56" t="s">
        <v>1235</v>
      </c>
      <c r="C589" s="56" t="s">
        <v>288</v>
      </c>
      <c r="D589" s="10">
        <v>7733477</v>
      </c>
      <c r="E589" s="10">
        <v>604772</v>
      </c>
      <c r="F589" s="11">
        <v>7.8201823060959519E-2</v>
      </c>
      <c r="G589" s="10">
        <v>7524004</v>
      </c>
      <c r="H589" s="10">
        <v>901256</v>
      </c>
      <c r="I589" s="11">
        <f t="shared" si="9"/>
        <v>0.11978409368203419</v>
      </c>
      <c r="J589" s="65">
        <v>7548142</v>
      </c>
      <c r="K589" s="66">
        <v>1202961</v>
      </c>
      <c r="L589" s="61">
        <v>0.15937180302119383</v>
      </c>
      <c r="M589" s="65">
        <v>7950521</v>
      </c>
      <c r="N589" s="66">
        <v>1500322</v>
      </c>
      <c r="O589" s="61">
        <v>0.18870738156656652</v>
      </c>
      <c r="P589" s="65">
        <v>8474075</v>
      </c>
      <c r="Q589" s="66">
        <v>1412013</v>
      </c>
      <c r="R589" s="61">
        <v>0.16662739001011909</v>
      </c>
      <c r="S589" s="59">
        <v>8575710</v>
      </c>
      <c r="T589" s="60">
        <v>1473870</v>
      </c>
      <c r="U589" s="61">
        <v>0.17186565310627341</v>
      </c>
      <c r="V589" s="63">
        <v>8309247</v>
      </c>
      <c r="W589" s="63">
        <v>1939696</v>
      </c>
      <c r="X589" s="64">
        <v>0.23343824055296467</v>
      </c>
    </row>
    <row r="590" spans="1:24" x14ac:dyDescent="0.25">
      <c r="A590" s="56" t="s">
        <v>1236</v>
      </c>
      <c r="B590" s="56" t="s">
        <v>1091</v>
      </c>
      <c r="C590" s="56" t="s">
        <v>288</v>
      </c>
      <c r="D590" s="10">
        <v>10204158</v>
      </c>
      <c r="E590" s="10">
        <v>2210092</v>
      </c>
      <c r="F590" s="11">
        <v>0.21658739505993538</v>
      </c>
      <c r="G590" s="10">
        <v>10440211</v>
      </c>
      <c r="H590" s="10">
        <v>2056759</v>
      </c>
      <c r="I590" s="11">
        <f t="shared" si="9"/>
        <v>0.19700358546393362</v>
      </c>
      <c r="J590" s="65">
        <v>10305269</v>
      </c>
      <c r="K590" s="66">
        <v>2159439</v>
      </c>
      <c r="L590" s="61">
        <v>0.20954707732520131</v>
      </c>
      <c r="M590" s="65">
        <v>10342750</v>
      </c>
      <c r="N590" s="66">
        <v>2235737</v>
      </c>
      <c r="O590" s="61">
        <v>0.21616465640182736</v>
      </c>
      <c r="P590" s="65">
        <v>10296311</v>
      </c>
      <c r="Q590" s="66">
        <v>2682249</v>
      </c>
      <c r="R590" s="61">
        <v>0.26050582582441423</v>
      </c>
      <c r="S590" s="59">
        <v>10600772</v>
      </c>
      <c r="T590" s="60">
        <v>2742833</v>
      </c>
      <c r="U590" s="61">
        <v>0.25873898617949714</v>
      </c>
      <c r="V590" s="63">
        <v>11095255</v>
      </c>
      <c r="W590" s="63">
        <v>2612836</v>
      </c>
      <c r="X590" s="64">
        <v>0.23549129785660627</v>
      </c>
    </row>
    <row r="591" spans="1:24" x14ac:dyDescent="0.25">
      <c r="A591" s="56" t="s">
        <v>1237</v>
      </c>
      <c r="B591" s="56" t="s">
        <v>1238</v>
      </c>
      <c r="C591" s="56" t="s">
        <v>288</v>
      </c>
      <c r="D591" s="10">
        <v>10564568</v>
      </c>
      <c r="E591" s="10">
        <v>4014974</v>
      </c>
      <c r="F591" s="11">
        <v>0.38004147448338638</v>
      </c>
      <c r="G591" s="10">
        <v>11293555</v>
      </c>
      <c r="H591" s="10">
        <v>3428804</v>
      </c>
      <c r="I591" s="11">
        <f t="shared" si="9"/>
        <v>0.30360714584557297</v>
      </c>
      <c r="J591" s="65">
        <v>11153378</v>
      </c>
      <c r="K591" s="66">
        <v>2898347</v>
      </c>
      <c r="L591" s="61">
        <v>0.25986270706507031</v>
      </c>
      <c r="M591" s="65">
        <v>10887196</v>
      </c>
      <c r="N591" s="66">
        <v>2912845</v>
      </c>
      <c r="O591" s="61">
        <v>0.26754776895722276</v>
      </c>
      <c r="P591" s="65">
        <v>11137101</v>
      </c>
      <c r="Q591" s="66">
        <v>3469969</v>
      </c>
      <c r="R591" s="61">
        <v>0.31156842341647079</v>
      </c>
      <c r="S591" s="59">
        <v>11241124</v>
      </c>
      <c r="T591" s="60">
        <v>4771112</v>
      </c>
      <c r="U591" s="61">
        <v>0.42443371321230866</v>
      </c>
      <c r="V591" s="63">
        <v>11741854</v>
      </c>
      <c r="W591" s="63">
        <v>5974207</v>
      </c>
      <c r="X591" s="64">
        <v>0.5087958852154012</v>
      </c>
    </row>
    <row r="592" spans="1:24" x14ac:dyDescent="0.25">
      <c r="A592" s="56" t="s">
        <v>1239</v>
      </c>
      <c r="B592" s="56" t="s">
        <v>604</v>
      </c>
      <c r="C592" s="56" t="s">
        <v>288</v>
      </c>
      <c r="D592" s="10">
        <v>11954270</v>
      </c>
      <c r="E592" s="10">
        <v>2432327</v>
      </c>
      <c r="F592" s="11">
        <v>0.20346930427370305</v>
      </c>
      <c r="G592" s="10">
        <v>11860767</v>
      </c>
      <c r="H592" s="10">
        <v>2792492</v>
      </c>
      <c r="I592" s="11">
        <f t="shared" si="9"/>
        <v>0.23543941129608228</v>
      </c>
      <c r="J592" s="65">
        <v>12688548</v>
      </c>
      <c r="K592" s="66">
        <v>2543094</v>
      </c>
      <c r="L592" s="61">
        <v>0.20042435115507307</v>
      </c>
      <c r="M592" s="65">
        <v>12915440</v>
      </c>
      <c r="N592" s="66">
        <v>2465306</v>
      </c>
      <c r="O592" s="61">
        <v>0.19088052749267542</v>
      </c>
      <c r="P592" s="65">
        <v>13243902</v>
      </c>
      <c r="Q592" s="66">
        <v>2639553</v>
      </c>
      <c r="R592" s="61">
        <v>0.19930327180010846</v>
      </c>
      <c r="S592" s="59">
        <v>13874348</v>
      </c>
      <c r="T592" s="60">
        <v>2600317</v>
      </c>
      <c r="U592" s="61">
        <v>0.18741904124071271</v>
      </c>
      <c r="V592" s="63">
        <v>15274399</v>
      </c>
      <c r="W592" s="63">
        <v>2075895</v>
      </c>
      <c r="X592" s="64">
        <v>0.13590682029453335</v>
      </c>
    </row>
    <row r="593" spans="1:24" x14ac:dyDescent="0.25">
      <c r="A593" s="56" t="s">
        <v>1240</v>
      </c>
      <c r="B593" s="56" t="s">
        <v>1030</v>
      </c>
      <c r="C593" s="56" t="s">
        <v>288</v>
      </c>
      <c r="D593" s="10">
        <v>14024749</v>
      </c>
      <c r="E593" s="10">
        <v>1344416</v>
      </c>
      <c r="F593" s="11">
        <v>9.5860253898305062E-2</v>
      </c>
      <c r="G593" s="10">
        <v>15225268</v>
      </c>
      <c r="H593" s="10">
        <v>1227546</v>
      </c>
      <c r="I593" s="11">
        <f t="shared" si="9"/>
        <v>8.062557585193246E-2</v>
      </c>
      <c r="J593" s="65">
        <v>14135358</v>
      </c>
      <c r="K593" s="66">
        <v>1946816</v>
      </c>
      <c r="L593" s="61">
        <v>0.1377266850970453</v>
      </c>
      <c r="M593" s="65">
        <v>13780358</v>
      </c>
      <c r="N593" s="66">
        <v>3600820</v>
      </c>
      <c r="O593" s="61">
        <v>0.26130090379364601</v>
      </c>
      <c r="P593" s="65">
        <v>14090979</v>
      </c>
      <c r="Q593" s="66">
        <v>5413989</v>
      </c>
      <c r="R593" s="61">
        <v>0.38421666798311177</v>
      </c>
      <c r="S593" s="59">
        <v>14660182</v>
      </c>
      <c r="T593" s="60">
        <v>7174333</v>
      </c>
      <c r="U593" s="61">
        <v>0.48937543885880819</v>
      </c>
      <c r="V593" s="63">
        <v>15429889</v>
      </c>
      <c r="W593" s="63">
        <v>8225724</v>
      </c>
      <c r="X593" s="64">
        <v>0.53310325174730677</v>
      </c>
    </row>
    <row r="594" spans="1:24" x14ac:dyDescent="0.25">
      <c r="A594" s="56" t="s">
        <v>1241</v>
      </c>
      <c r="B594" s="56" t="s">
        <v>1242</v>
      </c>
      <c r="C594" s="56" t="s">
        <v>288</v>
      </c>
      <c r="D594" s="10">
        <v>16832636</v>
      </c>
      <c r="E594" s="10">
        <v>1782962</v>
      </c>
      <c r="F594" s="11">
        <v>0.10592292258918924</v>
      </c>
      <c r="G594" s="10">
        <v>16498344</v>
      </c>
      <c r="H594" s="10">
        <v>522958</v>
      </c>
      <c r="I594" s="11">
        <f t="shared" si="9"/>
        <v>3.169760552937919E-2</v>
      </c>
      <c r="J594" s="65">
        <v>15540714</v>
      </c>
      <c r="K594" s="66">
        <v>96589</v>
      </c>
      <c r="L594" s="61">
        <v>6.2152228012174989E-3</v>
      </c>
      <c r="M594" s="65">
        <v>15691545</v>
      </c>
      <c r="N594" s="66">
        <v>660637</v>
      </c>
      <c r="O594" s="61">
        <v>4.2101462921592489E-2</v>
      </c>
      <c r="P594" s="65">
        <v>16042812</v>
      </c>
      <c r="Q594" s="66">
        <v>1988941</v>
      </c>
      <c r="R594" s="61">
        <v>0.12397708082597989</v>
      </c>
      <c r="S594" s="59">
        <v>17271097</v>
      </c>
      <c r="T594" s="60">
        <v>2230383</v>
      </c>
      <c r="U594" s="61">
        <v>0.12913962558371364</v>
      </c>
      <c r="V594" s="63">
        <v>18164279</v>
      </c>
      <c r="W594" s="63">
        <v>1661967</v>
      </c>
      <c r="X594" s="64">
        <v>9.1496447505568484E-2</v>
      </c>
    </row>
    <row r="595" spans="1:24" x14ac:dyDescent="0.25">
      <c r="A595" s="56" t="s">
        <v>1243</v>
      </c>
      <c r="B595" s="56" t="s">
        <v>1244</v>
      </c>
      <c r="C595" s="56" t="s">
        <v>59</v>
      </c>
      <c r="D595" s="10">
        <v>5655146</v>
      </c>
      <c r="E595" s="10">
        <v>1590251</v>
      </c>
      <c r="F595" s="11">
        <v>0.28120423416124002</v>
      </c>
      <c r="G595" s="10">
        <v>6202416</v>
      </c>
      <c r="H595" s="10">
        <v>656582</v>
      </c>
      <c r="I595" s="11">
        <f t="shared" si="9"/>
        <v>0.1058590716907734</v>
      </c>
      <c r="J595" s="65">
        <v>5572398</v>
      </c>
      <c r="K595" s="66">
        <v>730838</v>
      </c>
      <c r="L595" s="61">
        <v>0.13115323061992343</v>
      </c>
      <c r="M595" s="65">
        <v>5574236</v>
      </c>
      <c r="N595" s="66">
        <v>836469</v>
      </c>
      <c r="O595" s="61">
        <v>0.15005984676644477</v>
      </c>
      <c r="P595" s="65">
        <v>5517633</v>
      </c>
      <c r="Q595" s="66">
        <v>1398563</v>
      </c>
      <c r="R595" s="61">
        <v>0.25347155202239802</v>
      </c>
      <c r="S595" s="59">
        <v>5855893</v>
      </c>
      <c r="T595" s="60">
        <v>2614102</v>
      </c>
      <c r="U595" s="61">
        <v>0.446405356108795</v>
      </c>
      <c r="V595" s="63">
        <v>6053193</v>
      </c>
      <c r="W595" s="63">
        <v>3647804</v>
      </c>
      <c r="X595" s="64">
        <v>0.60262476349258975</v>
      </c>
    </row>
    <row r="596" spans="1:24" x14ac:dyDescent="0.25">
      <c r="A596" s="56" t="s">
        <v>1245</v>
      </c>
      <c r="B596" s="56" t="s">
        <v>1246</v>
      </c>
      <c r="C596" s="56" t="s">
        <v>59</v>
      </c>
      <c r="D596" s="10">
        <v>5366864</v>
      </c>
      <c r="E596" s="10">
        <v>2470719</v>
      </c>
      <c r="F596" s="11">
        <v>0.4603654946352283</v>
      </c>
      <c r="G596" s="10">
        <v>5490636</v>
      </c>
      <c r="H596" s="10">
        <v>2388159</v>
      </c>
      <c r="I596" s="11">
        <f t="shared" si="9"/>
        <v>0.43495125154900088</v>
      </c>
      <c r="J596" s="65">
        <v>5274070</v>
      </c>
      <c r="K596" s="66">
        <v>2084623</v>
      </c>
      <c r="L596" s="61">
        <v>0.39525887976458407</v>
      </c>
      <c r="M596" s="65">
        <v>5550345</v>
      </c>
      <c r="N596" s="66">
        <v>1673203</v>
      </c>
      <c r="O596" s="61">
        <v>0.30145927865745281</v>
      </c>
      <c r="P596" s="65">
        <v>5781725</v>
      </c>
      <c r="Q596" s="66">
        <v>971525</v>
      </c>
      <c r="R596" s="61">
        <v>0.16803376155040234</v>
      </c>
      <c r="S596" s="59">
        <v>5765901</v>
      </c>
      <c r="T596" s="60">
        <v>1153717</v>
      </c>
      <c r="U596" s="61">
        <v>0.2000930990663905</v>
      </c>
      <c r="V596" s="63">
        <v>6327735</v>
      </c>
      <c r="W596" s="63">
        <v>1530152</v>
      </c>
      <c r="X596" s="64">
        <v>0.2418167006045607</v>
      </c>
    </row>
    <row r="597" spans="1:24" x14ac:dyDescent="0.25">
      <c r="A597" s="56" t="s">
        <v>1247</v>
      </c>
      <c r="B597" s="56" t="s">
        <v>1248</v>
      </c>
      <c r="C597" s="56" t="s">
        <v>59</v>
      </c>
      <c r="D597" s="10">
        <v>5876445</v>
      </c>
      <c r="E597" s="10">
        <v>1302062</v>
      </c>
      <c r="F597" s="11">
        <v>0.22157307691980441</v>
      </c>
      <c r="G597" s="10">
        <v>5787448</v>
      </c>
      <c r="H597" s="10">
        <v>1539336</v>
      </c>
      <c r="I597" s="11">
        <f t="shared" si="9"/>
        <v>0.26597837250546352</v>
      </c>
      <c r="J597" s="65">
        <v>5856714</v>
      </c>
      <c r="K597" s="66">
        <v>1626271</v>
      </c>
      <c r="L597" s="61">
        <v>0.27767635571755767</v>
      </c>
      <c r="M597" s="65">
        <v>5964719</v>
      </c>
      <c r="N597" s="66">
        <v>1865533</v>
      </c>
      <c r="O597" s="61">
        <v>0.31276125497278245</v>
      </c>
      <c r="P597" s="65">
        <v>5938227</v>
      </c>
      <c r="Q597" s="66">
        <v>2251539</v>
      </c>
      <c r="R597" s="61">
        <v>0.37916014325488062</v>
      </c>
      <c r="S597" s="59">
        <v>5935061</v>
      </c>
      <c r="T597" s="60">
        <v>3605511</v>
      </c>
      <c r="U597" s="61">
        <v>0.60749350343661168</v>
      </c>
      <c r="V597" s="63">
        <v>6487171</v>
      </c>
      <c r="W597" s="63">
        <v>4678242</v>
      </c>
      <c r="X597" s="64">
        <v>0.72115287233834291</v>
      </c>
    </row>
    <row r="598" spans="1:24" x14ac:dyDescent="0.25">
      <c r="A598" s="56" t="s">
        <v>1249</v>
      </c>
      <c r="B598" s="56" t="s">
        <v>1250</v>
      </c>
      <c r="C598" s="56" t="s">
        <v>59</v>
      </c>
      <c r="D598" s="10">
        <v>7004322</v>
      </c>
      <c r="E598" s="10">
        <v>1813457</v>
      </c>
      <c r="F598" s="11">
        <v>0.25890543010444123</v>
      </c>
      <c r="G598" s="10">
        <v>6857226</v>
      </c>
      <c r="H598" s="10">
        <v>1534227</v>
      </c>
      <c r="I598" s="11">
        <f t="shared" si="9"/>
        <v>0.22373872466796341</v>
      </c>
      <c r="J598" s="65">
        <v>6523469</v>
      </c>
      <c r="K598" s="66">
        <v>1548469</v>
      </c>
      <c r="L598" s="61">
        <v>0.23736895201004252</v>
      </c>
      <c r="M598" s="65">
        <v>6455553</v>
      </c>
      <c r="N598" s="66">
        <v>1783638</v>
      </c>
      <c r="O598" s="61">
        <v>0.27629515240599839</v>
      </c>
      <c r="P598" s="65">
        <v>6757785</v>
      </c>
      <c r="Q598" s="66">
        <v>1718114</v>
      </c>
      <c r="R598" s="61">
        <v>0.25424218142483079</v>
      </c>
      <c r="S598" s="59">
        <v>7575049</v>
      </c>
      <c r="T598" s="60">
        <v>1772859</v>
      </c>
      <c r="U598" s="61">
        <v>0.23403927816176504</v>
      </c>
      <c r="V598" s="63">
        <v>7338108</v>
      </c>
      <c r="W598" s="63">
        <v>2131259</v>
      </c>
      <c r="X598" s="64">
        <v>0.29043712630013074</v>
      </c>
    </row>
    <row r="599" spans="1:24" x14ac:dyDescent="0.25">
      <c r="A599" s="56" t="s">
        <v>1251</v>
      </c>
      <c r="B599" s="56" t="s">
        <v>1252</v>
      </c>
      <c r="C599" s="56" t="s">
        <v>59</v>
      </c>
      <c r="D599" s="10">
        <v>4327022</v>
      </c>
      <c r="E599" s="10">
        <v>894179</v>
      </c>
      <c r="F599" s="11">
        <v>0.2066499777445088</v>
      </c>
      <c r="G599" s="10">
        <v>4083401</v>
      </c>
      <c r="H599" s="10">
        <v>1239336</v>
      </c>
      <c r="I599" s="11">
        <f t="shared" si="9"/>
        <v>0.30350582761771377</v>
      </c>
      <c r="J599" s="65">
        <v>4065160</v>
      </c>
      <c r="K599" s="66">
        <v>1678972</v>
      </c>
      <c r="L599" s="61">
        <v>0.41301498588001456</v>
      </c>
      <c r="M599" s="65">
        <v>4206864</v>
      </c>
      <c r="N599" s="66">
        <v>2267525</v>
      </c>
      <c r="O599" s="61">
        <v>0.53900601493178768</v>
      </c>
      <c r="P599" s="65">
        <v>4676530</v>
      </c>
      <c r="Q599" s="66">
        <v>2597644</v>
      </c>
      <c r="R599" s="61">
        <v>0.55546398718708101</v>
      </c>
      <c r="S599" s="59">
        <v>5230540</v>
      </c>
      <c r="T599" s="60">
        <v>3193445</v>
      </c>
      <c r="U599" s="61">
        <v>0.61053830006079679</v>
      </c>
      <c r="V599" s="63">
        <v>5300998</v>
      </c>
      <c r="W599" s="63">
        <v>4147050</v>
      </c>
      <c r="X599" s="64">
        <v>0.78231495276927099</v>
      </c>
    </row>
    <row r="600" spans="1:24" x14ac:dyDescent="0.25">
      <c r="A600" s="56" t="s">
        <v>1253</v>
      </c>
      <c r="B600" s="56" t="s">
        <v>1254</v>
      </c>
      <c r="C600" s="56" t="s">
        <v>49</v>
      </c>
      <c r="D600" s="10">
        <v>13820768</v>
      </c>
      <c r="E600" s="10">
        <v>8049614</v>
      </c>
      <c r="F600" s="11">
        <v>0.58242884910592518</v>
      </c>
      <c r="G600" s="10">
        <v>13430459</v>
      </c>
      <c r="H600" s="10">
        <v>9199493</v>
      </c>
      <c r="I600" s="11">
        <f t="shared" si="9"/>
        <v>0.68497234532341744</v>
      </c>
      <c r="J600" s="65">
        <v>14044185</v>
      </c>
      <c r="K600" s="66">
        <v>9302928</v>
      </c>
      <c r="L600" s="61">
        <v>0.66240426197746616</v>
      </c>
      <c r="M600" s="65">
        <v>15274796</v>
      </c>
      <c r="N600" s="66">
        <v>9049320</v>
      </c>
      <c r="O600" s="61">
        <v>0.59243475330210627</v>
      </c>
      <c r="P600" s="65">
        <v>17253871</v>
      </c>
      <c r="Q600" s="66">
        <v>10194335</v>
      </c>
      <c r="R600" s="61">
        <v>0.59084335335531368</v>
      </c>
      <c r="S600" s="59">
        <v>17142517</v>
      </c>
      <c r="T600" s="60">
        <v>9713342</v>
      </c>
      <c r="U600" s="61">
        <v>0.56662285940856871</v>
      </c>
      <c r="V600" s="63">
        <v>17604443</v>
      </c>
      <c r="W600" s="63">
        <v>9321913</v>
      </c>
      <c r="X600" s="64">
        <v>0.52952047389400503</v>
      </c>
    </row>
    <row r="601" spans="1:24" x14ac:dyDescent="0.25">
      <c r="A601" s="56" t="s">
        <v>1255</v>
      </c>
      <c r="B601" s="56" t="s">
        <v>1256</v>
      </c>
      <c r="C601" s="56" t="s">
        <v>49</v>
      </c>
      <c r="D601" s="10">
        <v>10726665</v>
      </c>
      <c r="E601" s="10">
        <v>6428342</v>
      </c>
      <c r="F601" s="11">
        <v>0.59928617142420315</v>
      </c>
      <c r="G601" s="10">
        <v>11196040</v>
      </c>
      <c r="H601" s="10">
        <v>6832196</v>
      </c>
      <c r="I601" s="11">
        <f t="shared" si="9"/>
        <v>0.61023326104586983</v>
      </c>
      <c r="J601" s="65">
        <v>11625697</v>
      </c>
      <c r="K601" s="66">
        <v>6666224</v>
      </c>
      <c r="L601" s="61">
        <v>0.57340424406381829</v>
      </c>
      <c r="M601" s="65">
        <v>12110518</v>
      </c>
      <c r="N601" s="66">
        <v>6429070</v>
      </c>
      <c r="O601" s="61">
        <v>0.53086664005618922</v>
      </c>
      <c r="P601" s="65">
        <v>12278504</v>
      </c>
      <c r="Q601" s="66">
        <v>6275990</v>
      </c>
      <c r="R601" s="61">
        <v>0.5111363729653059</v>
      </c>
      <c r="S601" s="59">
        <v>13169709</v>
      </c>
      <c r="T601" s="60">
        <v>5917562</v>
      </c>
      <c r="U601" s="61">
        <v>0.44933126464677392</v>
      </c>
      <c r="V601" s="63">
        <v>13284889</v>
      </c>
      <c r="W601" s="63">
        <v>6102717</v>
      </c>
      <c r="X601" s="64">
        <v>0.45937282577219879</v>
      </c>
    </row>
    <row r="602" spans="1:24" x14ac:dyDescent="0.25">
      <c r="A602" s="56" t="s">
        <v>1257</v>
      </c>
      <c r="B602" s="56" t="s">
        <v>1128</v>
      </c>
      <c r="C602" s="56" t="s">
        <v>49</v>
      </c>
      <c r="D602" s="10">
        <v>14196128</v>
      </c>
      <c r="E602" s="10">
        <v>2167316</v>
      </c>
      <c r="F602" s="11">
        <v>0.15266951664566564</v>
      </c>
      <c r="G602" s="10">
        <v>13961473</v>
      </c>
      <c r="H602" s="10">
        <v>786426</v>
      </c>
      <c r="I602" s="11">
        <f t="shared" si="9"/>
        <v>5.6328297164632987E-2</v>
      </c>
      <c r="J602" s="65">
        <v>13820051</v>
      </c>
      <c r="K602" s="66">
        <v>597186</v>
      </c>
      <c r="L602" s="61">
        <v>4.3211562678024847E-2</v>
      </c>
      <c r="M602" s="65">
        <v>14696630</v>
      </c>
      <c r="N602" s="66">
        <v>812383</v>
      </c>
      <c r="O602" s="61">
        <v>5.5276821965307692E-2</v>
      </c>
      <c r="P602" s="65">
        <v>14271376</v>
      </c>
      <c r="Q602" s="66">
        <v>2134079</v>
      </c>
      <c r="R602" s="61">
        <v>0.14953561590697351</v>
      </c>
      <c r="S602" s="59">
        <v>15230088</v>
      </c>
      <c r="T602" s="60">
        <v>2789254</v>
      </c>
      <c r="U602" s="61">
        <v>0.18314102978262503</v>
      </c>
      <c r="V602" s="63">
        <v>15950806</v>
      </c>
      <c r="W602" s="63">
        <v>3477826</v>
      </c>
      <c r="X602" s="64">
        <v>0.21803449932247937</v>
      </c>
    </row>
    <row r="603" spans="1:24" x14ac:dyDescent="0.25">
      <c r="A603" s="56" t="s">
        <v>1258</v>
      </c>
      <c r="B603" s="56" t="s">
        <v>1259</v>
      </c>
      <c r="C603" s="56" t="s">
        <v>49</v>
      </c>
      <c r="D603" s="10">
        <v>7428846</v>
      </c>
      <c r="E603" s="10">
        <v>2261014</v>
      </c>
      <c r="F603" s="11">
        <v>0.3043560197640387</v>
      </c>
      <c r="G603" s="10">
        <v>7329143</v>
      </c>
      <c r="H603" s="10">
        <v>3189025</v>
      </c>
      <c r="I603" s="11">
        <f t="shared" si="9"/>
        <v>0.43511567450655553</v>
      </c>
      <c r="J603" s="65">
        <v>7315163</v>
      </c>
      <c r="K603" s="66">
        <v>3589381</v>
      </c>
      <c r="L603" s="61">
        <v>0.49067683112461064</v>
      </c>
      <c r="M603" s="65">
        <v>7686391</v>
      </c>
      <c r="N603" s="66">
        <v>4047319</v>
      </c>
      <c r="O603" s="61">
        <v>0.52655648144883604</v>
      </c>
      <c r="P603" s="65">
        <v>8008062</v>
      </c>
      <c r="Q603" s="66">
        <v>4515733</v>
      </c>
      <c r="R603" s="61">
        <v>0.56389835643130637</v>
      </c>
      <c r="S603" s="59">
        <v>8338469</v>
      </c>
      <c r="T603" s="60">
        <v>4661099</v>
      </c>
      <c r="U603" s="61">
        <v>0.55898738725298369</v>
      </c>
      <c r="V603" s="63">
        <v>8271919</v>
      </c>
      <c r="W603" s="63">
        <v>4498719</v>
      </c>
      <c r="X603" s="64">
        <v>0.54385433416357198</v>
      </c>
    </row>
    <row r="604" spans="1:24" x14ac:dyDescent="0.25">
      <c r="A604" s="56" t="s">
        <v>1260</v>
      </c>
      <c r="B604" s="56" t="s">
        <v>1261</v>
      </c>
      <c r="C604" s="56" t="s">
        <v>49</v>
      </c>
      <c r="D604" s="10">
        <v>10206714</v>
      </c>
      <c r="E604" s="10">
        <v>2784602</v>
      </c>
      <c r="F604" s="11">
        <v>0.27282061592006984</v>
      </c>
      <c r="G604" s="10">
        <v>9150398</v>
      </c>
      <c r="H604" s="10">
        <v>3478002</v>
      </c>
      <c r="I604" s="11">
        <f t="shared" si="9"/>
        <v>0.38009297519080593</v>
      </c>
      <c r="J604" s="65">
        <v>9552364</v>
      </c>
      <c r="K604" s="66">
        <v>4003978</v>
      </c>
      <c r="L604" s="61">
        <v>0.41916095324675651</v>
      </c>
      <c r="M604" s="65">
        <v>9898617</v>
      </c>
      <c r="N604" s="66">
        <v>4402413</v>
      </c>
      <c r="O604" s="61">
        <v>0.44475031208905241</v>
      </c>
      <c r="P604" s="65">
        <v>10841779</v>
      </c>
      <c r="Q604" s="66">
        <v>4439262</v>
      </c>
      <c r="R604" s="61">
        <v>0.40945881667575035</v>
      </c>
      <c r="S604" s="59">
        <v>10883842</v>
      </c>
      <c r="T604" s="60">
        <v>4384153</v>
      </c>
      <c r="U604" s="61">
        <v>0.40281299563150585</v>
      </c>
      <c r="V604" s="63">
        <v>11380168</v>
      </c>
      <c r="W604" s="63">
        <v>4312919</v>
      </c>
      <c r="X604" s="64">
        <v>0.37898552991484835</v>
      </c>
    </row>
    <row r="605" spans="1:24" x14ac:dyDescent="0.25">
      <c r="A605" s="56" t="s">
        <v>1262</v>
      </c>
      <c r="B605" s="56" t="s">
        <v>1263</v>
      </c>
      <c r="C605" s="56" t="s">
        <v>49</v>
      </c>
      <c r="D605" s="10">
        <v>12555870</v>
      </c>
      <c r="E605" s="10">
        <v>1497798</v>
      </c>
      <c r="F605" s="11">
        <v>0.11929065847288957</v>
      </c>
      <c r="G605" s="10">
        <v>11916870</v>
      </c>
      <c r="H605" s="10">
        <v>2869369</v>
      </c>
      <c r="I605" s="11">
        <f t="shared" si="9"/>
        <v>0.24078210134036873</v>
      </c>
      <c r="J605" s="65">
        <v>12479223</v>
      </c>
      <c r="K605" s="66">
        <v>3353382</v>
      </c>
      <c r="L605" s="61">
        <v>0.2687172109994348</v>
      </c>
      <c r="M605" s="65">
        <v>13384085</v>
      </c>
      <c r="N605" s="66">
        <v>3346538</v>
      </c>
      <c r="O605" s="61">
        <v>0.25003860928856925</v>
      </c>
      <c r="P605" s="65">
        <v>13702598</v>
      </c>
      <c r="Q605" s="66">
        <v>3686576</v>
      </c>
      <c r="R605" s="61">
        <v>0.26904211887409962</v>
      </c>
      <c r="S605" s="59">
        <v>13811837</v>
      </c>
      <c r="T605" s="60">
        <v>4556685</v>
      </c>
      <c r="U605" s="61">
        <v>0.32991158236228824</v>
      </c>
      <c r="V605" s="63">
        <v>14573429</v>
      </c>
      <c r="W605" s="63">
        <v>4890788</v>
      </c>
      <c r="X605" s="64">
        <v>0.33559624162576973</v>
      </c>
    </row>
    <row r="606" spans="1:24" x14ac:dyDescent="0.25">
      <c r="A606" s="56" t="s">
        <v>1264</v>
      </c>
      <c r="B606" s="56" t="s">
        <v>1265</v>
      </c>
      <c r="C606" s="56" t="s">
        <v>433</v>
      </c>
      <c r="D606" s="10">
        <v>9039659</v>
      </c>
      <c r="E606" s="10">
        <v>752145</v>
      </c>
      <c r="F606" s="11">
        <v>8.3205019127380805E-2</v>
      </c>
      <c r="G606" s="10">
        <v>8757572</v>
      </c>
      <c r="H606" s="10">
        <v>915918</v>
      </c>
      <c r="I606" s="11">
        <f t="shared" si="9"/>
        <v>0.10458583726174332</v>
      </c>
      <c r="J606" s="65">
        <v>8765862</v>
      </c>
      <c r="K606" s="66">
        <v>1176286</v>
      </c>
      <c r="L606" s="61">
        <v>0.13418942712080112</v>
      </c>
      <c r="M606" s="65">
        <v>8793111</v>
      </c>
      <c r="N606" s="66">
        <v>1973108</v>
      </c>
      <c r="O606" s="61">
        <v>0.22439248179626073</v>
      </c>
      <c r="P606" s="65">
        <v>10027264</v>
      </c>
      <c r="Q606" s="66">
        <v>1847767</v>
      </c>
      <c r="R606" s="61">
        <v>0.1842742945633026</v>
      </c>
      <c r="S606" s="59">
        <v>10189081</v>
      </c>
      <c r="T606" s="60">
        <v>2625048</v>
      </c>
      <c r="U606" s="61">
        <v>0.25763344113173703</v>
      </c>
      <c r="V606" s="63">
        <v>10696622</v>
      </c>
      <c r="W606" s="63">
        <v>3141089</v>
      </c>
      <c r="X606" s="64">
        <v>0.29365242597148894</v>
      </c>
    </row>
    <row r="607" spans="1:24" x14ac:dyDescent="0.25">
      <c r="A607" s="56" t="s">
        <v>1266</v>
      </c>
      <c r="B607" s="56" t="s">
        <v>1267</v>
      </c>
      <c r="C607" s="56" t="s">
        <v>114</v>
      </c>
      <c r="D607" s="10">
        <v>10602838</v>
      </c>
      <c r="E607" s="10">
        <v>4510682</v>
      </c>
      <c r="F607" s="11">
        <v>0.42542213697879755</v>
      </c>
      <c r="G607" s="10">
        <v>9359339</v>
      </c>
      <c r="H607" s="10">
        <v>5394648</v>
      </c>
      <c r="I607" s="11">
        <f t="shared" si="9"/>
        <v>0.57639198665632263</v>
      </c>
      <c r="J607" s="65">
        <v>9459795</v>
      </c>
      <c r="K607" s="66">
        <v>6054236</v>
      </c>
      <c r="L607" s="61">
        <v>0.63999653269441881</v>
      </c>
      <c r="M607" s="65">
        <v>9902813</v>
      </c>
      <c r="N607" s="66">
        <v>6376157</v>
      </c>
      <c r="O607" s="61">
        <v>0.64387331155298999</v>
      </c>
      <c r="P607" s="65">
        <v>10061502</v>
      </c>
      <c r="Q607" s="66">
        <v>6757923</v>
      </c>
      <c r="R607" s="61">
        <v>0.67166144776396208</v>
      </c>
      <c r="S607" s="59">
        <v>9811054</v>
      </c>
      <c r="T607" s="59">
        <v>7834966</v>
      </c>
      <c r="U607" s="61">
        <v>0.79858555462032932</v>
      </c>
      <c r="V607" s="63">
        <v>10083827</v>
      </c>
      <c r="W607" s="63">
        <v>9376650</v>
      </c>
      <c r="X607" s="64">
        <v>0.9298701772650404</v>
      </c>
    </row>
    <row r="608" spans="1:24" x14ac:dyDescent="0.25">
      <c r="A608" s="56" t="s">
        <v>1268</v>
      </c>
      <c r="B608" s="56" t="s">
        <v>1269</v>
      </c>
      <c r="C608" s="56" t="s">
        <v>457</v>
      </c>
      <c r="D608" s="10">
        <v>5309694</v>
      </c>
      <c r="E608" s="10">
        <v>2634322</v>
      </c>
      <c r="F608" s="11">
        <v>0.49613442883902537</v>
      </c>
      <c r="G608" s="10">
        <v>4840963</v>
      </c>
      <c r="H608" s="10">
        <v>3056323</v>
      </c>
      <c r="I608" s="11">
        <f t="shared" si="9"/>
        <v>0.63134607721645464</v>
      </c>
      <c r="J608" s="65">
        <v>4775489</v>
      </c>
      <c r="K608" s="66">
        <v>3564988</v>
      </c>
      <c r="L608" s="61">
        <v>0.74651789586364869</v>
      </c>
      <c r="M608" s="65">
        <v>4873252</v>
      </c>
      <c r="N608" s="66">
        <v>3998653</v>
      </c>
      <c r="O608" s="61">
        <v>0.82053072568379393</v>
      </c>
      <c r="P608" s="65">
        <v>4928818</v>
      </c>
      <c r="Q608" s="66">
        <v>4418023</v>
      </c>
      <c r="R608" s="61">
        <v>0.89636561950552851</v>
      </c>
      <c r="S608" s="59">
        <v>5468562</v>
      </c>
      <c r="T608" s="59">
        <v>4786612</v>
      </c>
      <c r="U608" s="61">
        <v>0.87529628447112784</v>
      </c>
      <c r="V608" s="63">
        <v>6130422</v>
      </c>
      <c r="W608" s="63">
        <v>4777238</v>
      </c>
      <c r="X608" s="64">
        <v>0.77926739790507082</v>
      </c>
    </row>
    <row r="609" spans="1:24" x14ac:dyDescent="0.25">
      <c r="A609" s="56" t="s">
        <v>1270</v>
      </c>
      <c r="B609" s="56" t="s">
        <v>1271</v>
      </c>
      <c r="C609" s="56" t="s">
        <v>17</v>
      </c>
      <c r="D609" s="10">
        <v>10091365</v>
      </c>
      <c r="E609" s="10">
        <v>5713356</v>
      </c>
      <c r="F609" s="11">
        <v>0.56616285309271841</v>
      </c>
      <c r="G609" s="10">
        <v>10737638</v>
      </c>
      <c r="H609" s="10">
        <v>5200421</v>
      </c>
      <c r="I609" s="11">
        <f t="shared" si="9"/>
        <v>0.48431703508723239</v>
      </c>
      <c r="J609" s="65">
        <v>10082498</v>
      </c>
      <c r="K609" s="66">
        <v>4942412</v>
      </c>
      <c r="L609" s="61">
        <v>0.49019717137558572</v>
      </c>
      <c r="M609" s="65">
        <v>9696865</v>
      </c>
      <c r="N609" s="66">
        <v>4910615</v>
      </c>
      <c r="O609" s="61">
        <v>0.50641263954896765</v>
      </c>
      <c r="P609" s="65">
        <v>9126261</v>
      </c>
      <c r="Q609" s="66">
        <v>5536844</v>
      </c>
      <c r="R609" s="61">
        <v>0.60669358459066647</v>
      </c>
      <c r="S609" s="59">
        <v>9374544</v>
      </c>
      <c r="T609" s="59">
        <v>5760279</v>
      </c>
      <c r="U609" s="61">
        <v>0.61445964731724556</v>
      </c>
      <c r="V609" s="63">
        <v>10189939</v>
      </c>
      <c r="W609" s="63">
        <v>6037540</v>
      </c>
      <c r="X609" s="64">
        <v>0.59250011212039644</v>
      </c>
    </row>
    <row r="610" spans="1:24" x14ac:dyDescent="0.25">
      <c r="A610" s="56" t="s">
        <v>1272</v>
      </c>
      <c r="B610" s="56" t="s">
        <v>1273</v>
      </c>
      <c r="C610" s="56" t="s">
        <v>32</v>
      </c>
      <c r="D610" s="10">
        <v>6039095</v>
      </c>
      <c r="E610" s="10">
        <v>897370</v>
      </c>
      <c r="F610" s="11">
        <v>0.14859345646988498</v>
      </c>
      <c r="G610" s="10">
        <v>5914041</v>
      </c>
      <c r="H610" s="10">
        <v>1235707</v>
      </c>
      <c r="I610" s="11">
        <f t="shared" si="9"/>
        <v>0.20894461164540457</v>
      </c>
      <c r="J610" s="65">
        <v>5898557</v>
      </c>
      <c r="K610" s="66">
        <v>1758666</v>
      </c>
      <c r="L610" s="61">
        <v>0.29815190393175822</v>
      </c>
      <c r="M610" s="65">
        <v>6079306</v>
      </c>
      <c r="N610" s="66">
        <v>2269315</v>
      </c>
      <c r="O610" s="61">
        <v>0.37328520722595637</v>
      </c>
      <c r="P610" s="65">
        <v>5981969</v>
      </c>
      <c r="Q610" s="66">
        <v>2987717</v>
      </c>
      <c r="R610" s="61">
        <v>0.4994537751700151</v>
      </c>
      <c r="S610" s="59">
        <v>6643668</v>
      </c>
      <c r="T610" s="59">
        <v>3534793</v>
      </c>
      <c r="U610" s="61">
        <v>0.53205443137736563</v>
      </c>
      <c r="V610" s="63">
        <v>7033655</v>
      </c>
      <c r="W610" s="63">
        <v>4005146</v>
      </c>
      <c r="X610" s="64">
        <v>0.56942599544617978</v>
      </c>
    </row>
    <row r="611" spans="1:24" x14ac:dyDescent="0.25">
      <c r="A611" s="56" t="s">
        <v>1274</v>
      </c>
      <c r="B611" s="56" t="s">
        <v>1275</v>
      </c>
      <c r="C611" s="56" t="s">
        <v>168</v>
      </c>
      <c r="D611" s="70">
        <v>40243007</v>
      </c>
      <c r="E611" s="70">
        <v>13595175</v>
      </c>
      <c r="F611" s="71">
        <v>0.33782701675349458</v>
      </c>
      <c r="G611" s="70">
        <v>39545891</v>
      </c>
      <c r="H611" s="70">
        <v>14243791</v>
      </c>
      <c r="I611" s="71">
        <v>0.36018384312038892</v>
      </c>
      <c r="J611" s="65">
        <v>38200416</v>
      </c>
      <c r="K611" s="66">
        <v>16891263</v>
      </c>
      <c r="L611" s="61">
        <v>0.44217484437865806</v>
      </c>
      <c r="M611" s="65">
        <v>43682571</v>
      </c>
      <c r="N611" s="66">
        <v>13212804</v>
      </c>
      <c r="O611" s="61">
        <v>0.30247313053070984</v>
      </c>
      <c r="P611" s="65">
        <v>40925747</v>
      </c>
      <c r="Q611" s="66">
        <v>12208168</v>
      </c>
      <c r="R611" s="61">
        <v>0.29830043175510029</v>
      </c>
      <c r="S611" s="59">
        <v>38396008</v>
      </c>
      <c r="T611" s="59">
        <v>16082790</v>
      </c>
      <c r="U611" s="61">
        <v>0.41886620088213339</v>
      </c>
      <c r="V611" s="63">
        <v>43113789</v>
      </c>
      <c r="W611" s="63">
        <v>16656323</v>
      </c>
      <c r="X611" s="64">
        <v>0.38633401021654579</v>
      </c>
    </row>
    <row r="612" spans="1:24" x14ac:dyDescent="0.25">
      <c r="A612" s="56" t="s">
        <v>1276</v>
      </c>
      <c r="B612" s="56" t="s">
        <v>1277</v>
      </c>
      <c r="C612" s="56" t="s">
        <v>119</v>
      </c>
      <c r="D612" s="10">
        <v>6024531</v>
      </c>
      <c r="E612" s="10">
        <v>3561324</v>
      </c>
      <c r="F612" s="11">
        <v>0.59113713582019911</v>
      </c>
      <c r="G612" s="10">
        <v>6761005</v>
      </c>
      <c r="H612" s="10">
        <v>3439760</v>
      </c>
      <c r="I612" s="11">
        <f t="shared" si="9"/>
        <v>0.50876459934580731</v>
      </c>
      <c r="J612" s="65">
        <v>6100823</v>
      </c>
      <c r="K612" s="66">
        <v>3546893</v>
      </c>
      <c r="L612" s="61">
        <v>0.58137943028342243</v>
      </c>
      <c r="M612" s="65">
        <v>6385449</v>
      </c>
      <c r="N612" s="66">
        <v>3296460</v>
      </c>
      <c r="O612" s="61">
        <v>0.5162456077873302</v>
      </c>
      <c r="P612" s="65">
        <v>5995617</v>
      </c>
      <c r="Q612" s="66">
        <v>3415730</v>
      </c>
      <c r="R612" s="61">
        <v>0.56970450247238946</v>
      </c>
      <c r="S612" s="59">
        <v>6568753</v>
      </c>
      <c r="T612" s="59">
        <v>3324307</v>
      </c>
      <c r="U612" s="61">
        <v>0.50607885545399556</v>
      </c>
      <c r="V612" s="63">
        <v>6598253</v>
      </c>
      <c r="W612" s="63">
        <v>3306064</v>
      </c>
      <c r="X612" s="64">
        <v>0.50105141466991343</v>
      </c>
    </row>
    <row r="613" spans="1:24" x14ac:dyDescent="0.25">
      <c r="A613" s="56" t="s">
        <v>1278</v>
      </c>
      <c r="B613" s="56" t="s">
        <v>1279</v>
      </c>
      <c r="C613" s="56" t="s">
        <v>25</v>
      </c>
      <c r="D613" s="10">
        <v>15316857</v>
      </c>
      <c r="E613" s="10">
        <v>13999896</v>
      </c>
      <c r="F613" s="11">
        <v>0.91401884864499294</v>
      </c>
      <c r="G613" s="10">
        <v>16186832</v>
      </c>
      <c r="H613" s="10">
        <v>12535473</v>
      </c>
      <c r="I613" s="11">
        <f t="shared" si="9"/>
        <v>0.77442411214251183</v>
      </c>
      <c r="J613" s="65">
        <v>14160648</v>
      </c>
      <c r="K613" s="66">
        <v>12263015</v>
      </c>
      <c r="L613" s="61">
        <v>0.86599250260298821</v>
      </c>
      <c r="M613" s="65">
        <v>13014276</v>
      </c>
      <c r="N613" s="66">
        <v>13386795</v>
      </c>
      <c r="O613" s="61">
        <v>1.0286238742746812</v>
      </c>
      <c r="P613" s="65">
        <v>14181170</v>
      </c>
      <c r="Q613" s="66">
        <v>13706895</v>
      </c>
      <c r="R613" s="61">
        <v>0.96655600348913384</v>
      </c>
      <c r="S613" s="59">
        <v>12865100</v>
      </c>
      <c r="T613" s="59">
        <v>15259488</v>
      </c>
      <c r="U613" s="61">
        <v>1.1861149932763835</v>
      </c>
      <c r="V613" s="63">
        <v>13631423</v>
      </c>
      <c r="W613" s="63">
        <v>15594558</v>
      </c>
      <c r="X613" s="64">
        <v>1.14401541203732</v>
      </c>
    </row>
    <row r="614" spans="1:24" x14ac:dyDescent="0.25">
      <c r="A614" s="56" t="s">
        <v>1280</v>
      </c>
      <c r="B614" s="56" t="s">
        <v>1281</v>
      </c>
      <c r="C614" s="56" t="s">
        <v>25</v>
      </c>
      <c r="D614" s="10">
        <v>15455489</v>
      </c>
      <c r="E614" s="10">
        <v>6339174</v>
      </c>
      <c r="F614" s="11">
        <v>0.41015680577948715</v>
      </c>
      <c r="G614" s="10">
        <v>14136088</v>
      </c>
      <c r="H614" s="10">
        <v>9227599</v>
      </c>
      <c r="I614" s="11">
        <f t="shared" si="9"/>
        <v>0.6527689273015278</v>
      </c>
      <c r="J614" s="65">
        <v>14169186</v>
      </c>
      <c r="K614" s="66">
        <v>8601452</v>
      </c>
      <c r="L614" s="61">
        <v>0.60705336213385863</v>
      </c>
      <c r="M614" s="65">
        <v>13599758</v>
      </c>
      <c r="N614" s="66">
        <v>8697460</v>
      </c>
      <c r="O614" s="61">
        <v>0.63953049752797075</v>
      </c>
      <c r="P614" s="65">
        <v>13577169</v>
      </c>
      <c r="Q614" s="66">
        <v>8766174</v>
      </c>
      <c r="R614" s="61">
        <v>0.6456555118375561</v>
      </c>
      <c r="S614" s="59">
        <v>13249849</v>
      </c>
      <c r="T614" s="59">
        <v>9234476</v>
      </c>
      <c r="U614" s="61">
        <v>0.69694952750027561</v>
      </c>
      <c r="V614" s="63">
        <v>14125853</v>
      </c>
      <c r="W614" s="63">
        <v>9331397</v>
      </c>
      <c r="X614" s="64">
        <v>0.66058998348630693</v>
      </c>
    </row>
    <row r="615" spans="1:24" x14ac:dyDescent="0.25">
      <c r="A615" s="56" t="s">
        <v>1282</v>
      </c>
      <c r="B615" s="56" t="s">
        <v>1283</v>
      </c>
      <c r="C615" s="56" t="s">
        <v>249</v>
      </c>
      <c r="D615" s="10">
        <v>15553977</v>
      </c>
      <c r="E615" s="10">
        <v>8214253</v>
      </c>
      <c r="F615" s="11">
        <v>0.52811271355229594</v>
      </c>
      <c r="G615" s="10">
        <v>15456345</v>
      </c>
      <c r="H615" s="10">
        <v>7253513</v>
      </c>
      <c r="I615" s="11">
        <f t="shared" si="9"/>
        <v>0.46929031410724853</v>
      </c>
      <c r="J615" s="65">
        <v>15422512</v>
      </c>
      <c r="K615" s="66">
        <v>6122232</v>
      </c>
      <c r="L615" s="61">
        <v>0.39696723854064758</v>
      </c>
      <c r="M615" s="65">
        <v>14892954</v>
      </c>
      <c r="N615" s="66">
        <v>6084063</v>
      </c>
      <c r="O615" s="61">
        <v>0.40851955898070996</v>
      </c>
      <c r="P615" s="65">
        <v>15206300</v>
      </c>
      <c r="Q615" s="66">
        <v>5787753</v>
      </c>
      <c r="R615" s="61">
        <v>0.38061546858867706</v>
      </c>
      <c r="S615" s="59">
        <v>14987371</v>
      </c>
      <c r="T615" s="59">
        <v>7554812</v>
      </c>
      <c r="U615" s="61">
        <v>0.50407853385360246</v>
      </c>
      <c r="V615" s="63">
        <v>15972862</v>
      </c>
      <c r="W615" s="63">
        <v>8885834</v>
      </c>
      <c r="X615" s="64">
        <v>0.5563081932342494</v>
      </c>
    </row>
    <row r="616" spans="1:24" x14ac:dyDescent="0.25">
      <c r="A616" s="56" t="s">
        <v>1284</v>
      </c>
      <c r="B616" s="56" t="s">
        <v>1285</v>
      </c>
      <c r="C616" s="56" t="s">
        <v>111</v>
      </c>
      <c r="D616" s="10">
        <v>12766832</v>
      </c>
      <c r="E616" s="10">
        <v>17972092</v>
      </c>
      <c r="F616" s="11">
        <v>1.4077174353042321</v>
      </c>
      <c r="G616" s="10">
        <v>12601362</v>
      </c>
      <c r="H616" s="10">
        <v>19791562</v>
      </c>
      <c r="I616" s="11">
        <f t="shared" si="9"/>
        <v>1.5705891156844791</v>
      </c>
      <c r="J616" s="65">
        <v>12973442</v>
      </c>
      <c r="K616" s="66">
        <v>21546873</v>
      </c>
      <c r="L616" s="61">
        <v>1.660844747292199</v>
      </c>
      <c r="M616" s="65">
        <v>12898613</v>
      </c>
      <c r="N616" s="66">
        <v>23907578</v>
      </c>
      <c r="O616" s="61">
        <v>1.853499907315616</v>
      </c>
      <c r="P616" s="65">
        <v>12418242</v>
      </c>
      <c r="Q616" s="66">
        <v>27146742</v>
      </c>
      <c r="R616" s="61">
        <v>2.18603744394738</v>
      </c>
      <c r="S616" s="59">
        <v>12058762</v>
      </c>
      <c r="T616" s="59">
        <v>31436005</v>
      </c>
      <c r="U616" s="61">
        <v>2.6069015210682491</v>
      </c>
      <c r="V616" s="63">
        <v>29755775</v>
      </c>
      <c r="W616" s="63">
        <v>17276797</v>
      </c>
      <c r="X616" s="64">
        <v>0.58061996368772117</v>
      </c>
    </row>
    <row r="617" spans="1:24" x14ac:dyDescent="0.25">
      <c r="A617" s="56" t="s">
        <v>1286</v>
      </c>
      <c r="B617" s="56" t="s">
        <v>1287</v>
      </c>
      <c r="C617" s="56" t="s">
        <v>46</v>
      </c>
      <c r="D617" s="10">
        <v>21819816</v>
      </c>
      <c r="E617" s="10">
        <v>17297521</v>
      </c>
      <c r="F617" s="11">
        <v>0.79274366933250029</v>
      </c>
      <c r="G617" s="10">
        <v>22223360</v>
      </c>
      <c r="H617" s="10">
        <v>15328067</v>
      </c>
      <c r="I617" s="11">
        <f t="shared" si="9"/>
        <v>0.68972770094171176</v>
      </c>
      <c r="J617" s="65">
        <v>19523219</v>
      </c>
      <c r="K617" s="66">
        <v>15427477</v>
      </c>
      <c r="L617" s="61">
        <v>0.79021174735580235</v>
      </c>
      <c r="M617" s="65">
        <v>18217402</v>
      </c>
      <c r="N617" s="66">
        <v>17084444</v>
      </c>
      <c r="O617" s="61">
        <v>0.93780902457990445</v>
      </c>
      <c r="P617" s="65">
        <v>19832256</v>
      </c>
      <c r="Q617" s="66">
        <v>17678035</v>
      </c>
      <c r="R617" s="61">
        <v>0.89137791484740814</v>
      </c>
      <c r="S617" s="59">
        <v>20567697</v>
      </c>
      <c r="T617" s="59">
        <v>18258125</v>
      </c>
      <c r="U617" s="61">
        <v>0.8877087697275976</v>
      </c>
      <c r="V617" s="63">
        <v>18941880</v>
      </c>
      <c r="W617" s="63">
        <v>21894303</v>
      </c>
      <c r="X617" s="64">
        <v>1.1558674746118125</v>
      </c>
    </row>
    <row r="618" spans="1:24" x14ac:dyDescent="0.25">
      <c r="A618" s="56" t="s">
        <v>1288</v>
      </c>
      <c r="B618" s="56" t="s">
        <v>1289</v>
      </c>
      <c r="C618" s="56" t="s">
        <v>177</v>
      </c>
      <c r="D618" s="10">
        <v>12598734</v>
      </c>
      <c r="E618" s="10">
        <v>5039474</v>
      </c>
      <c r="F618" s="11">
        <v>0.39999844428813242</v>
      </c>
      <c r="G618" s="10">
        <v>13266746</v>
      </c>
      <c r="H618" s="10">
        <v>4771972</v>
      </c>
      <c r="I618" s="11">
        <f t="shared" si="9"/>
        <v>0.35969423097419667</v>
      </c>
      <c r="J618" s="65">
        <v>13477224</v>
      </c>
      <c r="K618" s="66">
        <v>4742470</v>
      </c>
      <c r="L618" s="61">
        <v>0.35188774780325682</v>
      </c>
      <c r="M618" s="65">
        <v>13412098</v>
      </c>
      <c r="N618" s="66">
        <v>5101761</v>
      </c>
      <c r="O618" s="61">
        <v>0.38038500762520522</v>
      </c>
      <c r="P618" s="65">
        <v>14346435</v>
      </c>
      <c r="Q618" s="66">
        <v>5261364</v>
      </c>
      <c r="R618" s="61">
        <v>0.36673668406123194</v>
      </c>
      <c r="S618" s="59">
        <v>14523938</v>
      </c>
      <c r="T618" s="59">
        <v>5532670</v>
      </c>
      <c r="U618" s="61">
        <v>0.38093456471653903</v>
      </c>
      <c r="V618" s="63">
        <v>15122295</v>
      </c>
      <c r="W618" s="63">
        <v>5694534</v>
      </c>
      <c r="X618" s="64">
        <v>0.37656546179002592</v>
      </c>
    </row>
    <row r="619" spans="1:24" x14ac:dyDescent="0.25">
      <c r="A619" s="56" t="s">
        <v>1290</v>
      </c>
      <c r="B619" s="56" t="s">
        <v>1291</v>
      </c>
      <c r="C619" s="56" t="s">
        <v>132</v>
      </c>
      <c r="D619" s="10">
        <v>12367116</v>
      </c>
      <c r="E619" s="10">
        <v>4640216</v>
      </c>
      <c r="F619" s="11">
        <v>0.37520598982010034</v>
      </c>
      <c r="G619" s="10">
        <v>12774368</v>
      </c>
      <c r="H619" s="10">
        <v>4548747</v>
      </c>
      <c r="I619" s="11">
        <f t="shared" si="9"/>
        <v>0.3560839174196328</v>
      </c>
      <c r="J619" s="65">
        <v>12623297</v>
      </c>
      <c r="K619" s="66">
        <v>4494917</v>
      </c>
      <c r="L619" s="61">
        <v>0.35608106186521638</v>
      </c>
      <c r="M619" s="65">
        <v>12799932</v>
      </c>
      <c r="N619" s="66">
        <v>4377843</v>
      </c>
      <c r="O619" s="61">
        <v>0.34202080136050722</v>
      </c>
      <c r="P619" s="65">
        <v>12012681</v>
      </c>
      <c r="Q619" s="66">
        <v>6393195</v>
      </c>
      <c r="R619" s="61">
        <v>0.53220384358828809</v>
      </c>
      <c r="S619" s="59">
        <v>12433766</v>
      </c>
      <c r="T619" s="59">
        <v>7273081</v>
      </c>
      <c r="U619" s="61">
        <v>0.58494594477650619</v>
      </c>
      <c r="V619" s="63">
        <v>11816384</v>
      </c>
      <c r="W619" s="63">
        <v>9494395</v>
      </c>
      <c r="X619" s="64">
        <v>0.80349411461238907</v>
      </c>
    </row>
    <row r="620" spans="1:24" x14ac:dyDescent="0.25">
      <c r="A620" s="56" t="s">
        <v>1292</v>
      </c>
      <c r="B620" s="56" t="s">
        <v>1293</v>
      </c>
      <c r="C620" s="56" t="s">
        <v>82</v>
      </c>
      <c r="D620" s="10">
        <v>59973132</v>
      </c>
      <c r="E620" s="10">
        <v>27298375</v>
      </c>
      <c r="F620" s="11">
        <v>0.45517674481299392</v>
      </c>
      <c r="G620" s="10">
        <v>59859345</v>
      </c>
      <c r="H620" s="10">
        <v>27383146</v>
      </c>
      <c r="I620" s="11">
        <f t="shared" si="9"/>
        <v>0.45745816296519781</v>
      </c>
      <c r="J620" s="65">
        <v>58854731</v>
      </c>
      <c r="K620" s="66">
        <v>28001282</v>
      </c>
      <c r="L620" s="61">
        <v>0.4757694330469372</v>
      </c>
      <c r="M620" s="65">
        <v>60441525</v>
      </c>
      <c r="N620" s="66">
        <v>28178517</v>
      </c>
      <c r="O620" s="61">
        <v>0.46621121819808486</v>
      </c>
      <c r="P620" s="65">
        <v>61696952</v>
      </c>
      <c r="Q620" s="66">
        <v>28455987</v>
      </c>
      <c r="R620" s="61">
        <v>0.46122192551748747</v>
      </c>
      <c r="S620" s="59">
        <v>61032023</v>
      </c>
      <c r="T620" s="59">
        <v>28755012</v>
      </c>
      <c r="U620" s="61">
        <v>0.47114630298261617</v>
      </c>
      <c r="V620" s="63">
        <v>63202865</v>
      </c>
      <c r="W620" s="63">
        <v>29034178</v>
      </c>
      <c r="X620" s="64">
        <v>0.459380725857918</v>
      </c>
    </row>
    <row r="621" spans="1:24" x14ac:dyDescent="0.25">
      <c r="A621" s="56" t="s">
        <v>1294</v>
      </c>
      <c r="B621" s="56" t="s">
        <v>1295</v>
      </c>
      <c r="C621" s="56" t="s">
        <v>337</v>
      </c>
      <c r="D621" s="10">
        <v>5145441</v>
      </c>
      <c r="E621" s="10">
        <v>33378</v>
      </c>
      <c r="F621" s="11">
        <v>6.4869075362053519E-3</v>
      </c>
      <c r="G621" s="10">
        <v>4557709</v>
      </c>
      <c r="H621" s="10">
        <v>561778</v>
      </c>
      <c r="I621" s="11">
        <f t="shared" si="9"/>
        <v>0.12325885658781638</v>
      </c>
      <c r="J621" s="65">
        <v>4510731</v>
      </c>
      <c r="K621" s="66">
        <v>613286</v>
      </c>
      <c r="L621" s="61">
        <v>0.13596155479012159</v>
      </c>
      <c r="M621" s="65">
        <v>5166622</v>
      </c>
      <c r="N621" s="66">
        <v>620347</v>
      </c>
      <c r="O621" s="61">
        <v>0.12006819929927136</v>
      </c>
      <c r="P621" s="65">
        <v>6006746</v>
      </c>
      <c r="Q621" s="66">
        <v>111387</v>
      </c>
      <c r="R621" s="61">
        <v>1.8543650755334085E-2</v>
      </c>
      <c r="S621" s="59">
        <v>5558690</v>
      </c>
      <c r="T621" s="59">
        <v>386740</v>
      </c>
      <c r="U621" s="61">
        <v>6.9573946379452717E-2</v>
      </c>
      <c r="V621" s="63">
        <v>6167784</v>
      </c>
      <c r="W621" s="63">
        <v>444673</v>
      </c>
      <c r="X621" s="64">
        <v>7.2096072106286477E-2</v>
      </c>
    </row>
    <row r="622" spans="1:24" x14ac:dyDescent="0.25">
      <c r="A622" s="56" t="s">
        <v>1296</v>
      </c>
      <c r="B622" s="56" t="s">
        <v>1297</v>
      </c>
      <c r="C622" s="56" t="s">
        <v>246</v>
      </c>
      <c r="D622" s="10">
        <v>9645454</v>
      </c>
      <c r="E622" s="10">
        <v>10061102</v>
      </c>
      <c r="F622" s="11">
        <v>1.0430926320316285</v>
      </c>
      <c r="G622" s="10">
        <v>9696607</v>
      </c>
      <c r="H622" s="10">
        <v>10803097</v>
      </c>
      <c r="I622" s="11">
        <f t="shared" si="9"/>
        <v>1.1141110493598432</v>
      </c>
      <c r="J622" s="65">
        <v>10010186</v>
      </c>
      <c r="K622" s="66">
        <v>9875711</v>
      </c>
      <c r="L622" s="61">
        <v>0.98656618368529814</v>
      </c>
      <c r="M622" s="65">
        <v>10110385</v>
      </c>
      <c r="N622" s="66">
        <v>9159715</v>
      </c>
      <c r="O622" s="61">
        <v>0.90597093978122489</v>
      </c>
      <c r="P622" s="65">
        <v>10435614</v>
      </c>
      <c r="Q622" s="66">
        <v>8222677</v>
      </c>
      <c r="R622" s="61">
        <v>0.78794376641374431</v>
      </c>
      <c r="S622" s="59">
        <v>9606895</v>
      </c>
      <c r="T622" s="59">
        <v>7859729</v>
      </c>
      <c r="U622" s="61">
        <v>0.81813416301520936</v>
      </c>
      <c r="V622" s="63">
        <v>10076580</v>
      </c>
      <c r="W622" s="63">
        <v>7408521</v>
      </c>
      <c r="X622" s="64">
        <v>0.73522177167253178</v>
      </c>
    </row>
    <row r="623" spans="1:24" x14ac:dyDescent="0.25">
      <c r="A623" s="56" t="s">
        <v>1298</v>
      </c>
      <c r="B623" s="56" t="s">
        <v>1299</v>
      </c>
      <c r="C623" s="56" t="s">
        <v>291</v>
      </c>
      <c r="D623" s="10">
        <v>8961782</v>
      </c>
      <c r="E623" s="10">
        <v>6601892</v>
      </c>
      <c r="F623" s="11">
        <v>0.73667179139148886</v>
      </c>
      <c r="G623" s="10">
        <v>10183166</v>
      </c>
      <c r="H623" s="10">
        <v>6443947</v>
      </c>
      <c r="I623" s="11">
        <f t="shared" si="9"/>
        <v>0.63280388437152058</v>
      </c>
      <c r="J623" s="65">
        <v>9727766</v>
      </c>
      <c r="K623" s="66">
        <v>5889525</v>
      </c>
      <c r="L623" s="61">
        <v>0.60543448516339726</v>
      </c>
      <c r="M623" s="65">
        <v>10486469</v>
      </c>
      <c r="N623" s="66">
        <v>4300645</v>
      </c>
      <c r="O623" s="61">
        <v>0.41011373799893941</v>
      </c>
      <c r="P623" s="65">
        <v>9583286</v>
      </c>
      <c r="Q623" s="66">
        <v>4109327</v>
      </c>
      <c r="R623" s="61">
        <v>0.4288014570367617</v>
      </c>
      <c r="S623" s="59">
        <v>8593499</v>
      </c>
      <c r="T623" s="59">
        <v>4427073</v>
      </c>
      <c r="U623" s="61">
        <v>0.51516535930242147</v>
      </c>
      <c r="V623" s="63">
        <v>8967006</v>
      </c>
      <c r="W623" s="63">
        <v>4844657</v>
      </c>
      <c r="X623" s="64">
        <v>0.54027587357474727</v>
      </c>
    </row>
    <row r="624" spans="1:24" x14ac:dyDescent="0.25">
      <c r="A624" s="56" t="s">
        <v>1300</v>
      </c>
      <c r="B624" s="56" t="s">
        <v>1301</v>
      </c>
      <c r="C624" s="56" t="s">
        <v>180</v>
      </c>
      <c r="D624" s="10">
        <v>8140647</v>
      </c>
      <c r="E624" s="10">
        <v>2563683</v>
      </c>
      <c r="F624" s="11">
        <v>0.31492374009092888</v>
      </c>
      <c r="G624" s="10">
        <v>7868576</v>
      </c>
      <c r="H624" s="10">
        <v>2339868</v>
      </c>
      <c r="I624" s="11">
        <f t="shared" si="9"/>
        <v>0.29736867255269567</v>
      </c>
      <c r="J624" s="65">
        <v>7187070</v>
      </c>
      <c r="K624" s="66">
        <v>2439895</v>
      </c>
      <c r="L624" s="61">
        <v>0.33948396217095422</v>
      </c>
      <c r="M624" s="65">
        <v>8631425</v>
      </c>
      <c r="N624" s="66">
        <v>2109656</v>
      </c>
      <c r="O624" s="61">
        <v>0.24441572509753604</v>
      </c>
      <c r="P624" s="65">
        <v>8375830</v>
      </c>
      <c r="Q624" s="66">
        <v>1646810</v>
      </c>
      <c r="R624" s="61">
        <v>0.19661454446902576</v>
      </c>
      <c r="S624" s="59">
        <v>8699141</v>
      </c>
      <c r="T624" s="59">
        <v>1332051</v>
      </c>
      <c r="U624" s="61">
        <v>0.15312442918214569</v>
      </c>
      <c r="V624" s="63">
        <v>9733371</v>
      </c>
      <c r="W624" s="63">
        <v>831961</v>
      </c>
      <c r="X624" s="64">
        <v>8.5475114428495536E-2</v>
      </c>
    </row>
    <row r="625" spans="1:24" x14ac:dyDescent="0.25">
      <c r="A625" s="56" t="s">
        <v>1302</v>
      </c>
      <c r="B625" s="56" t="s">
        <v>1303</v>
      </c>
      <c r="C625" s="56" t="s">
        <v>171</v>
      </c>
      <c r="D625" s="10">
        <v>10759789</v>
      </c>
      <c r="E625" s="10">
        <v>3038937</v>
      </c>
      <c r="F625" s="11">
        <v>0.28243462766788457</v>
      </c>
      <c r="G625" s="10">
        <v>10027133</v>
      </c>
      <c r="H625" s="10">
        <v>5324438</v>
      </c>
      <c r="I625" s="11">
        <f t="shared" si="9"/>
        <v>0.53100302948011158</v>
      </c>
      <c r="J625" s="65">
        <v>10649722</v>
      </c>
      <c r="K625" s="66">
        <v>7036132</v>
      </c>
      <c r="L625" s="61">
        <v>0.66068691746131969</v>
      </c>
      <c r="M625" s="65">
        <v>10435396</v>
      </c>
      <c r="N625" s="66">
        <v>9133270</v>
      </c>
      <c r="O625" s="61">
        <v>0.87522025996905151</v>
      </c>
      <c r="P625" s="65">
        <v>11547335</v>
      </c>
      <c r="Q625" s="66">
        <v>10434034</v>
      </c>
      <c r="R625" s="61">
        <v>0.90358805733097725</v>
      </c>
      <c r="S625" s="59">
        <v>11825226</v>
      </c>
      <c r="T625" s="59">
        <v>11556049</v>
      </c>
      <c r="U625" s="61">
        <v>0.97723705238276204</v>
      </c>
      <c r="V625" s="63">
        <v>11750007</v>
      </c>
      <c r="W625" s="63">
        <v>13126099</v>
      </c>
      <c r="X625" s="64">
        <v>1.1171141429958298</v>
      </c>
    </row>
    <row r="626" spans="1:24" x14ac:dyDescent="0.25">
      <c r="A626" s="56" t="s">
        <v>1304</v>
      </c>
      <c r="B626" s="56" t="s">
        <v>1305</v>
      </c>
      <c r="C626" s="56" t="s">
        <v>127</v>
      </c>
      <c r="D626" s="10">
        <v>21495777</v>
      </c>
      <c r="E626" s="10">
        <v>7137370</v>
      </c>
      <c r="F626" s="11">
        <v>0.33203591570567559</v>
      </c>
      <c r="G626" s="10">
        <v>23081023</v>
      </c>
      <c r="H626" s="10">
        <v>4293274</v>
      </c>
      <c r="I626" s="11">
        <f t="shared" si="9"/>
        <v>0.18600882638520833</v>
      </c>
      <c r="J626" s="65">
        <v>19197905</v>
      </c>
      <c r="K626" s="66">
        <v>4821606</v>
      </c>
      <c r="L626" s="61">
        <v>0.25115271692406022</v>
      </c>
      <c r="M626" s="65">
        <v>18873310</v>
      </c>
      <c r="N626" s="66">
        <v>6313651</v>
      </c>
      <c r="O626" s="61">
        <v>0.33452801866763171</v>
      </c>
      <c r="P626" s="65">
        <v>18134001</v>
      </c>
      <c r="Q626" s="66">
        <v>8475732</v>
      </c>
      <c r="R626" s="61">
        <v>0.4673944817803859</v>
      </c>
      <c r="S626" s="59">
        <v>21277279</v>
      </c>
      <c r="T626" s="59">
        <v>8231093</v>
      </c>
      <c r="U626" s="61">
        <v>0.38684894811972903</v>
      </c>
      <c r="V626" s="63">
        <v>22952456</v>
      </c>
      <c r="W626" s="63">
        <v>6112628</v>
      </c>
      <c r="X626" s="64">
        <v>0.26631694664832384</v>
      </c>
    </row>
    <row r="627" spans="1:24" x14ac:dyDescent="0.25">
      <c r="A627" s="56" t="s">
        <v>1306</v>
      </c>
      <c r="B627" s="56" t="s">
        <v>1307</v>
      </c>
      <c r="C627" s="56" t="s">
        <v>68</v>
      </c>
      <c r="D627" s="10">
        <v>10377297</v>
      </c>
      <c r="E627" s="10">
        <v>21365542</v>
      </c>
      <c r="F627" s="11">
        <v>2.0588735197614563</v>
      </c>
      <c r="G627" s="10">
        <v>10369546</v>
      </c>
      <c r="H627" s="10">
        <v>21996320</v>
      </c>
      <c r="I627" s="11">
        <f t="shared" si="9"/>
        <v>2.1212423378998464</v>
      </c>
      <c r="J627" s="65">
        <v>10625462</v>
      </c>
      <c r="K627" s="66">
        <v>22296961</v>
      </c>
      <c r="L627" s="61">
        <v>2.0984462605014258</v>
      </c>
      <c r="M627" s="65">
        <v>11285503</v>
      </c>
      <c r="N627" s="66">
        <v>22206638</v>
      </c>
      <c r="O627" s="61">
        <v>1.9677136233980888</v>
      </c>
      <c r="P627" s="65">
        <v>11617788</v>
      </c>
      <c r="Q627" s="66">
        <v>22779027</v>
      </c>
      <c r="R627" s="61">
        <v>1.9607025881346776</v>
      </c>
      <c r="S627" s="59">
        <v>12962633</v>
      </c>
      <c r="T627" s="59">
        <v>21836049</v>
      </c>
      <c r="U627" s="61">
        <v>1.6845380872851989</v>
      </c>
      <c r="V627" s="63">
        <v>12191734</v>
      </c>
      <c r="W627" s="63">
        <v>22048380</v>
      </c>
      <c r="X627" s="64">
        <v>1.8084695745494448</v>
      </c>
    </row>
    <row r="628" spans="1:24" x14ac:dyDescent="0.25">
      <c r="A628" s="56" t="s">
        <v>1308</v>
      </c>
      <c r="B628" s="56" t="s">
        <v>1309</v>
      </c>
      <c r="C628" s="56" t="s">
        <v>76</v>
      </c>
      <c r="D628" s="10">
        <v>29167438</v>
      </c>
      <c r="E628" s="10">
        <v>3328975</v>
      </c>
      <c r="F628" s="11">
        <v>0.11413326737850613</v>
      </c>
      <c r="G628" s="10">
        <v>27896356</v>
      </c>
      <c r="H628" s="10">
        <v>4206420</v>
      </c>
      <c r="I628" s="11">
        <f t="shared" si="9"/>
        <v>0.15078743617983653</v>
      </c>
      <c r="J628" s="65">
        <v>28912990</v>
      </c>
      <c r="K628" s="66">
        <v>4903400</v>
      </c>
      <c r="L628" s="61">
        <v>0.16959159187617745</v>
      </c>
      <c r="M628" s="65">
        <v>29292716</v>
      </c>
      <c r="N628" s="66">
        <v>5269798</v>
      </c>
      <c r="O628" s="61">
        <v>0.17990131061933623</v>
      </c>
      <c r="P628" s="65">
        <v>29009491</v>
      </c>
      <c r="Q628" s="66">
        <v>6320332</v>
      </c>
      <c r="R628" s="61">
        <v>0.21787117878076523</v>
      </c>
      <c r="S628" s="59">
        <v>29043347</v>
      </c>
      <c r="T628" s="59">
        <v>8089964</v>
      </c>
      <c r="U628" s="61">
        <v>0.27854792355715752</v>
      </c>
      <c r="V628" s="63">
        <v>29861357</v>
      </c>
      <c r="W628" s="63">
        <v>10185123</v>
      </c>
      <c r="X628" s="64">
        <v>0.34108038023858056</v>
      </c>
    </row>
    <row r="629" spans="1:24" x14ac:dyDescent="0.25">
      <c r="A629" s="56" t="s">
        <v>1310</v>
      </c>
      <c r="B629" s="56" t="s">
        <v>1311</v>
      </c>
      <c r="C629" s="56" t="s">
        <v>412</v>
      </c>
      <c r="D629" s="10">
        <v>13520995</v>
      </c>
      <c r="E629" s="10">
        <v>12132653</v>
      </c>
      <c r="F629" s="11">
        <v>0.89731953898363248</v>
      </c>
      <c r="G629" s="10">
        <v>14349872</v>
      </c>
      <c r="H629" s="10">
        <v>12360687</v>
      </c>
      <c r="I629" s="11">
        <f t="shared" si="9"/>
        <v>0.86137959976228362</v>
      </c>
      <c r="J629" s="65">
        <v>13755097</v>
      </c>
      <c r="K629" s="66">
        <v>13025902</v>
      </c>
      <c r="L629" s="61">
        <v>0.94698728769415441</v>
      </c>
      <c r="M629" s="65">
        <v>14625408</v>
      </c>
      <c r="N629" s="66">
        <v>13405576</v>
      </c>
      <c r="O629" s="61">
        <v>0.91659501054603054</v>
      </c>
      <c r="P629" s="65">
        <v>14049768</v>
      </c>
      <c r="Q629" s="66">
        <v>14240729</v>
      </c>
      <c r="R629" s="61">
        <v>1.013591754682355</v>
      </c>
      <c r="S629" s="59">
        <v>14418797</v>
      </c>
      <c r="T629" s="59">
        <v>15612536</v>
      </c>
      <c r="U629" s="61">
        <v>1.0827904713548571</v>
      </c>
      <c r="V629" s="63">
        <v>15156889</v>
      </c>
      <c r="W629" s="63">
        <v>17099680</v>
      </c>
      <c r="X629" s="64">
        <v>1.1281787443320328</v>
      </c>
    </row>
    <row r="630" spans="1:24" x14ac:dyDescent="0.25">
      <c r="A630" s="56" t="s">
        <v>1312</v>
      </c>
      <c r="B630" s="56" t="s">
        <v>1313</v>
      </c>
      <c r="C630" s="56" t="s">
        <v>35</v>
      </c>
      <c r="D630" s="10">
        <v>12728828</v>
      </c>
      <c r="E630" s="10">
        <v>7436066</v>
      </c>
      <c r="F630" s="11">
        <v>0.58419094043850694</v>
      </c>
      <c r="G630" s="10">
        <v>12728406</v>
      </c>
      <c r="H630" s="10">
        <v>7155804</v>
      </c>
      <c r="I630" s="11">
        <f t="shared" si="9"/>
        <v>0.56219168370336392</v>
      </c>
      <c r="J630" s="65">
        <v>11164747</v>
      </c>
      <c r="K630" s="66">
        <v>8093147</v>
      </c>
      <c r="L630" s="61">
        <v>0.72488404797708361</v>
      </c>
      <c r="M630" s="65">
        <v>11927931</v>
      </c>
      <c r="N630" s="66">
        <v>8517771</v>
      </c>
      <c r="O630" s="61">
        <v>0.71410297393571442</v>
      </c>
      <c r="P630" s="65">
        <v>11608424</v>
      </c>
      <c r="Q630" s="66">
        <v>9294598</v>
      </c>
      <c r="R630" s="61">
        <v>0.80067699112299828</v>
      </c>
      <c r="S630" s="59">
        <v>13827114</v>
      </c>
      <c r="T630" s="59">
        <v>8422389</v>
      </c>
      <c r="U630" s="61">
        <v>0.60912125263449768</v>
      </c>
      <c r="V630" s="63">
        <v>13834570</v>
      </c>
      <c r="W630" s="63">
        <v>8465437</v>
      </c>
      <c r="X630" s="64">
        <v>0.61190459840819045</v>
      </c>
    </row>
    <row r="631" spans="1:24" x14ac:dyDescent="0.25">
      <c r="A631" s="56" t="s">
        <v>1314</v>
      </c>
      <c r="B631" s="56" t="s">
        <v>1315</v>
      </c>
      <c r="C631" s="56" t="s">
        <v>49</v>
      </c>
      <c r="D631" s="10">
        <v>25654232</v>
      </c>
      <c r="E631" s="10">
        <v>5958594</v>
      </c>
      <c r="F631" s="11">
        <v>0.23226553809913311</v>
      </c>
      <c r="G631" s="10">
        <v>26208967</v>
      </c>
      <c r="H631" s="10">
        <v>6097935</v>
      </c>
      <c r="I631" s="11">
        <f t="shared" si="9"/>
        <v>0.23266598031124233</v>
      </c>
      <c r="J631" s="65">
        <v>25540435</v>
      </c>
      <c r="K631" s="66">
        <v>6605362</v>
      </c>
      <c r="L631" s="61">
        <v>0.25862370785775574</v>
      </c>
      <c r="M631" s="65">
        <v>25709187</v>
      </c>
      <c r="N631" s="66">
        <v>7201555</v>
      </c>
      <c r="O631" s="61">
        <v>0.28011601455930907</v>
      </c>
      <c r="P631" s="65">
        <v>27138944</v>
      </c>
      <c r="Q631" s="66">
        <v>7329245</v>
      </c>
      <c r="R631" s="61">
        <v>0.27006375045396019</v>
      </c>
      <c r="S631" s="59">
        <v>27537523</v>
      </c>
      <c r="T631" s="59">
        <v>7994848</v>
      </c>
      <c r="U631" s="61">
        <v>0.29032560408574148</v>
      </c>
      <c r="V631" s="63">
        <v>28273325</v>
      </c>
      <c r="W631" s="63">
        <v>10889166</v>
      </c>
      <c r="X631" s="64">
        <v>0.38513920806979723</v>
      </c>
    </row>
    <row r="632" spans="1:24" x14ac:dyDescent="0.25">
      <c r="A632" s="56" t="s">
        <v>1316</v>
      </c>
      <c r="B632" s="56" t="s">
        <v>1317</v>
      </c>
      <c r="C632" s="56" t="s">
        <v>1012</v>
      </c>
      <c r="D632" s="10">
        <v>7407043</v>
      </c>
      <c r="E632" s="10">
        <v>3183984</v>
      </c>
      <c r="F632" s="11">
        <v>0.42985898691286117</v>
      </c>
      <c r="G632" s="10">
        <v>5825396</v>
      </c>
      <c r="H632" s="10">
        <v>3533364</v>
      </c>
      <c r="I632" s="11">
        <f t="shared" si="9"/>
        <v>0.60654485978292294</v>
      </c>
      <c r="J632" s="65">
        <v>5673962</v>
      </c>
      <c r="K632" s="66">
        <v>3818399</v>
      </c>
      <c r="L632" s="61">
        <v>0.6729687297870518</v>
      </c>
      <c r="M632" s="65">
        <v>5760213</v>
      </c>
      <c r="N632" s="66">
        <v>4305555</v>
      </c>
      <c r="O632" s="61">
        <v>0.74746454688394337</v>
      </c>
      <c r="P632" s="65">
        <v>6013766</v>
      </c>
      <c r="Q632" s="66">
        <v>4759898</v>
      </c>
      <c r="R632" s="61">
        <v>0.79150036765647347</v>
      </c>
      <c r="S632" s="59">
        <v>6152044</v>
      </c>
      <c r="T632" s="59">
        <v>4762100</v>
      </c>
      <c r="U632" s="61">
        <v>0.77406793579499755</v>
      </c>
      <c r="V632" s="63">
        <v>6234437</v>
      </c>
      <c r="W632" s="63">
        <v>4717826</v>
      </c>
      <c r="X632" s="64">
        <v>0.75673649441000046</v>
      </c>
    </row>
    <row r="633" spans="1:24" x14ac:dyDescent="0.25">
      <c r="A633" s="56" t="s">
        <v>1318</v>
      </c>
      <c r="B633" s="56" t="s">
        <v>1319</v>
      </c>
      <c r="C633" s="56" t="s">
        <v>186</v>
      </c>
      <c r="D633" s="10">
        <v>14746871</v>
      </c>
      <c r="E633" s="10">
        <v>17800653</v>
      </c>
      <c r="F633" s="11">
        <v>1.2070799968345827</v>
      </c>
      <c r="G633" s="10">
        <v>10599367</v>
      </c>
      <c r="H633" s="10">
        <v>19912910</v>
      </c>
      <c r="I633" s="11">
        <f t="shared" si="9"/>
        <v>1.8786886047062998</v>
      </c>
      <c r="J633" s="65">
        <v>10767637</v>
      </c>
      <c r="K633" s="66">
        <v>21901597</v>
      </c>
      <c r="L633" s="61">
        <v>2.0340207419696634</v>
      </c>
      <c r="M633" s="65">
        <v>10885643</v>
      </c>
      <c r="N633" s="66">
        <v>24029763</v>
      </c>
      <c r="O633" s="61">
        <v>2.2074729990685897</v>
      </c>
      <c r="P633" s="65">
        <v>10762189</v>
      </c>
      <c r="Q633" s="66">
        <v>26294144</v>
      </c>
      <c r="R633" s="61">
        <v>2.4431966396427343</v>
      </c>
      <c r="S633" s="59">
        <v>11373904</v>
      </c>
      <c r="T633" s="59">
        <v>27827306</v>
      </c>
      <c r="U633" s="61">
        <v>2.4465923046299669</v>
      </c>
      <c r="V633" s="63">
        <v>12860347</v>
      </c>
      <c r="W633" s="63">
        <v>27566847</v>
      </c>
      <c r="X633" s="64">
        <v>2.1435539025502188</v>
      </c>
    </row>
    <row r="634" spans="1:24" x14ac:dyDescent="0.25">
      <c r="A634" s="56" t="s">
        <v>1320</v>
      </c>
      <c r="B634" s="56" t="s">
        <v>1321</v>
      </c>
      <c r="C634" s="56" t="s">
        <v>217</v>
      </c>
      <c r="D634" s="10">
        <v>16452721</v>
      </c>
      <c r="E634" s="10">
        <v>10428452</v>
      </c>
      <c r="F634" s="11">
        <v>0.63384360556530439</v>
      </c>
      <c r="G634" s="10">
        <v>16295016</v>
      </c>
      <c r="H634" s="10">
        <v>9477532</v>
      </c>
      <c r="I634" s="11">
        <f t="shared" si="9"/>
        <v>0.58162152157444946</v>
      </c>
      <c r="J634" s="65">
        <v>16078143</v>
      </c>
      <c r="K634" s="66">
        <v>8287518</v>
      </c>
      <c r="L634" s="61">
        <v>0.51545243751097369</v>
      </c>
      <c r="M634" s="65">
        <v>15344652</v>
      </c>
      <c r="N634" s="66">
        <v>8021518</v>
      </c>
      <c r="O634" s="61">
        <v>0.52275659298105948</v>
      </c>
      <c r="P634" s="65">
        <v>15472524</v>
      </c>
      <c r="Q634" s="66">
        <v>8683781</v>
      </c>
      <c r="R634" s="61">
        <v>0.56123881274961995</v>
      </c>
      <c r="S634" s="59">
        <v>16311509</v>
      </c>
      <c r="T634" s="59">
        <v>10154997</v>
      </c>
      <c r="U634" s="61">
        <v>0.62256637322763941</v>
      </c>
      <c r="V634" s="63">
        <v>17091344</v>
      </c>
      <c r="W634" s="63">
        <v>12213288</v>
      </c>
      <c r="X634" s="64">
        <v>0.71458909258394188</v>
      </c>
    </row>
    <row r="635" spans="1:24" x14ac:dyDescent="0.25">
      <c r="A635" s="56" t="s">
        <v>1322</v>
      </c>
      <c r="B635" s="56" t="s">
        <v>1323</v>
      </c>
      <c r="C635" s="56" t="s">
        <v>79</v>
      </c>
      <c r="D635" s="10">
        <v>15115809</v>
      </c>
      <c r="E635" s="10">
        <v>7052178</v>
      </c>
      <c r="F635" s="11">
        <v>0.46654320651974368</v>
      </c>
      <c r="G635" s="10">
        <v>15079887</v>
      </c>
      <c r="H635" s="10">
        <v>7639437</v>
      </c>
      <c r="I635" s="11">
        <f t="shared" si="9"/>
        <v>0.50659776164105208</v>
      </c>
      <c r="J635" s="65">
        <v>15044856</v>
      </c>
      <c r="K635" s="66">
        <v>8290273</v>
      </c>
      <c r="L635" s="61">
        <v>0.55103704548584576</v>
      </c>
      <c r="M635" s="65">
        <v>14787751</v>
      </c>
      <c r="N635" s="66">
        <v>9553697</v>
      </c>
      <c r="O635" s="61">
        <v>0.64605476519046068</v>
      </c>
      <c r="P635" s="65">
        <v>15062508</v>
      </c>
      <c r="Q635" s="66">
        <v>10560107</v>
      </c>
      <c r="R635" s="61">
        <v>0.70108556954791323</v>
      </c>
      <c r="S635" s="59">
        <v>15764322</v>
      </c>
      <c r="T635" s="59">
        <v>10834286</v>
      </c>
      <c r="U635" s="61">
        <v>0.68726622051998176</v>
      </c>
      <c r="V635" s="63">
        <v>17376094</v>
      </c>
      <c r="W635" s="63">
        <v>10240992</v>
      </c>
      <c r="X635" s="64">
        <v>0.58937250224359972</v>
      </c>
    </row>
    <row r="636" spans="1:24" x14ac:dyDescent="0.25">
      <c r="A636" s="56" t="s">
        <v>1324</v>
      </c>
      <c r="B636" s="56" t="s">
        <v>1325</v>
      </c>
      <c r="C636" s="56" t="s">
        <v>146</v>
      </c>
      <c r="D636" s="10">
        <v>13898274</v>
      </c>
      <c r="E636" s="10">
        <v>4749693</v>
      </c>
      <c r="F636" s="11">
        <v>0.34174696800480403</v>
      </c>
      <c r="G636" s="10">
        <v>13704938</v>
      </c>
      <c r="H636" s="10">
        <v>5147045</v>
      </c>
      <c r="I636" s="11">
        <f t="shared" si="9"/>
        <v>0.37556134876348946</v>
      </c>
      <c r="J636" s="65">
        <v>13434534</v>
      </c>
      <c r="K636" s="66">
        <v>5460029</v>
      </c>
      <c r="L636" s="61">
        <v>0.4064174462619991</v>
      </c>
      <c r="M636" s="65">
        <v>12644683</v>
      </c>
      <c r="N636" s="66">
        <v>6690513</v>
      </c>
      <c r="O636" s="61">
        <v>0.52911670462596805</v>
      </c>
      <c r="P636" s="65">
        <v>12885652</v>
      </c>
      <c r="Q636" s="66">
        <v>7731864</v>
      </c>
      <c r="R636" s="61">
        <v>0.60003669197336695</v>
      </c>
      <c r="S636" s="59">
        <v>13554125</v>
      </c>
      <c r="T636" s="59">
        <v>8573377</v>
      </c>
      <c r="U636" s="61">
        <v>0.63252899025204501</v>
      </c>
      <c r="V636" s="63">
        <v>13113291</v>
      </c>
      <c r="W636" s="63">
        <v>10163248</v>
      </c>
      <c r="X636" s="64">
        <v>0.77503412377564107</v>
      </c>
    </row>
    <row r="637" spans="1:24" x14ac:dyDescent="0.25">
      <c r="A637" s="56" t="s">
        <v>1326</v>
      </c>
      <c r="B637" s="56" t="s">
        <v>1327</v>
      </c>
      <c r="C637" s="56" t="s">
        <v>143</v>
      </c>
      <c r="D637" s="10">
        <v>14399484</v>
      </c>
      <c r="E637" s="10">
        <v>12016664</v>
      </c>
      <c r="F637" s="11">
        <v>0.83452045920534379</v>
      </c>
      <c r="G637" s="10">
        <v>20889336</v>
      </c>
      <c r="H637" s="10">
        <v>6344312</v>
      </c>
      <c r="I637" s="11">
        <f t="shared" si="9"/>
        <v>0.30371056313135086</v>
      </c>
      <c r="J637" s="65">
        <v>12839038</v>
      </c>
      <c r="K637" s="66">
        <v>8831507</v>
      </c>
      <c r="L637" s="61">
        <v>0.68786360784974698</v>
      </c>
      <c r="M637" s="65">
        <v>13773324</v>
      </c>
      <c r="N637" s="66">
        <v>11111831</v>
      </c>
      <c r="O637" s="61">
        <v>0.80676465608447168</v>
      </c>
      <c r="P637" s="65">
        <v>15483657</v>
      </c>
      <c r="Q637" s="66">
        <v>11834748</v>
      </c>
      <c r="R637" s="61">
        <v>0.76433803719625149</v>
      </c>
      <c r="S637" s="59">
        <v>15285137</v>
      </c>
      <c r="T637" s="59">
        <v>13439123</v>
      </c>
      <c r="U637" s="61">
        <v>0.87922816786005908</v>
      </c>
      <c r="V637" s="63">
        <v>19428203</v>
      </c>
      <c r="W637" s="63">
        <v>11938213</v>
      </c>
      <c r="X637" s="64">
        <v>0.61447849808857768</v>
      </c>
    </row>
    <row r="638" spans="1:24" x14ac:dyDescent="0.25">
      <c r="A638" s="56" t="s">
        <v>1328</v>
      </c>
      <c r="B638" s="56" t="s">
        <v>1329</v>
      </c>
      <c r="C638" s="56" t="s">
        <v>256</v>
      </c>
      <c r="D638" s="10">
        <v>6839319</v>
      </c>
      <c r="E638" s="10">
        <v>2521903</v>
      </c>
      <c r="F638" s="11">
        <v>0.36873598087762832</v>
      </c>
      <c r="G638" s="10">
        <v>6570374</v>
      </c>
      <c r="H638" s="10">
        <v>2458326</v>
      </c>
      <c r="I638" s="11">
        <f t="shared" si="9"/>
        <v>0.37415313040018727</v>
      </c>
      <c r="J638" s="65">
        <v>6572574</v>
      </c>
      <c r="K638" s="66">
        <v>2354381</v>
      </c>
      <c r="L638" s="61">
        <v>0.3582129314938105</v>
      </c>
      <c r="M638" s="65">
        <v>6890439</v>
      </c>
      <c r="N638" s="66">
        <v>2287429</v>
      </c>
      <c r="O638" s="61">
        <v>0.33197144623151009</v>
      </c>
      <c r="P638" s="65">
        <v>7389204</v>
      </c>
      <c r="Q638" s="66">
        <v>2111246</v>
      </c>
      <c r="R638" s="61">
        <v>0.28572035634690829</v>
      </c>
      <c r="S638" s="59">
        <v>7596800</v>
      </c>
      <c r="T638" s="59">
        <v>2308550</v>
      </c>
      <c r="U638" s="61">
        <v>0.30388453032855939</v>
      </c>
      <c r="V638" s="63">
        <v>8418695</v>
      </c>
      <c r="W638" s="63">
        <v>2470710</v>
      </c>
      <c r="X638" s="64">
        <v>0.29347897744246587</v>
      </c>
    </row>
    <row r="639" spans="1:24" x14ac:dyDescent="0.25">
      <c r="A639" s="56" t="s">
        <v>1330</v>
      </c>
      <c r="B639" s="56" t="s">
        <v>1331</v>
      </c>
      <c r="C639" s="56" t="s">
        <v>334</v>
      </c>
      <c r="D639" s="10">
        <v>10884765</v>
      </c>
      <c r="E639" s="10">
        <v>7741548</v>
      </c>
      <c r="F639" s="11">
        <v>0.71122784920023541</v>
      </c>
      <c r="G639" s="10">
        <v>11821957</v>
      </c>
      <c r="H639" s="10">
        <v>7501158</v>
      </c>
      <c r="I639" s="11">
        <f t="shared" si="9"/>
        <v>0.63451068211464479</v>
      </c>
      <c r="J639" s="65">
        <v>11139628</v>
      </c>
      <c r="K639" s="66">
        <v>7767117</v>
      </c>
      <c r="L639" s="61">
        <v>0.69725102130879058</v>
      </c>
      <c r="M639" s="65">
        <v>11820206</v>
      </c>
      <c r="N639" s="66">
        <v>8423155</v>
      </c>
      <c r="O639" s="61">
        <v>0.71260644696039988</v>
      </c>
      <c r="P639" s="65">
        <v>12340136</v>
      </c>
      <c r="Q639" s="66">
        <v>7841221</v>
      </c>
      <c r="R639" s="61">
        <v>0.63542419629735036</v>
      </c>
      <c r="S639" s="59">
        <v>11802480</v>
      </c>
      <c r="T639" s="59">
        <v>7748688</v>
      </c>
      <c r="U639" s="61">
        <v>0.65653049189661838</v>
      </c>
      <c r="V639" s="63">
        <v>11941872</v>
      </c>
      <c r="W639" s="63">
        <v>7926944</v>
      </c>
      <c r="X639" s="64">
        <v>0.66379408521545036</v>
      </c>
    </row>
    <row r="640" spans="1:24" x14ac:dyDescent="0.25">
      <c r="A640" s="56" t="s">
        <v>1332</v>
      </c>
      <c r="B640" s="56" t="s">
        <v>1333</v>
      </c>
      <c r="C640" s="56" t="s">
        <v>20</v>
      </c>
      <c r="D640" s="10">
        <v>7176700</v>
      </c>
      <c r="E640" s="10">
        <v>2760165</v>
      </c>
      <c r="F640" s="11">
        <v>0.3846008611200134</v>
      </c>
      <c r="G640" s="10">
        <v>7032641</v>
      </c>
      <c r="H640" s="10">
        <v>2967991</v>
      </c>
      <c r="I640" s="11">
        <f t="shared" si="9"/>
        <v>0.42203078473648803</v>
      </c>
      <c r="J640" s="65">
        <v>6438214</v>
      </c>
      <c r="K640" s="66">
        <v>3579922</v>
      </c>
      <c r="L640" s="61">
        <v>0.5560427161942737</v>
      </c>
      <c r="M640" s="65">
        <v>7158557</v>
      </c>
      <c r="N640" s="66">
        <v>3605105</v>
      </c>
      <c r="O640" s="61">
        <v>0.503607780171339</v>
      </c>
      <c r="P640" s="65">
        <v>6840917</v>
      </c>
      <c r="Q640" s="66">
        <v>3931279</v>
      </c>
      <c r="R640" s="61">
        <v>0.57467134888495208</v>
      </c>
      <c r="S640" s="59">
        <v>7628273</v>
      </c>
      <c r="T640" s="59">
        <v>3547180</v>
      </c>
      <c r="U640" s="61">
        <v>0.46500433322194945</v>
      </c>
      <c r="V640" s="63">
        <v>7082895</v>
      </c>
      <c r="W640" s="63">
        <v>3985194</v>
      </c>
      <c r="X640" s="64">
        <v>0.56265044166262523</v>
      </c>
    </row>
    <row r="641" spans="1:24" x14ac:dyDescent="0.25">
      <c r="A641" s="56" t="s">
        <v>1334</v>
      </c>
      <c r="B641" s="56" t="s">
        <v>1335</v>
      </c>
      <c r="C641" s="56" t="s">
        <v>158</v>
      </c>
      <c r="D641" s="10">
        <v>13424478</v>
      </c>
      <c r="E641" s="10">
        <v>9727289</v>
      </c>
      <c r="F641" s="11">
        <v>0.72459346277747261</v>
      </c>
      <c r="G641" s="10">
        <v>13750859</v>
      </c>
      <c r="H641" s="10">
        <v>8816255</v>
      </c>
      <c r="I641" s="11">
        <f t="shared" si="9"/>
        <v>0.64114212792088121</v>
      </c>
      <c r="J641" s="65">
        <v>13428893</v>
      </c>
      <c r="K641" s="66">
        <v>8064097</v>
      </c>
      <c r="L641" s="61">
        <v>0.6005034815602448</v>
      </c>
      <c r="M641" s="65">
        <v>13399505</v>
      </c>
      <c r="N641" s="66">
        <v>7723496</v>
      </c>
      <c r="O641" s="61">
        <v>0.57640159095429266</v>
      </c>
      <c r="P641" s="65">
        <v>13337526</v>
      </c>
      <c r="Q641" s="66">
        <v>8167490</v>
      </c>
      <c r="R641" s="61">
        <v>0.61236919050804473</v>
      </c>
      <c r="S641" s="59">
        <v>13809853</v>
      </c>
      <c r="T641" s="59">
        <v>9671462</v>
      </c>
      <c r="U641" s="61">
        <v>0.70033055384441822</v>
      </c>
      <c r="V641" s="63">
        <v>14322624</v>
      </c>
      <c r="W641" s="63">
        <v>11034426</v>
      </c>
      <c r="X641" s="64">
        <v>0.77041930305508266</v>
      </c>
    </row>
    <row r="642" spans="1:24" x14ac:dyDescent="0.25">
      <c r="A642" s="56" t="s">
        <v>1336</v>
      </c>
      <c r="B642" s="56" t="s">
        <v>1337</v>
      </c>
      <c r="C642" s="56" t="s">
        <v>88</v>
      </c>
      <c r="D642" s="10">
        <v>11620062</v>
      </c>
      <c r="E642" s="10">
        <v>13042693</v>
      </c>
      <c r="F642" s="11">
        <v>1.1224288648373821</v>
      </c>
      <c r="G642" s="10">
        <v>11980011</v>
      </c>
      <c r="H642" s="10">
        <v>13144546</v>
      </c>
      <c r="I642" s="11">
        <f t="shared" si="9"/>
        <v>1.0972065050691522</v>
      </c>
      <c r="J642" s="65">
        <v>11712520</v>
      </c>
      <c r="K642" s="66">
        <v>13245331</v>
      </c>
      <c r="L642" s="61">
        <v>1.1308694456871793</v>
      </c>
      <c r="M642" s="65">
        <v>11715002</v>
      </c>
      <c r="N642" s="66">
        <v>13873098</v>
      </c>
      <c r="O642" s="61">
        <v>1.1842164431555369</v>
      </c>
      <c r="P642" s="65">
        <v>11730139</v>
      </c>
      <c r="Q642" s="66">
        <v>15473651</v>
      </c>
      <c r="R642" s="61">
        <v>1.3191362011993208</v>
      </c>
      <c r="S642" s="59">
        <v>11923647</v>
      </c>
      <c r="T642" s="59">
        <v>16822448</v>
      </c>
      <c r="U642" s="61">
        <v>1.4108475368316422</v>
      </c>
      <c r="V642" s="63">
        <v>13309765</v>
      </c>
      <c r="W642" s="63">
        <v>17831858</v>
      </c>
      <c r="X642" s="64">
        <v>1.3397575389197329</v>
      </c>
    </row>
    <row r="643" spans="1:24" x14ac:dyDescent="0.25">
      <c r="A643" s="56" t="s">
        <v>1338</v>
      </c>
      <c r="B643" s="56" t="s">
        <v>1339</v>
      </c>
      <c r="C643" s="56" t="s">
        <v>367</v>
      </c>
      <c r="D643" s="10">
        <v>7616892</v>
      </c>
      <c r="E643" s="10">
        <v>3047806</v>
      </c>
      <c r="F643" s="11">
        <v>0.40013774647192057</v>
      </c>
      <c r="G643" s="10">
        <v>7022489</v>
      </c>
      <c r="H643" s="10">
        <v>3586011</v>
      </c>
      <c r="I643" s="11">
        <f t="shared" si="9"/>
        <v>0.5106467236901332</v>
      </c>
      <c r="J643" s="65">
        <v>6467197</v>
      </c>
      <c r="K643" s="66">
        <v>4540255</v>
      </c>
      <c r="L643" s="61">
        <v>0.70204371383769504</v>
      </c>
      <c r="M643" s="65">
        <v>6414365</v>
      </c>
      <c r="N643" s="66">
        <v>5760379</v>
      </c>
      <c r="O643" s="61">
        <v>0.89804353197861364</v>
      </c>
      <c r="P643" s="65">
        <v>6276302</v>
      </c>
      <c r="Q643" s="66">
        <v>7303426</v>
      </c>
      <c r="R643" s="61">
        <v>1.163651143619284</v>
      </c>
      <c r="S643" s="59">
        <v>6521132</v>
      </c>
      <c r="T643" s="59">
        <v>8727426</v>
      </c>
      <c r="U643" s="61">
        <v>1.3383299095923837</v>
      </c>
      <c r="V643" s="63">
        <v>6595751</v>
      </c>
      <c r="W643" s="63">
        <v>10376227</v>
      </c>
      <c r="X643" s="64">
        <v>1.573168392803185</v>
      </c>
    </row>
    <row r="644" spans="1:24" x14ac:dyDescent="0.25">
      <c r="A644" s="56" t="s">
        <v>1340</v>
      </c>
      <c r="B644" s="56" t="s">
        <v>1341</v>
      </c>
      <c r="C644" s="56" t="s">
        <v>41</v>
      </c>
      <c r="D644" s="10">
        <v>5630294</v>
      </c>
      <c r="E644" s="10">
        <v>3209402</v>
      </c>
      <c r="F644" s="11">
        <v>0.57002387441934643</v>
      </c>
      <c r="G644" s="10">
        <v>5693446</v>
      </c>
      <c r="H644" s="10">
        <v>3290929</v>
      </c>
      <c r="I644" s="11">
        <f t="shared" ref="I644:I661" si="10">H644/G644</f>
        <v>0.5780205871804176</v>
      </c>
      <c r="J644" s="65">
        <v>5542679</v>
      </c>
      <c r="K644" s="66">
        <v>3286769</v>
      </c>
      <c r="L644" s="61">
        <v>0.59299284696082888</v>
      </c>
      <c r="M644" s="65">
        <v>5526424</v>
      </c>
      <c r="N644" s="66">
        <v>3572102</v>
      </c>
      <c r="O644" s="61">
        <v>0.64636770540950172</v>
      </c>
      <c r="P644" s="65">
        <v>5701123</v>
      </c>
      <c r="Q644" s="66">
        <v>3894382</v>
      </c>
      <c r="R644" s="61">
        <v>0.68309033150135512</v>
      </c>
      <c r="S644" s="59">
        <v>5558127</v>
      </c>
      <c r="T644" s="59">
        <v>4391711</v>
      </c>
      <c r="U644" s="61">
        <v>0.79014225475596367</v>
      </c>
      <c r="V644" s="63">
        <v>6095811</v>
      </c>
      <c r="W644" s="63">
        <v>4876555</v>
      </c>
      <c r="X644" s="64">
        <v>0.79998461238381569</v>
      </c>
    </row>
    <row r="645" spans="1:24" x14ac:dyDescent="0.25">
      <c r="A645" s="56" t="s">
        <v>1342</v>
      </c>
      <c r="B645" s="56" t="s">
        <v>1343</v>
      </c>
      <c r="C645" s="56" t="s">
        <v>288</v>
      </c>
      <c r="D645" s="10">
        <v>10853643</v>
      </c>
      <c r="E645" s="10">
        <v>5893453</v>
      </c>
      <c r="F645" s="11">
        <v>0.54299307614963932</v>
      </c>
      <c r="G645" s="10">
        <v>10984758</v>
      </c>
      <c r="H645" s="10">
        <v>6444423</v>
      </c>
      <c r="I645" s="11">
        <f t="shared" si="10"/>
        <v>0.58666954702142737</v>
      </c>
      <c r="J645" s="65">
        <v>10605918</v>
      </c>
      <c r="K645" s="66">
        <v>7101521</v>
      </c>
      <c r="L645" s="61">
        <v>0.66958098299458846</v>
      </c>
      <c r="M645" s="65">
        <v>10587352</v>
      </c>
      <c r="N645" s="66">
        <v>7966010</v>
      </c>
      <c r="O645" s="61">
        <v>0.75240815644931802</v>
      </c>
      <c r="P645" s="65">
        <v>10742952</v>
      </c>
      <c r="Q645" s="66">
        <v>8863531</v>
      </c>
      <c r="R645" s="61">
        <v>0.82505544099982941</v>
      </c>
      <c r="S645" s="59">
        <v>11260910</v>
      </c>
      <c r="T645" s="59">
        <v>9175960</v>
      </c>
      <c r="U645" s="61">
        <v>0.81485066482193713</v>
      </c>
      <c r="V645" s="63">
        <v>13840808</v>
      </c>
      <c r="W645" s="63">
        <v>7040621</v>
      </c>
      <c r="X645" s="64">
        <v>0.50868569233819294</v>
      </c>
    </row>
    <row r="646" spans="1:24" x14ac:dyDescent="0.25">
      <c r="A646" s="56" t="s">
        <v>1344</v>
      </c>
      <c r="B646" s="56" t="s">
        <v>1345</v>
      </c>
      <c r="C646" s="56" t="s">
        <v>5</v>
      </c>
      <c r="D646" s="10">
        <v>39157703</v>
      </c>
      <c r="E646" s="10">
        <v>2787072</v>
      </c>
      <c r="F646" s="11">
        <v>7.1175574318033924E-2</v>
      </c>
      <c r="G646" s="10">
        <v>34405237</v>
      </c>
      <c r="H646" s="10">
        <v>6900075</v>
      </c>
      <c r="I646" s="11">
        <f t="shared" si="10"/>
        <v>0.20055304371250227</v>
      </c>
      <c r="J646" s="65">
        <v>34993300</v>
      </c>
      <c r="K646" s="66">
        <v>9555357</v>
      </c>
      <c r="L646" s="61">
        <v>0.27306247195891786</v>
      </c>
      <c r="M646" s="65">
        <v>36341426</v>
      </c>
      <c r="N646" s="66">
        <v>12727757</v>
      </c>
      <c r="O646" s="61">
        <v>0.35022723103931036</v>
      </c>
      <c r="P646" s="65">
        <v>38237495</v>
      </c>
      <c r="Q646" s="66">
        <v>17700615</v>
      </c>
      <c r="R646" s="61">
        <v>0.46291251558189156</v>
      </c>
      <c r="S646" s="59">
        <v>41651025</v>
      </c>
      <c r="T646" s="60">
        <v>20090642</v>
      </c>
      <c r="U646" s="61">
        <v>0.48235648462432795</v>
      </c>
      <c r="V646" s="63">
        <v>45898442</v>
      </c>
      <c r="W646" s="63">
        <v>19450185</v>
      </c>
      <c r="X646" s="64">
        <v>0.42376569121888713</v>
      </c>
    </row>
    <row r="647" spans="1:24" x14ac:dyDescent="0.25">
      <c r="A647" s="56" t="s">
        <v>1346</v>
      </c>
      <c r="B647" s="56" t="s">
        <v>1347</v>
      </c>
      <c r="C647" s="56" t="s">
        <v>11</v>
      </c>
      <c r="D647" s="10">
        <v>7408349</v>
      </c>
      <c r="E647" s="10">
        <v>10310949</v>
      </c>
      <c r="F647" s="11">
        <v>1.3918011961909462</v>
      </c>
      <c r="G647" s="10">
        <v>7262049</v>
      </c>
      <c r="H647" s="10">
        <v>10508262</v>
      </c>
      <c r="I647" s="11">
        <f t="shared" si="10"/>
        <v>1.447010616425199</v>
      </c>
      <c r="J647" s="65">
        <v>7321795</v>
      </c>
      <c r="K647" s="66">
        <v>10293153</v>
      </c>
      <c r="L647" s="61">
        <v>1.4058237085304901</v>
      </c>
      <c r="M647" s="65">
        <v>8108423</v>
      </c>
      <c r="N647" s="66">
        <v>9530746</v>
      </c>
      <c r="O647" s="61">
        <v>1.1754130242095164</v>
      </c>
      <c r="P647" s="65">
        <v>11415105</v>
      </c>
      <c r="Q647" s="66">
        <v>5525681</v>
      </c>
      <c r="R647" s="61">
        <v>0.48406747025104019</v>
      </c>
      <c r="S647" s="59">
        <v>9068551</v>
      </c>
      <c r="T647" s="59">
        <v>7541639</v>
      </c>
      <c r="U647" s="61">
        <v>0.83162558163922773</v>
      </c>
      <c r="V647" s="63">
        <v>7897921</v>
      </c>
      <c r="W647" s="63">
        <v>8812195</v>
      </c>
      <c r="X647" s="64">
        <v>1.1157613503604302</v>
      </c>
    </row>
    <row r="648" spans="1:24" x14ac:dyDescent="0.25">
      <c r="A648" s="56" t="s">
        <v>1348</v>
      </c>
      <c r="B648" s="56" t="s">
        <v>1349</v>
      </c>
      <c r="C648" s="56" t="s">
        <v>14</v>
      </c>
      <c r="D648" s="10">
        <v>5578678</v>
      </c>
      <c r="E648" s="10">
        <v>3970766</v>
      </c>
      <c r="F648" s="11">
        <v>0.71177544213880062</v>
      </c>
      <c r="G648" s="10">
        <v>5449285</v>
      </c>
      <c r="H648" s="10">
        <v>4024421</v>
      </c>
      <c r="I648" s="11">
        <f t="shared" si="10"/>
        <v>0.73852276032543718</v>
      </c>
      <c r="J648" s="65">
        <v>5254764</v>
      </c>
      <c r="K648" s="66">
        <v>4171285</v>
      </c>
      <c r="L648" s="61">
        <v>0.79381015017991297</v>
      </c>
      <c r="M648" s="65">
        <v>5369144</v>
      </c>
      <c r="N648" s="66">
        <v>4259343</v>
      </c>
      <c r="O648" s="61">
        <v>0.79330019831839116</v>
      </c>
      <c r="P648" s="65">
        <v>5110368</v>
      </c>
      <c r="Q648" s="66">
        <v>4670008</v>
      </c>
      <c r="R648" s="61">
        <v>0.91383008033863711</v>
      </c>
      <c r="S648" s="59">
        <v>5371372</v>
      </c>
      <c r="T648" s="59">
        <v>4963971</v>
      </c>
      <c r="U648" s="61">
        <v>0.92415327033763439</v>
      </c>
      <c r="V648" s="63">
        <v>6050330</v>
      </c>
      <c r="W648" s="63">
        <v>4797754</v>
      </c>
      <c r="X648" s="64">
        <v>0.79297393695881047</v>
      </c>
    </row>
    <row r="649" spans="1:24" x14ac:dyDescent="0.25">
      <c r="A649" s="56" t="s">
        <v>1350</v>
      </c>
      <c r="B649" s="56" t="s">
        <v>1351</v>
      </c>
      <c r="C649" s="56" t="s">
        <v>151</v>
      </c>
      <c r="D649" s="10">
        <v>8199775</v>
      </c>
      <c r="E649" s="10">
        <v>2012174</v>
      </c>
      <c r="F649" s="11">
        <v>0.2453938065373745</v>
      </c>
      <c r="G649" s="10">
        <v>7944050</v>
      </c>
      <c r="H649" s="10">
        <v>1937623</v>
      </c>
      <c r="I649" s="11">
        <f t="shared" si="10"/>
        <v>0.24390871155141269</v>
      </c>
      <c r="J649" s="65">
        <v>7610450</v>
      </c>
      <c r="K649" s="66">
        <v>2098576</v>
      </c>
      <c r="L649" s="61">
        <v>0.27574926581213988</v>
      </c>
      <c r="M649" s="65">
        <v>7367345</v>
      </c>
      <c r="N649" s="66">
        <v>2813415</v>
      </c>
      <c r="O649" s="61">
        <v>0.38187637473200997</v>
      </c>
      <c r="P649" s="65">
        <v>7946160</v>
      </c>
      <c r="Q649" s="66">
        <v>3840465</v>
      </c>
      <c r="R649" s="61">
        <v>0.48331080672928811</v>
      </c>
      <c r="S649" s="59">
        <v>10391938</v>
      </c>
      <c r="T649" s="59">
        <v>3241426</v>
      </c>
      <c r="U649" s="61">
        <v>0.31191737287116222</v>
      </c>
      <c r="V649" s="63">
        <v>9275605</v>
      </c>
      <c r="W649" s="63">
        <v>3853553</v>
      </c>
      <c r="X649" s="64">
        <v>0.41545031294454648</v>
      </c>
    </row>
    <row r="650" spans="1:24" x14ac:dyDescent="0.25">
      <c r="A650" s="56" t="s">
        <v>1352</v>
      </c>
      <c r="B650" s="56" t="s">
        <v>1353</v>
      </c>
      <c r="C650" s="56" t="s">
        <v>56</v>
      </c>
      <c r="D650" s="10">
        <v>14237194</v>
      </c>
      <c r="E650" s="10">
        <v>8836810</v>
      </c>
      <c r="F650" s="11">
        <v>0.62068480628977873</v>
      </c>
      <c r="G650" s="10">
        <v>15252726</v>
      </c>
      <c r="H650" s="10">
        <v>9283957</v>
      </c>
      <c r="I650" s="11">
        <f t="shared" si="10"/>
        <v>0.60867526237605007</v>
      </c>
      <c r="J650" s="65">
        <v>14882306</v>
      </c>
      <c r="K650" s="66">
        <v>10069810</v>
      </c>
      <c r="L650" s="61">
        <v>0.67662968359876485</v>
      </c>
      <c r="M650" s="65">
        <v>13990761</v>
      </c>
      <c r="N650" s="66">
        <v>11988340</v>
      </c>
      <c r="O650" s="61">
        <v>0.85687547660917085</v>
      </c>
      <c r="P650" s="65">
        <v>14771783</v>
      </c>
      <c r="Q650" s="66">
        <v>13300377</v>
      </c>
      <c r="R650" s="61">
        <v>0.9003907652854094</v>
      </c>
      <c r="S650" s="59">
        <v>14955119</v>
      </c>
      <c r="T650" s="59">
        <v>14382217</v>
      </c>
      <c r="U650" s="61">
        <v>0.9616919129831063</v>
      </c>
      <c r="V650" s="63">
        <v>15642621</v>
      </c>
      <c r="W650" s="63">
        <v>15544032</v>
      </c>
      <c r="X650" s="64">
        <v>0.9936974117061329</v>
      </c>
    </row>
    <row r="651" spans="1:24" x14ac:dyDescent="0.25">
      <c r="A651" s="56" t="s">
        <v>1354</v>
      </c>
      <c r="B651" s="56" t="s">
        <v>1355</v>
      </c>
      <c r="C651" s="56" t="s">
        <v>296</v>
      </c>
      <c r="D651" s="10">
        <v>18305504</v>
      </c>
      <c r="E651" s="10">
        <v>3610445</v>
      </c>
      <c r="F651" s="11">
        <v>0.19723275578754892</v>
      </c>
      <c r="G651" s="10">
        <v>17072778</v>
      </c>
      <c r="H651" s="10">
        <v>3199722</v>
      </c>
      <c r="I651" s="11">
        <f t="shared" si="10"/>
        <v>0.18741659968869742</v>
      </c>
      <c r="J651" s="65">
        <v>16209441</v>
      </c>
      <c r="K651" s="66">
        <v>3952525</v>
      </c>
      <c r="L651" s="61">
        <v>0.24384091962208937</v>
      </c>
      <c r="M651" s="65">
        <v>15805732</v>
      </c>
      <c r="N651" s="66">
        <v>5483476</v>
      </c>
      <c r="O651" s="61">
        <v>0.34692958225534887</v>
      </c>
      <c r="P651" s="65">
        <v>15708191</v>
      </c>
      <c r="Q651" s="66">
        <v>6668692</v>
      </c>
      <c r="R651" s="61">
        <v>0.4245359634346183</v>
      </c>
      <c r="S651" s="59">
        <v>15840569</v>
      </c>
      <c r="T651" s="59">
        <v>8020479</v>
      </c>
      <c r="U651" s="61">
        <v>0.50632518314209551</v>
      </c>
      <c r="V651" s="63">
        <v>16115949</v>
      </c>
      <c r="W651" s="63">
        <v>9657609</v>
      </c>
      <c r="X651" s="64">
        <v>0.59925785319871638</v>
      </c>
    </row>
    <row r="652" spans="1:24" x14ac:dyDescent="0.25">
      <c r="A652" s="56" t="s">
        <v>1356</v>
      </c>
      <c r="B652" s="56" t="s">
        <v>1357</v>
      </c>
      <c r="C652" s="56" t="s">
        <v>485</v>
      </c>
      <c r="D652" s="10">
        <v>6768898</v>
      </c>
      <c r="E652" s="10">
        <v>8977939</v>
      </c>
      <c r="F652" s="11">
        <v>1.3263516454229329</v>
      </c>
      <c r="G652" s="10">
        <v>6563070</v>
      </c>
      <c r="H652" s="10">
        <v>9752990</v>
      </c>
      <c r="I652" s="11">
        <f t="shared" si="10"/>
        <v>1.4860408315011115</v>
      </c>
      <c r="J652" s="65">
        <v>6582842</v>
      </c>
      <c r="K652" s="66">
        <v>10741828</v>
      </c>
      <c r="L652" s="61">
        <v>1.6317918613267643</v>
      </c>
      <c r="M652" s="65">
        <v>7583551</v>
      </c>
      <c r="N652" s="66">
        <v>10572855</v>
      </c>
      <c r="O652" s="61">
        <v>1.3941826197252447</v>
      </c>
      <c r="P652" s="65">
        <v>8761371</v>
      </c>
      <c r="Q652" s="66">
        <v>9254729</v>
      </c>
      <c r="R652" s="61">
        <v>1.0563105933991381</v>
      </c>
      <c r="S652" s="59">
        <v>7505170</v>
      </c>
      <c r="T652" s="59">
        <v>9065564</v>
      </c>
      <c r="U652" s="61">
        <v>1.2079092145814152</v>
      </c>
      <c r="V652" s="63">
        <v>8167048</v>
      </c>
      <c r="W652" s="63">
        <v>8289887</v>
      </c>
      <c r="X652" s="64">
        <v>1.0150408078904398</v>
      </c>
    </row>
    <row r="653" spans="1:24" x14ac:dyDescent="0.25">
      <c r="A653" s="56" t="s">
        <v>1358</v>
      </c>
      <c r="B653" s="56" t="s">
        <v>1359</v>
      </c>
      <c r="C653" s="56" t="s">
        <v>8</v>
      </c>
      <c r="D653" s="10">
        <v>6731159</v>
      </c>
      <c r="E653" s="10">
        <v>11573813</v>
      </c>
      <c r="F653" s="11">
        <v>1.7194383612094144</v>
      </c>
      <c r="G653" s="10">
        <v>6505560</v>
      </c>
      <c r="H653" s="10">
        <v>11743653</v>
      </c>
      <c r="I653" s="11">
        <f t="shared" si="10"/>
        <v>1.8051717300278531</v>
      </c>
      <c r="J653" s="65">
        <v>7551612</v>
      </c>
      <c r="K653" s="66">
        <v>10824314</v>
      </c>
      <c r="L653" s="61">
        <v>1.4333779330823671</v>
      </c>
      <c r="M653" s="65">
        <v>9243889</v>
      </c>
      <c r="N653" s="66">
        <v>8352052</v>
      </c>
      <c r="O653" s="61">
        <v>0.9035214507660142</v>
      </c>
      <c r="P653" s="65">
        <v>6389291</v>
      </c>
      <c r="Q653" s="66">
        <v>8632075</v>
      </c>
      <c r="R653" s="61">
        <v>1.3510223591318662</v>
      </c>
      <c r="S653" s="59">
        <v>6936714</v>
      </c>
      <c r="T653" s="59">
        <v>8416857</v>
      </c>
      <c r="U653" s="61">
        <v>1.21337812111037</v>
      </c>
      <c r="V653" s="63">
        <v>7006916</v>
      </c>
      <c r="W653" s="63">
        <v>8177034</v>
      </c>
      <c r="X653" s="64">
        <v>1.1669947234988973</v>
      </c>
    </row>
    <row r="654" spans="1:24" x14ac:dyDescent="0.25">
      <c r="A654" s="56" t="s">
        <v>1360</v>
      </c>
      <c r="B654" s="56" t="s">
        <v>1361</v>
      </c>
      <c r="C654" s="56" t="s">
        <v>208</v>
      </c>
      <c r="D654" s="10">
        <v>11771910</v>
      </c>
      <c r="E654" s="10">
        <v>5048429</v>
      </c>
      <c r="F654" s="11">
        <v>0.42885385634106954</v>
      </c>
      <c r="G654" s="10">
        <v>11665942</v>
      </c>
      <c r="H654" s="10">
        <v>5532940</v>
      </c>
      <c r="I654" s="11">
        <f t="shared" si="10"/>
        <v>0.47428145965409396</v>
      </c>
      <c r="J654" s="65">
        <v>12020036</v>
      </c>
      <c r="K654" s="66">
        <v>6131365</v>
      </c>
      <c r="L654" s="61">
        <v>0.51009539405705606</v>
      </c>
      <c r="M654" s="65">
        <v>12192457</v>
      </c>
      <c r="N654" s="66">
        <v>6695702</v>
      </c>
      <c r="O654" s="61">
        <v>0.54916757139270611</v>
      </c>
      <c r="P654" s="65">
        <v>12960306</v>
      </c>
      <c r="Q654" s="66">
        <v>6946102</v>
      </c>
      <c r="R654" s="61">
        <v>0.53595200607146154</v>
      </c>
      <c r="S654" s="59">
        <v>16850766</v>
      </c>
      <c r="T654" s="59">
        <v>5349947</v>
      </c>
      <c r="U654" s="61">
        <v>0.31748983992775165</v>
      </c>
      <c r="V654" s="63">
        <v>14223553</v>
      </c>
      <c r="W654" s="63">
        <v>5873816</v>
      </c>
      <c r="X654" s="64">
        <v>0.41296404632513412</v>
      </c>
    </row>
    <row r="655" spans="1:24" x14ac:dyDescent="0.25">
      <c r="A655" s="56" t="s">
        <v>1362</v>
      </c>
      <c r="B655" s="56" t="s">
        <v>1363</v>
      </c>
      <c r="C655" s="56" t="s">
        <v>124</v>
      </c>
      <c r="D655" s="10">
        <v>1233268</v>
      </c>
      <c r="E655" s="10">
        <v>2402581</v>
      </c>
      <c r="F655" s="11">
        <v>1.9481418475140846</v>
      </c>
      <c r="G655" s="10">
        <v>1292344</v>
      </c>
      <c r="H655" s="10">
        <v>2279030</v>
      </c>
      <c r="I655" s="11">
        <f t="shared" si="10"/>
        <v>1.7634855735005541</v>
      </c>
      <c r="J655" s="65">
        <v>1178772</v>
      </c>
      <c r="K655" s="66">
        <v>2326877</v>
      </c>
      <c r="L655" s="61">
        <v>1.9739839426114634</v>
      </c>
      <c r="M655" s="65">
        <v>1162073</v>
      </c>
      <c r="N655" s="66">
        <v>2353559</v>
      </c>
      <c r="O655" s="61">
        <v>2.0253108023334163</v>
      </c>
      <c r="P655" s="65">
        <v>1300132</v>
      </c>
      <c r="Q655" s="66">
        <v>2268569</v>
      </c>
      <c r="R655" s="61">
        <v>1.7448759049081171</v>
      </c>
      <c r="S655" s="72">
        <v>1330830</v>
      </c>
      <c r="T655" s="63">
        <v>2180228</v>
      </c>
      <c r="U655" s="62">
        <v>1.6382468083827386</v>
      </c>
      <c r="V655" s="63">
        <v>1324625</v>
      </c>
      <c r="W655" s="63">
        <v>2084619</v>
      </c>
      <c r="X655" s="64">
        <v>1.5737427573841654</v>
      </c>
    </row>
    <row r="656" spans="1:24" x14ac:dyDescent="0.25">
      <c r="A656" s="56" t="s">
        <v>1364</v>
      </c>
      <c r="B656" s="56" t="s">
        <v>1365</v>
      </c>
      <c r="C656" s="56" t="s">
        <v>99</v>
      </c>
      <c r="D656" s="10">
        <v>3397559</v>
      </c>
      <c r="E656" s="10">
        <v>962513</v>
      </c>
      <c r="F656" s="11">
        <v>0.2832954482909642</v>
      </c>
      <c r="G656" s="10">
        <v>3542769</v>
      </c>
      <c r="H656" s="10">
        <v>1115718</v>
      </c>
      <c r="I656" s="11">
        <f t="shared" si="10"/>
        <v>0.31492823833560696</v>
      </c>
      <c r="J656" s="65">
        <v>3785603</v>
      </c>
      <c r="K656" s="66">
        <v>862772</v>
      </c>
      <c r="L656" s="61">
        <v>0.22790873739269543</v>
      </c>
      <c r="M656" s="65">
        <v>3630115</v>
      </c>
      <c r="N656" s="66">
        <v>792314</v>
      </c>
      <c r="O656" s="61">
        <v>0.21826140494171672</v>
      </c>
      <c r="P656" s="65">
        <v>3594634</v>
      </c>
      <c r="Q656" s="66">
        <v>741589</v>
      </c>
      <c r="R656" s="61">
        <v>0.20630445269254116</v>
      </c>
      <c r="S656" s="59">
        <v>3578230</v>
      </c>
      <c r="T656" s="59">
        <v>952704</v>
      </c>
      <c r="U656" s="61">
        <v>0.26625007336029266</v>
      </c>
      <c r="V656" s="63">
        <v>3665559</v>
      </c>
      <c r="W656" s="63">
        <v>1037264</v>
      </c>
      <c r="X656" s="64">
        <v>0.2829756661944331</v>
      </c>
    </row>
    <row r="657" spans="1:24" x14ac:dyDescent="0.25">
      <c r="A657" s="56" t="s">
        <v>1366</v>
      </c>
      <c r="B657" s="56" t="s">
        <v>1367</v>
      </c>
      <c r="C657" s="56" t="s">
        <v>226</v>
      </c>
      <c r="D657" s="10">
        <v>9867053</v>
      </c>
      <c r="E657" s="10">
        <v>3810029</v>
      </c>
      <c r="F657" s="11">
        <v>0.38613646850787159</v>
      </c>
      <c r="G657" s="10">
        <v>10636609</v>
      </c>
      <c r="H657" s="10">
        <v>3836522</v>
      </c>
      <c r="I657" s="11">
        <f t="shared" si="10"/>
        <v>0.3606903290324952</v>
      </c>
      <c r="J657" s="65">
        <v>12561891</v>
      </c>
      <c r="K657" s="66">
        <v>2197220</v>
      </c>
      <c r="L657" s="61">
        <v>0.17491156387203169</v>
      </c>
      <c r="M657" s="65">
        <v>10541191</v>
      </c>
      <c r="N657" s="66">
        <v>2283872</v>
      </c>
      <c r="O657" s="61">
        <v>0.21666166565049433</v>
      </c>
      <c r="P657" s="65">
        <v>10107016</v>
      </c>
      <c r="Q657" s="66">
        <v>3032892</v>
      </c>
      <c r="R657" s="61">
        <v>0.30007788648993927</v>
      </c>
      <c r="S657" s="59">
        <v>10882371</v>
      </c>
      <c r="T657" s="59">
        <v>3317462</v>
      </c>
      <c r="U657" s="61">
        <v>0.30484735357763487</v>
      </c>
      <c r="V657" s="63">
        <v>9716312</v>
      </c>
      <c r="W657" s="63">
        <v>4959814</v>
      </c>
      <c r="X657" s="64">
        <v>0.51046261173992769</v>
      </c>
    </row>
    <row r="658" spans="1:24" x14ac:dyDescent="0.25">
      <c r="A658" s="56" t="s">
        <v>1368</v>
      </c>
      <c r="B658" s="56" t="s">
        <v>1369</v>
      </c>
      <c r="C658" s="56" t="s">
        <v>151</v>
      </c>
      <c r="D658" s="10">
        <v>22407902</v>
      </c>
      <c r="E658" s="10">
        <v>6008293</v>
      </c>
      <c r="F658" s="11">
        <v>0.26813277744609915</v>
      </c>
      <c r="G658" s="10">
        <v>21552911</v>
      </c>
      <c r="H658" s="10">
        <v>7309558</v>
      </c>
      <c r="I658" s="11">
        <f t="shared" si="10"/>
        <v>0.33914481435941529</v>
      </c>
      <c r="J658" s="65">
        <v>23008360</v>
      </c>
      <c r="K658" s="66">
        <v>7845322</v>
      </c>
      <c r="L658" s="61">
        <v>0.34097701878795361</v>
      </c>
      <c r="M658" s="65">
        <v>23414843</v>
      </c>
      <c r="N658" s="66">
        <v>7417101</v>
      </c>
      <c r="O658" s="61">
        <v>0.31676919635976203</v>
      </c>
      <c r="P658" s="65">
        <v>25499929</v>
      </c>
      <c r="Q658" s="66">
        <v>7806818</v>
      </c>
      <c r="R658" s="61">
        <v>0.30615057790945222</v>
      </c>
      <c r="S658" s="59">
        <v>26920633</v>
      </c>
      <c r="T658" s="60">
        <v>6445374</v>
      </c>
      <c r="U658" s="61">
        <v>0.23942133901531959</v>
      </c>
      <c r="V658" s="63">
        <v>29192062</v>
      </c>
      <c r="W658" s="63">
        <v>4116145</v>
      </c>
      <c r="X658" s="64">
        <v>0.14100220121483711</v>
      </c>
    </row>
    <row r="659" spans="1:24" x14ac:dyDescent="0.25">
      <c r="A659" s="56" t="s">
        <v>1370</v>
      </c>
      <c r="B659" s="56" t="s">
        <v>1371</v>
      </c>
      <c r="C659" s="56" t="s">
        <v>65</v>
      </c>
      <c r="D659" s="10">
        <v>9846817</v>
      </c>
      <c r="E659" s="10">
        <v>2460412</v>
      </c>
      <c r="F659" s="11">
        <v>0.24986876469827762</v>
      </c>
      <c r="G659" s="10">
        <v>9876894</v>
      </c>
      <c r="H659" s="10">
        <v>3360241</v>
      </c>
      <c r="I659" s="11">
        <f t="shared" si="10"/>
        <v>0.34021231775900401</v>
      </c>
      <c r="J659" s="65">
        <v>10041419</v>
      </c>
      <c r="K659" s="66">
        <v>3308679</v>
      </c>
      <c r="L659" s="61">
        <v>0.32950313098178652</v>
      </c>
      <c r="M659" s="65">
        <v>9833871</v>
      </c>
      <c r="N659" s="66">
        <v>3628291</v>
      </c>
      <c r="O659" s="61">
        <v>0.36895857185842684</v>
      </c>
      <c r="P659" s="65">
        <v>10198439</v>
      </c>
      <c r="Q659" s="66">
        <v>4232824</v>
      </c>
      <c r="R659" s="61">
        <v>0.41504626345267154</v>
      </c>
      <c r="S659" s="59">
        <v>11055666</v>
      </c>
      <c r="T659" s="60">
        <v>4876370</v>
      </c>
      <c r="U659" s="61">
        <v>0.44107428715737251</v>
      </c>
      <c r="V659" s="63">
        <v>11931583</v>
      </c>
      <c r="W659" s="63">
        <v>6362069</v>
      </c>
      <c r="X659" s="64">
        <v>0.53321248320528802</v>
      </c>
    </row>
    <row r="660" spans="1:24" x14ac:dyDescent="0.25">
      <c r="A660" s="56" t="s">
        <v>1372</v>
      </c>
      <c r="B660" s="56" t="s">
        <v>1373</v>
      </c>
      <c r="C660" s="56" t="s">
        <v>124</v>
      </c>
      <c r="D660" s="10">
        <v>9894743</v>
      </c>
      <c r="E660" s="10">
        <v>2993162</v>
      </c>
      <c r="F660" s="11">
        <v>0.30250022663549725</v>
      </c>
      <c r="G660" s="10">
        <v>9950096</v>
      </c>
      <c r="H660" s="10">
        <v>1763139</v>
      </c>
      <c r="I660" s="11">
        <f t="shared" si="10"/>
        <v>0.17719818984661054</v>
      </c>
      <c r="J660" s="65">
        <v>9163304</v>
      </c>
      <c r="K660" s="66">
        <v>1019319</v>
      </c>
      <c r="L660" s="61">
        <v>0.11123924296301858</v>
      </c>
      <c r="M660" s="65">
        <v>8745040</v>
      </c>
      <c r="N660" s="66">
        <v>1065568</v>
      </c>
      <c r="O660" s="61">
        <v>0.12184827056251316</v>
      </c>
      <c r="P660" s="65">
        <v>8592831</v>
      </c>
      <c r="Q660" s="66">
        <v>1746216</v>
      </c>
      <c r="R660" s="61">
        <v>0.20321777537577546</v>
      </c>
      <c r="S660" s="59">
        <v>8491913</v>
      </c>
      <c r="T660" s="60">
        <v>3567582</v>
      </c>
      <c r="U660" s="61">
        <v>0.42011523198600831</v>
      </c>
      <c r="V660" s="63">
        <v>9007905</v>
      </c>
      <c r="W660" s="63">
        <v>5518602</v>
      </c>
      <c r="X660" s="64">
        <v>0.61263989795629503</v>
      </c>
    </row>
    <row r="661" spans="1:24" x14ac:dyDescent="0.25">
      <c r="A661" s="56" t="s">
        <v>1374</v>
      </c>
      <c r="B661" s="56" t="s">
        <v>1375</v>
      </c>
      <c r="C661" s="56" t="s">
        <v>168</v>
      </c>
      <c r="D661" s="10">
        <v>20234158</v>
      </c>
      <c r="E661" s="10">
        <v>271373</v>
      </c>
      <c r="F661" s="11">
        <v>1.3411628000532565E-2</v>
      </c>
      <c r="G661" s="74">
        <v>25382550</v>
      </c>
      <c r="H661" s="74">
        <v>630361</v>
      </c>
      <c r="I661" s="75">
        <f t="shared" si="10"/>
        <v>2.4834423649318135E-2</v>
      </c>
      <c r="J661" s="65">
        <v>20168819</v>
      </c>
      <c r="K661" s="66">
        <v>1876189</v>
      </c>
      <c r="L661" s="61">
        <v>9.3024237066136592E-2</v>
      </c>
      <c r="M661" s="65">
        <v>19427483</v>
      </c>
      <c r="N661" s="66">
        <v>5944836</v>
      </c>
      <c r="O661" s="61">
        <v>0.30600134870791035</v>
      </c>
      <c r="P661" s="65">
        <v>19859696</v>
      </c>
      <c r="Q661" s="66">
        <v>10916990</v>
      </c>
      <c r="R661" s="61">
        <v>0.54970579610080639</v>
      </c>
      <c r="S661" s="59">
        <v>21338716</v>
      </c>
      <c r="T661" s="60">
        <v>14333141</v>
      </c>
      <c r="U661" s="61">
        <v>0.6716965069500902</v>
      </c>
      <c r="V661" s="63">
        <v>23189864</v>
      </c>
      <c r="W661" s="63">
        <v>16813850</v>
      </c>
      <c r="X661" s="64">
        <v>0.7250516863747023</v>
      </c>
    </row>
  </sheetData>
  <autoFilter ref="A1:X66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Districts</vt:lpstr>
      <vt:lpstr>JVSD</vt:lpstr>
      <vt:lpstr>Typology</vt:lpstr>
      <vt:lpstr>County</vt:lpstr>
      <vt:lpstr>Trend</vt:lpstr>
      <vt:lpstr>Master</vt:lpstr>
      <vt:lpstr>County</vt:lpstr>
      <vt:lpstr>DFA</vt:lpstr>
      <vt:lpstr>Master</vt:lpstr>
      <vt:lpstr>Typology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James</dc:creator>
  <cp:lastModifiedBy>Aaron Rausch</cp:lastModifiedBy>
  <dcterms:created xsi:type="dcterms:W3CDTF">2015-11-09T15:21:00Z</dcterms:created>
  <dcterms:modified xsi:type="dcterms:W3CDTF">2017-12-08T21:01:58Z</dcterms:modified>
</cp:coreProperties>
</file>