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.edu.isi.oitfs.ohio.gov\EDUShares\Office\SchoolFinance\1.) BUDGET &amp; SCHOOL FUNDING\College Credit Plus\Payments\Web Posting\"/>
    </mc:Choice>
  </mc:AlternateContent>
  <xr:revisionPtr revIDLastSave="0" documentId="13_ncr:1_{C2B74E86-D424-42B5-9A7E-2D0B82AE4C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ditional School Districts" sheetId="1" r:id="rId1"/>
    <sheet name="Nonpublic Schools" sheetId="2" r:id="rId2"/>
    <sheet name="Homeschooled" sheetId="3" r:id="rId3"/>
    <sheet name="Summary" sheetId="4" r:id="rId4"/>
  </sheets>
  <definedNames>
    <definedName name="_xlnm._FilterDatabase" localSheetId="2" hidden="1">Homeschooled!$A$2:$AZ$66</definedName>
    <definedName name="_xlnm._FilterDatabase" localSheetId="1" hidden="1">'Nonpublic Schools'!$A$2:$BC$2</definedName>
    <definedName name="_xlnm._FilterDatabase" localSheetId="0" hidden="1">'Traditional School Districts'!$A$1:$AO$76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4" l="1"/>
  <c r="L3" i="4"/>
  <c r="L4" i="4"/>
  <c r="L2" i="4"/>
  <c r="K5" i="4"/>
  <c r="K4" i="4"/>
  <c r="J4" i="4"/>
  <c r="K3" i="4"/>
  <c r="J3" i="4"/>
  <c r="K2" i="4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2" i="1"/>
  <c r="AL78" i="1"/>
  <c r="K78" i="1"/>
  <c r="L78" i="1"/>
  <c r="AW68" i="3"/>
  <c r="AX48" i="3"/>
  <c r="AX36" i="3"/>
  <c r="AX39" i="3"/>
  <c r="AX3" i="3"/>
  <c r="AX4" i="3"/>
  <c r="AX5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30" i="3"/>
  <c r="AX31" i="3"/>
  <c r="AX32" i="3"/>
  <c r="AX33" i="3"/>
  <c r="AX34" i="3"/>
  <c r="AX35" i="3"/>
  <c r="AX37" i="3"/>
  <c r="AX38" i="3"/>
  <c r="AX40" i="3"/>
  <c r="AX41" i="3"/>
  <c r="AX42" i="3"/>
  <c r="AX43" i="3"/>
  <c r="AX44" i="3"/>
  <c r="AX45" i="3"/>
  <c r="AX46" i="3"/>
  <c r="AX47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29" i="3"/>
  <c r="AZ75" i="2"/>
  <c r="BA10" i="2"/>
  <c r="BA18" i="2"/>
  <c r="BA3" i="2"/>
  <c r="BA4" i="2"/>
  <c r="BA5" i="2"/>
  <c r="BA6" i="2"/>
  <c r="BA7" i="2"/>
  <c r="BA8" i="2"/>
  <c r="BA9" i="2"/>
  <c r="BA11" i="2"/>
  <c r="BA12" i="2"/>
  <c r="BA13" i="2"/>
  <c r="BA14" i="2"/>
  <c r="BA15" i="2"/>
  <c r="BA16" i="2"/>
  <c r="BA17" i="2"/>
  <c r="BA19" i="2"/>
  <c r="BA20" i="2"/>
  <c r="BA21" i="2"/>
  <c r="BA22" i="2"/>
  <c r="BA23" i="2"/>
  <c r="BA24" i="2"/>
  <c r="BA25" i="2"/>
  <c r="BA26" i="2"/>
  <c r="BA27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28" i="2"/>
  <c r="AN17" i="3"/>
  <c r="AN61" i="3"/>
  <c r="AN4" i="3"/>
  <c r="AN66" i="3"/>
  <c r="AN30" i="3"/>
  <c r="AN52" i="3"/>
  <c r="AN65" i="3"/>
  <c r="AN41" i="3"/>
  <c r="AN36" i="3"/>
  <c r="AN21" i="3"/>
  <c r="AN44" i="3"/>
  <c r="AN32" i="3"/>
  <c r="AN20" i="3"/>
  <c r="AN42" i="3"/>
  <c r="AN57" i="3"/>
  <c r="AN43" i="3"/>
  <c r="AN11" i="3"/>
  <c r="AN25" i="3"/>
  <c r="AN7" i="3"/>
  <c r="AN46" i="3"/>
  <c r="AN50" i="3"/>
  <c r="AN62" i="3"/>
  <c r="AN49" i="3"/>
  <c r="AN3" i="3"/>
  <c r="AN5" i="3"/>
  <c r="AN59" i="3"/>
  <c r="AN31" i="3"/>
  <c r="AN33" i="3"/>
  <c r="AN37" i="3"/>
  <c r="AN64" i="3"/>
  <c r="AN45" i="3"/>
  <c r="AN55" i="3"/>
  <c r="AN12" i="3"/>
  <c r="AN19" i="3"/>
  <c r="AN29" i="3"/>
  <c r="AN27" i="3"/>
  <c r="AN16" i="3"/>
  <c r="AN39" i="3"/>
  <c r="AN34" i="3"/>
  <c r="AN51" i="3"/>
  <c r="AN56" i="3"/>
  <c r="AN15" i="3"/>
  <c r="AN48" i="3"/>
  <c r="AN6" i="3"/>
  <c r="AN24" i="3"/>
  <c r="AN8" i="3"/>
  <c r="AN9" i="3"/>
  <c r="AN10" i="3"/>
  <c r="AN13" i="3"/>
  <c r="AN14" i="3"/>
  <c r="AN18" i="3"/>
  <c r="AN22" i="3"/>
  <c r="AN23" i="3"/>
  <c r="AN26" i="3"/>
  <c r="AN28" i="3"/>
  <c r="AN35" i="3"/>
  <c r="AN38" i="3"/>
  <c r="AN40" i="3"/>
  <c r="AN53" i="3"/>
  <c r="AN54" i="3"/>
  <c r="AN58" i="3"/>
  <c r="AN60" i="3"/>
  <c r="AN63" i="3"/>
  <c r="AN47" i="3"/>
  <c r="AL68" i="3"/>
  <c r="AM68" i="3"/>
  <c r="AQ44" i="2"/>
  <c r="AQ38" i="2"/>
  <c r="AQ54" i="2"/>
  <c r="AQ65" i="2"/>
  <c r="AQ22" i="2"/>
  <c r="AQ39" i="2"/>
  <c r="AQ5" i="2"/>
  <c r="AQ71" i="2"/>
  <c r="AQ48" i="2"/>
  <c r="AQ69" i="2"/>
  <c r="AQ23" i="2"/>
  <c r="AQ57" i="2"/>
  <c r="AQ52" i="2"/>
  <c r="AQ3" i="2"/>
  <c r="AQ73" i="2"/>
  <c r="AQ62" i="2"/>
  <c r="AQ59" i="2"/>
  <c r="AQ40" i="2"/>
  <c r="AQ10" i="2"/>
  <c r="AQ58" i="2"/>
  <c r="AQ60" i="2"/>
  <c r="AQ50" i="2"/>
  <c r="AQ15" i="2"/>
  <c r="AQ43" i="2"/>
  <c r="AQ49" i="2"/>
  <c r="AQ68" i="2"/>
  <c r="AQ64" i="2"/>
  <c r="AQ36" i="2"/>
  <c r="AQ72" i="2"/>
  <c r="AQ41" i="2"/>
  <c r="AQ7" i="2"/>
  <c r="AQ14" i="2"/>
  <c r="AQ30" i="2"/>
  <c r="AQ21" i="2"/>
  <c r="AQ28" i="2"/>
  <c r="AQ63" i="2"/>
  <c r="AQ66" i="2"/>
  <c r="AQ18" i="2"/>
  <c r="AQ46" i="2"/>
  <c r="AQ55" i="2"/>
  <c r="AQ34" i="2"/>
  <c r="AQ17" i="2"/>
  <c r="AQ9" i="2"/>
  <c r="AQ27" i="2"/>
  <c r="AQ4" i="2"/>
  <c r="AQ6" i="2"/>
  <c r="AQ11" i="2"/>
  <c r="AQ12" i="2"/>
  <c r="AQ13" i="2"/>
  <c r="AQ16" i="2"/>
  <c r="AQ19" i="2"/>
  <c r="AQ20" i="2"/>
  <c r="AQ24" i="2"/>
  <c r="AQ25" i="2"/>
  <c r="AQ26" i="2"/>
  <c r="AQ29" i="2"/>
  <c r="AQ31" i="2"/>
  <c r="AQ32" i="2"/>
  <c r="AQ33" i="2"/>
  <c r="AQ35" i="2"/>
  <c r="AQ37" i="2"/>
  <c r="AQ42" i="2"/>
  <c r="AQ45" i="2"/>
  <c r="AQ47" i="2"/>
  <c r="AQ51" i="2"/>
  <c r="AQ53" i="2"/>
  <c r="AQ56" i="2"/>
  <c r="AQ61" i="2"/>
  <c r="AQ67" i="2"/>
  <c r="AQ70" i="2"/>
  <c r="AQ8" i="2"/>
  <c r="AO75" i="2"/>
  <c r="AP75" i="2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Y75" i="2"/>
  <c r="AV68" i="3"/>
  <c r="AM75" i="2"/>
  <c r="AN75" i="2"/>
  <c r="AK78" i="1"/>
  <c r="H4" i="4" l="1"/>
  <c r="E4" i="4"/>
  <c r="C4" i="4"/>
  <c r="F4" i="4"/>
  <c r="G4" i="4"/>
  <c r="D4" i="4"/>
  <c r="AN68" i="3"/>
  <c r="D78" i="1"/>
  <c r="E78" i="1"/>
  <c r="F78" i="1"/>
  <c r="G78" i="1"/>
  <c r="H78" i="1"/>
  <c r="I78" i="1"/>
  <c r="J78" i="1"/>
  <c r="I2" i="4" s="1"/>
  <c r="J2" i="4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N78" i="1"/>
  <c r="BC39" i="2"/>
  <c r="BC40" i="2"/>
  <c r="BC41" i="2"/>
  <c r="BC43" i="2"/>
  <c r="BC44" i="2"/>
  <c r="AL75" i="2"/>
  <c r="AZ40" i="3"/>
  <c r="AZ54" i="3"/>
  <c r="AZ60" i="3"/>
  <c r="BC3" i="2"/>
  <c r="BC4" i="2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2" i="2"/>
  <c r="BC33" i="2"/>
  <c r="BC34" i="2"/>
  <c r="BC35" i="2"/>
  <c r="BC36" i="2"/>
  <c r="BC38" i="2"/>
  <c r="BC45" i="2"/>
  <c r="BC46" i="2"/>
  <c r="BC47" i="2"/>
  <c r="BC48" i="2"/>
  <c r="BC49" i="2"/>
  <c r="BC50" i="2"/>
  <c r="BC51" i="2"/>
  <c r="BC52" i="2"/>
  <c r="BC53" i="2"/>
  <c r="BC54" i="2"/>
  <c r="BC55" i="2"/>
  <c r="BC57" i="2"/>
  <c r="BC5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R75" i="2"/>
  <c r="AS75" i="2"/>
  <c r="AT75" i="2"/>
  <c r="AU75" i="2"/>
  <c r="AV75" i="2"/>
  <c r="AW75" i="2"/>
  <c r="AX75" i="2"/>
  <c r="BB75" i="2"/>
  <c r="AK75" i="2" l="1"/>
  <c r="I3" i="4" s="1"/>
  <c r="AQ75" i="2"/>
  <c r="BC75" i="2"/>
  <c r="BA75" i="2"/>
  <c r="J5" i="4" l="1"/>
  <c r="C78" i="1"/>
  <c r="AU68" i="3"/>
  <c r="AZ22" i="3"/>
  <c r="AZ35" i="3"/>
  <c r="I4" i="4" l="1"/>
  <c r="AO11" i="1"/>
  <c r="AO5" i="1"/>
  <c r="AO25" i="1"/>
  <c r="AO33" i="1"/>
  <c r="AO47" i="1"/>
  <c r="AO51" i="1"/>
  <c r="AO41" i="1"/>
  <c r="AO61" i="1"/>
  <c r="AO10" i="1"/>
  <c r="AO18" i="1"/>
  <c r="AO34" i="1"/>
  <c r="AO38" i="1"/>
  <c r="AO42" i="1"/>
  <c r="AO50" i="1"/>
  <c r="AO54" i="1"/>
  <c r="AO27" i="1"/>
  <c r="AO31" i="1"/>
  <c r="AO13" i="1"/>
  <c r="AO17" i="1"/>
  <c r="AO29" i="1"/>
  <c r="AO37" i="1"/>
  <c r="AO45" i="1"/>
  <c r="AO49" i="1"/>
  <c r="AO53" i="1"/>
  <c r="AO57" i="1"/>
  <c r="AO69" i="1"/>
  <c r="AO9" i="1"/>
  <c r="M78" i="1"/>
  <c r="AO21" i="1"/>
  <c r="AM78" i="1"/>
  <c r="AO6" i="1"/>
  <c r="AO14" i="1"/>
  <c r="AO26" i="1"/>
  <c r="AO30" i="1"/>
  <c r="AO46" i="1"/>
  <c r="AO58" i="1"/>
  <c r="AO62" i="1"/>
  <c r="AO74" i="1"/>
  <c r="AO66" i="1"/>
  <c r="AO70" i="1"/>
  <c r="AO2" i="1"/>
  <c r="AO19" i="1"/>
  <c r="AO35" i="1"/>
  <c r="AO39" i="1"/>
  <c r="AO43" i="1"/>
  <c r="AO55" i="1"/>
  <c r="AO59" i="1"/>
  <c r="AO63" i="1"/>
  <c r="AO67" i="1"/>
  <c r="AO71" i="1"/>
  <c r="AO75" i="1"/>
  <c r="AO65" i="1"/>
  <c r="AO7" i="1"/>
  <c r="AO3" i="1"/>
  <c r="AO23" i="1"/>
  <c r="AO73" i="1"/>
  <c r="AO22" i="1"/>
  <c r="AO15" i="1"/>
  <c r="AO4" i="1"/>
  <c r="AO8" i="1"/>
  <c r="AO12" i="1"/>
  <c r="AO16" i="1"/>
  <c r="AO20" i="1"/>
  <c r="AO24" i="1"/>
  <c r="AO28" i="1"/>
  <c r="AO32" i="1"/>
  <c r="AO36" i="1"/>
  <c r="AO40" i="1"/>
  <c r="AO44" i="1"/>
  <c r="AO48" i="1"/>
  <c r="AO52" i="1"/>
  <c r="AO56" i="1"/>
  <c r="AO60" i="1"/>
  <c r="AO64" i="1"/>
  <c r="AO68" i="1"/>
  <c r="AO72" i="1"/>
  <c r="AO76" i="1"/>
  <c r="C5" i="4"/>
  <c r="D5" i="4"/>
  <c r="E5" i="4"/>
  <c r="F5" i="4"/>
  <c r="G5" i="4"/>
  <c r="H5" i="4"/>
  <c r="I5" i="4" l="1"/>
  <c r="AO78" i="1"/>
  <c r="AT68" i="3"/>
  <c r="AZ20" i="3" l="1"/>
  <c r="AZ21" i="3"/>
  <c r="AP68" i="3"/>
  <c r="AQ68" i="3"/>
  <c r="AR68" i="3"/>
  <c r="AS68" i="3"/>
  <c r="AY68" i="3"/>
  <c r="AZ49" i="3"/>
  <c r="C68" i="3"/>
  <c r="B4" i="4" s="1"/>
  <c r="B5" i="4" l="1"/>
  <c r="AO68" i="3"/>
  <c r="AZ4" i="3"/>
  <c r="AZ5" i="3"/>
  <c r="AZ6" i="3"/>
  <c r="AZ7" i="3"/>
  <c r="AZ8" i="3"/>
  <c r="AZ9" i="3"/>
  <c r="AZ11" i="3"/>
  <c r="AZ12" i="3"/>
  <c r="AZ13" i="3"/>
  <c r="AZ14" i="3"/>
  <c r="AZ15" i="3"/>
  <c r="AZ16" i="3"/>
  <c r="AZ17" i="3"/>
  <c r="AZ18" i="3"/>
  <c r="AZ19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6" i="3"/>
  <c r="AZ37" i="3"/>
  <c r="AZ38" i="3"/>
  <c r="AZ39" i="3"/>
  <c r="AZ41" i="3"/>
  <c r="AZ42" i="3"/>
  <c r="AZ43" i="3"/>
  <c r="AZ44" i="3"/>
  <c r="AZ45" i="3"/>
  <c r="AZ46" i="3"/>
  <c r="AZ47" i="3"/>
  <c r="AZ48" i="3"/>
  <c r="AZ50" i="3"/>
  <c r="AZ51" i="3"/>
  <c r="AZ52" i="3"/>
  <c r="AZ53" i="3"/>
  <c r="AZ55" i="3"/>
  <c r="AZ56" i="3"/>
  <c r="AZ57" i="3"/>
  <c r="AZ58" i="3"/>
  <c r="AZ59" i="3"/>
  <c r="AZ61" i="3"/>
  <c r="AZ62" i="3"/>
  <c r="AZ63" i="3"/>
  <c r="AZ64" i="3"/>
  <c r="AZ65" i="3"/>
  <c r="AZ66" i="3"/>
  <c r="AZ3" i="3" l="1"/>
  <c r="AX68" i="3"/>
  <c r="AZ10" i="3"/>
  <c r="AZ68" i="3" l="1"/>
</calcChain>
</file>

<file path=xl/sharedStrings.xml><?xml version="1.0" encoding="utf-8"?>
<sst xmlns="http://schemas.openxmlformats.org/spreadsheetml/2006/main" count="567" uniqueCount="210">
  <si>
    <t>IRN</t>
  </si>
  <si>
    <t>College Name</t>
  </si>
  <si>
    <t>FY16 Calculated Amount of Payment</t>
  </si>
  <si>
    <t>FY17 Calculated Amount of Payment</t>
  </si>
  <si>
    <t>FY18 Calculated Amount of Payment</t>
  </si>
  <si>
    <t>Total Calculated Amount of Payment</t>
  </si>
  <si>
    <t>Total Paid</t>
  </si>
  <si>
    <t>063396</t>
  </si>
  <si>
    <t>Ashland University</t>
  </si>
  <si>
    <t>005552</t>
  </si>
  <si>
    <t>Aultman</t>
  </si>
  <si>
    <t>063586</t>
  </si>
  <si>
    <t>Baldwin Wallace University</t>
  </si>
  <si>
    <t>063446</t>
  </si>
  <si>
    <t>Belmont College</t>
  </si>
  <si>
    <t>063602</t>
  </si>
  <si>
    <t>Bluffton University</t>
  </si>
  <si>
    <t>062893</t>
  </si>
  <si>
    <t>Bowling Green State University</t>
  </si>
  <si>
    <t>136267</t>
  </si>
  <si>
    <t>Bryant &amp; Stratton College</t>
  </si>
  <si>
    <t>063628</t>
  </si>
  <si>
    <t>Case Western Reserve Univ</t>
  </si>
  <si>
    <t>063636</t>
  </si>
  <si>
    <t>Cedarville University</t>
  </si>
  <si>
    <t>065078</t>
  </si>
  <si>
    <t>Central Ohio Technical College</t>
  </si>
  <si>
    <t>068254</t>
  </si>
  <si>
    <t>Central State University</t>
  </si>
  <si>
    <t>112151</t>
  </si>
  <si>
    <t>Chatfield College</t>
  </si>
  <si>
    <t>126078</t>
  </si>
  <si>
    <t>Cincinnati Christian Univ</t>
  </si>
  <si>
    <t>063388</t>
  </si>
  <si>
    <t>Cincinnati St Tech &amp; Comm Coll</t>
  </si>
  <si>
    <t>063370</t>
  </si>
  <si>
    <t>Clark State Community College</t>
  </si>
  <si>
    <t>062950</t>
  </si>
  <si>
    <t>Cleveland State University</t>
  </si>
  <si>
    <t>136176</t>
  </si>
  <si>
    <t>Columbus Coll Art &amp; Design</t>
  </si>
  <si>
    <t>063305</t>
  </si>
  <si>
    <t>Columbus State Comm College</t>
  </si>
  <si>
    <t>063404</t>
  </si>
  <si>
    <t>Cuyahoga Community College</t>
  </si>
  <si>
    <t>063701</t>
  </si>
  <si>
    <t>Defiance College</t>
  </si>
  <si>
    <t>065763</t>
  </si>
  <si>
    <t>Edison State Comm College</t>
  </si>
  <si>
    <t>063453</t>
  </si>
  <si>
    <t>113381</t>
  </si>
  <si>
    <t>Franklin University</t>
  </si>
  <si>
    <t>063750</t>
  </si>
  <si>
    <t>Heidelberg University</t>
  </si>
  <si>
    <t>063768</t>
  </si>
  <si>
    <t>Hiram College</t>
  </si>
  <si>
    <t>063339</t>
  </si>
  <si>
    <t>Hocking College</t>
  </si>
  <si>
    <t>064501</t>
  </si>
  <si>
    <t>James A. Rhodes State College</t>
  </si>
  <si>
    <t>063776</t>
  </si>
  <si>
    <t>John Carroll University</t>
  </si>
  <si>
    <t>062976</t>
  </si>
  <si>
    <t>Kent State University</t>
  </si>
  <si>
    <t>063784</t>
  </si>
  <si>
    <t>Kenyon College</t>
  </si>
  <si>
    <t>063792</t>
  </si>
  <si>
    <t>Lake Erie College</t>
  </si>
  <si>
    <t>063347</t>
  </si>
  <si>
    <t>Lakeland Community College</t>
  </si>
  <si>
    <t>063297</t>
  </si>
  <si>
    <t>Lorain Co Community College</t>
  </si>
  <si>
    <t>111476</t>
  </si>
  <si>
    <t>Lourdes University</t>
  </si>
  <si>
    <t>063800</t>
  </si>
  <si>
    <t>Malone University</t>
  </si>
  <si>
    <t>063818</t>
  </si>
  <si>
    <t>Marietta College</t>
  </si>
  <si>
    <t>064527</t>
  </si>
  <si>
    <t>Marion Technical College</t>
  </si>
  <si>
    <t>062984</t>
  </si>
  <si>
    <t>Miami University</t>
  </si>
  <si>
    <t>068247</t>
  </si>
  <si>
    <t>Mount Vernon Nazarene Univ</t>
  </si>
  <si>
    <t>063842</t>
  </si>
  <si>
    <t>Muskingum University</t>
  </si>
  <si>
    <t>063354</t>
  </si>
  <si>
    <t>North Central State College</t>
  </si>
  <si>
    <t>063313</t>
  </si>
  <si>
    <t>Northwest State Community Coll</t>
  </si>
  <si>
    <t>063859</t>
  </si>
  <si>
    <t>Notre Dame College</t>
  </si>
  <si>
    <t>113761</t>
  </si>
  <si>
    <t>Ohio Christian University</t>
  </si>
  <si>
    <t>063677</t>
  </si>
  <si>
    <t>Ohio Dominican University</t>
  </si>
  <si>
    <t>063875</t>
  </si>
  <si>
    <t>Ohio Northern University</t>
  </si>
  <si>
    <t>063214</t>
  </si>
  <si>
    <t>Ohio State University, The</t>
  </si>
  <si>
    <t>063024</t>
  </si>
  <si>
    <t>Ohio University</t>
  </si>
  <si>
    <t>063891</t>
  </si>
  <si>
    <t>Otterbein University</t>
  </si>
  <si>
    <t>074864</t>
  </si>
  <si>
    <t>Owens State Community College</t>
  </si>
  <si>
    <t>070581</t>
  </si>
  <si>
    <t>Rio Grande Community College</t>
  </si>
  <si>
    <t>063321</t>
  </si>
  <si>
    <t>Shawnee State University</t>
  </si>
  <si>
    <t>063362</t>
  </si>
  <si>
    <t>Sinclair Community College</t>
  </si>
  <si>
    <t>067694</t>
  </si>
  <si>
    <t>Southern St Community Col</t>
  </si>
  <si>
    <t>063420</t>
  </si>
  <si>
    <t>Stark State College</t>
  </si>
  <si>
    <t>063438</t>
  </si>
  <si>
    <t>Terra State Community College</t>
  </si>
  <si>
    <t>113464</t>
  </si>
  <si>
    <t>Tiffin University</t>
  </si>
  <si>
    <t>118000</t>
  </si>
  <si>
    <t>Univ Of Northwestern Ohio</t>
  </si>
  <si>
    <t>062869</t>
  </si>
  <si>
    <t>University Of Akron</t>
  </si>
  <si>
    <t>062927</t>
  </si>
  <si>
    <t>University Of Cincinnati</t>
  </si>
  <si>
    <t>063743</t>
  </si>
  <si>
    <t>University Of Findlay</t>
  </si>
  <si>
    <t>063834</t>
  </si>
  <si>
    <t>063099</t>
  </si>
  <si>
    <t>University Of Toledo</t>
  </si>
  <si>
    <t>063958</t>
  </si>
  <si>
    <t>Urbana University</t>
  </si>
  <si>
    <t>063974</t>
  </si>
  <si>
    <t>Walsh University</t>
  </si>
  <si>
    <t>064345</t>
  </si>
  <si>
    <t>Washington State Comm College</t>
  </si>
  <si>
    <t>064006</t>
  </si>
  <si>
    <t>Wilberforce University</t>
  </si>
  <si>
    <t>064022</t>
  </si>
  <si>
    <t>Wittenberg University</t>
  </si>
  <si>
    <t>063123</t>
  </si>
  <si>
    <t>Wright State University</t>
  </si>
  <si>
    <t>063156</t>
  </si>
  <si>
    <t>Youngstown State University</t>
  </si>
  <si>
    <t>063289</t>
  </si>
  <si>
    <t>Zane State</t>
  </si>
  <si>
    <t>Total</t>
  </si>
  <si>
    <t>Net Position</t>
  </si>
  <si>
    <t>Aultman College</t>
  </si>
  <si>
    <t>Cincinnati Christian University</t>
  </si>
  <si>
    <t>005600</t>
  </si>
  <si>
    <t>Mount Vernon Nazarene University</t>
  </si>
  <si>
    <t>Southern State Community College</t>
  </si>
  <si>
    <t>Stark State College of Technology</t>
  </si>
  <si>
    <t>Zane State College</t>
  </si>
  <si>
    <t>Washington State Community College</t>
  </si>
  <si>
    <t>For FY16</t>
  </si>
  <si>
    <t>For FY17</t>
  </si>
  <si>
    <t>For FY18</t>
  </si>
  <si>
    <t>136317</t>
  </si>
  <si>
    <t>God's Bible Schl &amp; College</t>
  </si>
  <si>
    <t>FY19 Calculated Amount of Payment</t>
  </si>
  <si>
    <t xml:space="preserve">Marion Technical College </t>
  </si>
  <si>
    <t>For FY19</t>
  </si>
  <si>
    <t>For FY20</t>
  </si>
  <si>
    <t>FY20 Calculated Amount of Payment</t>
  </si>
  <si>
    <t>Art Academy Of Cincinnati</t>
  </si>
  <si>
    <t>FY21 Calculated Amount of Payment</t>
  </si>
  <si>
    <t>For FY21</t>
  </si>
  <si>
    <t>Refunds due to ODE</t>
  </si>
  <si>
    <t>Payments</t>
  </si>
  <si>
    <t>Payment</t>
  </si>
  <si>
    <t>Repaid</t>
  </si>
  <si>
    <t>019363</t>
  </si>
  <si>
    <t>Southeastern University</t>
  </si>
  <si>
    <t>Total Due</t>
  </si>
  <si>
    <t>God's Bible School and College</t>
  </si>
  <si>
    <t>FY22 Calculated Amount of Payment</t>
  </si>
  <si>
    <t>Good Samaritan College of Nursing</t>
  </si>
  <si>
    <t>For FY22</t>
  </si>
  <si>
    <t>Eastern Gateway Comm College</t>
  </si>
  <si>
    <t>Certified to AG Office</t>
  </si>
  <si>
    <t xml:space="preserve">FY16 </t>
  </si>
  <si>
    <t xml:space="preserve">FY17 </t>
  </si>
  <si>
    <t xml:space="preserve">FY18 </t>
  </si>
  <si>
    <t>FY19</t>
  </si>
  <si>
    <t xml:space="preserve">FY20 </t>
  </si>
  <si>
    <t xml:space="preserve">FY21 </t>
  </si>
  <si>
    <t>FY23 Calculated Amount of Payment</t>
  </si>
  <si>
    <t>For FY23</t>
  </si>
  <si>
    <t>Eastern Gateway Community College</t>
  </si>
  <si>
    <t>FY22</t>
  </si>
  <si>
    <t>Public*</t>
  </si>
  <si>
    <t>Nonpublic*</t>
  </si>
  <si>
    <t>Homeschooled*</t>
  </si>
  <si>
    <t>*These are actual payments. Some of the money was due back to ODE as overpayments.</t>
  </si>
  <si>
    <t>University Of Mount Union</t>
  </si>
  <si>
    <t>FY24 Calculated Amount of Payment</t>
  </si>
  <si>
    <t>135780</t>
  </si>
  <si>
    <t>Mercy College Of Ohio</t>
  </si>
  <si>
    <t>For FY24</t>
  </si>
  <si>
    <t>136325</t>
  </si>
  <si>
    <t>FY23</t>
  </si>
  <si>
    <t>Cincinnati State Technical and Community College</t>
  </si>
  <si>
    <t>For FY25</t>
  </si>
  <si>
    <t>FY25 Calculated Amount of Payment</t>
  </si>
  <si>
    <t>FY25</t>
  </si>
  <si>
    <t xml:space="preserve"> FY25 is partial at this time.</t>
  </si>
  <si>
    <t>FY24*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</si>
</sst>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#,###,##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0" xfId="0" applyNumberFormat="1"/>
    <xf numFmtId="0" fontId="0" fillId="0" borderId="5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164" fontId="0" fillId="2" borderId="6" xfId="0" applyNumberFormat="1" applyFill="1" applyBorder="1"/>
    <xf numFmtId="164" fontId="1" fillId="2" borderId="3" xfId="0" applyNumberFormat="1" applyFont="1" applyFill="1" applyBorder="1"/>
    <xf numFmtId="164" fontId="4" fillId="0" borderId="1" xfId="0" applyNumberFormat="1" applyFont="1" applyBorder="1"/>
    <xf numFmtId="164" fontId="3" fillId="0" borderId="1" xfId="0" applyNumberFormat="1" applyFont="1" applyBorder="1"/>
    <xf numFmtId="164" fontId="5" fillId="2" borderId="8" xfId="0" applyNumberFormat="1" applyFont="1" applyFill="1" applyBorder="1"/>
    <xf numFmtId="164" fontId="1" fillId="2" borderId="4" xfId="0" applyNumberFormat="1" applyFont="1" applyFill="1" applyBorder="1"/>
    <xf numFmtId="164" fontId="7" fillId="0" borderId="1" xfId="0" applyNumberFormat="1" applyFont="1" applyBorder="1"/>
    <xf numFmtId="0" fontId="0" fillId="0" borderId="5" xfId="0" applyBorder="1" applyAlignment="1">
      <alignment horizontal="left"/>
    </xf>
    <xf numFmtId="49" fontId="0" fillId="0" borderId="5" xfId="0" applyNumberFormat="1" applyBorder="1" applyAlignment="1">
      <alignment horizontal="left"/>
    </xf>
    <xf numFmtId="0" fontId="0" fillId="0" borderId="0" xfId="0" applyAlignment="1">
      <alignment horizontal="left"/>
    </xf>
    <xf numFmtId="164" fontId="5" fillId="2" borderId="9" xfId="0" applyNumberFormat="1" applyFont="1" applyFill="1" applyBorder="1"/>
    <xf numFmtId="164" fontId="1" fillId="0" borderId="1" xfId="0" applyNumberFormat="1" applyFont="1" applyBorder="1"/>
    <xf numFmtId="165" fontId="0" fillId="0" borderId="1" xfId="0" applyNumberFormat="1" applyBorder="1"/>
    <xf numFmtId="0" fontId="2" fillId="3" borderId="3" xfId="0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/>
    <xf numFmtId="164" fontId="2" fillId="3" borderId="8" xfId="0" applyNumberFormat="1" applyFont="1" applyFill="1" applyBorder="1"/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164" fontId="1" fillId="2" borderId="6" xfId="0" applyNumberFormat="1" applyFont="1" applyFill="1" applyBorder="1" applyAlignment="1">
      <alignment horizontal="left"/>
    </xf>
    <xf numFmtId="164" fontId="1" fillId="2" borderId="6" xfId="0" applyNumberFormat="1" applyFont="1" applyFill="1" applyBorder="1"/>
    <xf numFmtId="164" fontId="3" fillId="2" borderId="6" xfId="0" applyNumberFormat="1" applyFont="1" applyFill="1" applyBorder="1"/>
    <xf numFmtId="164" fontId="5" fillId="0" borderId="1" xfId="0" applyNumberFormat="1" applyFont="1" applyBorder="1"/>
    <xf numFmtId="164" fontId="9" fillId="0" borderId="1" xfId="0" applyNumberFormat="1" applyFont="1" applyBorder="1"/>
    <xf numFmtId="0" fontId="0" fillId="0" borderId="1" xfId="0" applyBorder="1" applyAlignment="1">
      <alignment horizontal="left"/>
    </xf>
    <xf numFmtId="49" fontId="0" fillId="0" borderId="5" xfId="0" applyNumberFormat="1" applyBorder="1"/>
    <xf numFmtId="164" fontId="2" fillId="3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/>
    <xf numFmtId="0" fontId="2" fillId="3" borderId="2" xfId="0" applyFont="1" applyFill="1" applyBorder="1"/>
    <xf numFmtId="0" fontId="2" fillId="3" borderId="5" xfId="0" applyFont="1" applyFill="1" applyBorder="1"/>
    <xf numFmtId="164" fontId="7" fillId="0" borderId="13" xfId="0" applyNumberFormat="1" applyFont="1" applyBorder="1"/>
    <xf numFmtId="0" fontId="2" fillId="3" borderId="7" xfId="0" applyFont="1" applyFill="1" applyBorder="1"/>
    <xf numFmtId="164" fontId="3" fillId="0" borderId="8" xfId="0" applyNumberFormat="1" applyFont="1" applyBorder="1"/>
    <xf numFmtId="164" fontId="3" fillId="0" borderId="14" xfId="0" applyNumberFormat="1" applyFont="1" applyBorder="1"/>
    <xf numFmtId="0" fontId="7" fillId="0" borderId="0" xfId="0" applyFont="1"/>
    <xf numFmtId="0" fontId="7" fillId="0" borderId="10" xfId="0" applyFont="1" applyBorder="1"/>
    <xf numFmtId="164" fontId="0" fillId="5" borderId="6" xfId="0" applyNumberFormat="1" applyFill="1" applyBorder="1"/>
    <xf numFmtId="49" fontId="2" fillId="3" borderId="2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/>
    <xf numFmtId="49" fontId="0" fillId="5" borderId="0" xfId="0" applyNumberFormat="1" applyFill="1"/>
    <xf numFmtId="164" fontId="0" fillId="6" borderId="6" xfId="0" applyNumberFormat="1" applyFill="1" applyBorder="1"/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/>
    </xf>
    <xf numFmtId="164" fontId="10" fillId="0" borderId="13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0" fontId="0" fillId="0" borderId="11" xfId="0" applyBorder="1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0" fillId="2" borderId="3" xfId="0" applyNumberFormat="1" applyFill="1" applyBorder="1" applyAlignment="1"/>
    <xf numFmtId="164" fontId="1" fillId="2" borderId="1" xfId="0" applyNumberFormat="1" applyFont="1" applyFill="1" applyBorder="1" applyAlignment="1"/>
    <xf numFmtId="164" fontId="0" fillId="0" borderId="1" xfId="0" applyNumberFormat="1" applyBorder="1" applyAlignment="1"/>
    <xf numFmtId="164" fontId="7" fillId="0" borderId="1" xfId="0" applyNumberFormat="1" applyFont="1" applyBorder="1" applyAlignment="1"/>
    <xf numFmtId="164" fontId="5" fillId="2" borderId="8" xfId="0" applyNumberFormat="1" applyFont="1" applyFill="1" applyBorder="1" applyAlignment="1"/>
    <xf numFmtId="164" fontId="0" fillId="0" borderId="0" xfId="0" applyNumberFormat="1" applyAlignment="1"/>
    <xf numFmtId="4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O80"/>
  <sheetViews>
    <sheetView tabSelected="1" zoomScaleNormal="100" workbookViewId="0">
      <pane xSplit="2" ySplit="1" topLeftCell="AB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4" x14ac:dyDescent="0.3"/>
  <cols>
    <col min="1" max="1" width="9" style="8" bestFit="1" customWidth="1"/>
    <col min="2" max="2" width="29.109375" customWidth="1"/>
    <col min="3" max="7" width="15.5546875" style="2" bestFit="1" customWidth="1"/>
    <col min="8" max="8" width="17.44140625" style="2" bestFit="1" customWidth="1"/>
    <col min="9" max="9" width="16.33203125" style="2" bestFit="1" customWidth="1"/>
    <col min="10" max="12" width="16.33203125" style="2" customWidth="1"/>
    <col min="13" max="13" width="16.6640625" style="5" bestFit="1" customWidth="1"/>
    <col min="14" max="17" width="16" style="2" bestFit="1" customWidth="1"/>
    <col min="18" max="18" width="16.6640625" style="2" bestFit="1" customWidth="1"/>
    <col min="19" max="22" width="16" style="2" bestFit="1" customWidth="1"/>
    <col min="23" max="23" width="16.6640625" style="2" bestFit="1" customWidth="1"/>
    <col min="24" max="28" width="16" style="2" bestFit="1" customWidth="1"/>
    <col min="29" max="30" width="15.44140625" style="2" customWidth="1"/>
    <col min="31" max="31" width="15.6640625" style="2" customWidth="1"/>
    <col min="32" max="34" width="15.44140625" style="2" customWidth="1"/>
    <col min="35" max="36" width="15.5546875" style="2" bestFit="1" customWidth="1"/>
    <col min="37" max="37" width="16.5546875" style="2" bestFit="1" customWidth="1"/>
    <col min="38" max="38" width="16.5546875" style="2" customWidth="1"/>
    <col min="39" max="39" width="16.6640625" style="5" bestFit="1" customWidth="1"/>
    <col min="40" max="40" width="12" style="5" customWidth="1"/>
    <col min="41" max="41" width="17.88671875" style="2" bestFit="1" customWidth="1"/>
  </cols>
  <sheetData>
    <row r="1" spans="1:41" s="6" customFormat="1" ht="62.4" x14ac:dyDescent="0.3">
      <c r="A1" s="68" t="s">
        <v>0</v>
      </c>
      <c r="B1" s="42" t="s">
        <v>1</v>
      </c>
      <c r="C1" s="43" t="s">
        <v>2</v>
      </c>
      <c r="D1" s="43" t="s">
        <v>3</v>
      </c>
      <c r="E1" s="43" t="s">
        <v>4</v>
      </c>
      <c r="F1" s="43" t="s">
        <v>162</v>
      </c>
      <c r="G1" s="43" t="s">
        <v>166</v>
      </c>
      <c r="H1" s="43" t="s">
        <v>168</v>
      </c>
      <c r="I1" s="43" t="s">
        <v>178</v>
      </c>
      <c r="J1" s="43" t="s">
        <v>189</v>
      </c>
      <c r="K1" s="43" t="s">
        <v>198</v>
      </c>
      <c r="L1" s="43" t="s">
        <v>206</v>
      </c>
      <c r="M1" s="43" t="s">
        <v>5</v>
      </c>
      <c r="N1" s="44">
        <v>42481</v>
      </c>
      <c r="O1" s="44">
        <v>42580</v>
      </c>
      <c r="P1" s="44">
        <v>42593</v>
      </c>
      <c r="Q1" s="44">
        <v>42709</v>
      </c>
      <c r="R1" s="44">
        <v>42723</v>
      </c>
      <c r="S1" s="44">
        <v>42811</v>
      </c>
      <c r="T1" s="44">
        <v>42851</v>
      </c>
      <c r="U1" s="44">
        <v>42881</v>
      </c>
      <c r="V1" s="44">
        <v>42948</v>
      </c>
      <c r="W1" s="44">
        <v>43069</v>
      </c>
      <c r="X1" s="44">
        <v>43131</v>
      </c>
      <c r="Y1" s="44">
        <v>43308</v>
      </c>
      <c r="Z1" s="44">
        <v>43496</v>
      </c>
      <c r="AA1" s="44">
        <v>43677</v>
      </c>
      <c r="AB1" s="44">
        <v>43861</v>
      </c>
      <c r="AC1" s="44">
        <v>44043</v>
      </c>
      <c r="AD1" s="44">
        <v>44223</v>
      </c>
      <c r="AE1" s="44">
        <v>44407</v>
      </c>
      <c r="AF1" s="44">
        <v>44592</v>
      </c>
      <c r="AG1" s="44">
        <v>44773</v>
      </c>
      <c r="AH1" s="44">
        <v>44957</v>
      </c>
      <c r="AI1" s="44">
        <v>45138</v>
      </c>
      <c r="AJ1" s="44">
        <v>45322</v>
      </c>
      <c r="AK1" s="44">
        <v>45504</v>
      </c>
      <c r="AL1" s="44">
        <v>45688</v>
      </c>
      <c r="AM1" s="43" t="s">
        <v>6</v>
      </c>
      <c r="AN1" s="43" t="s">
        <v>173</v>
      </c>
      <c r="AO1" s="45" t="s">
        <v>148</v>
      </c>
    </row>
    <row r="2" spans="1:41" x14ac:dyDescent="0.3">
      <c r="A2" s="54" t="s">
        <v>202</v>
      </c>
      <c r="B2" s="3" t="s">
        <v>167</v>
      </c>
      <c r="C2" s="4">
        <v>0</v>
      </c>
      <c r="D2" s="4">
        <v>0</v>
      </c>
      <c r="E2" s="4">
        <v>0</v>
      </c>
      <c r="F2" s="4">
        <v>0</v>
      </c>
      <c r="G2" s="4">
        <v>499.68</v>
      </c>
      <c r="H2" s="52">
        <v>0</v>
      </c>
      <c r="I2" s="52">
        <v>0</v>
      </c>
      <c r="J2" s="4">
        <v>0</v>
      </c>
      <c r="K2" s="4">
        <v>0</v>
      </c>
      <c r="L2" s="4">
        <v>0</v>
      </c>
      <c r="M2" s="46">
        <f>SUM(C2:L2)</f>
        <v>499.68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499.68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0</v>
      </c>
      <c r="AJ2" s="4">
        <v>0</v>
      </c>
      <c r="AK2" s="4">
        <v>0</v>
      </c>
      <c r="AL2" s="4">
        <v>0</v>
      </c>
      <c r="AM2" s="46">
        <f>SUM(N2:AL2)</f>
        <v>499.68</v>
      </c>
      <c r="AN2" s="4"/>
      <c r="AO2" s="13">
        <f>M2-AM2+AN2</f>
        <v>0</v>
      </c>
    </row>
    <row r="3" spans="1:41" x14ac:dyDescent="0.3">
      <c r="A3" s="54" t="s">
        <v>7</v>
      </c>
      <c r="B3" s="3" t="s">
        <v>8</v>
      </c>
      <c r="C3" s="4">
        <v>146459.18</v>
      </c>
      <c r="D3" s="4">
        <v>223809.5</v>
      </c>
      <c r="E3" s="4">
        <v>283673.68</v>
      </c>
      <c r="F3" s="4">
        <v>261922.91</v>
      </c>
      <c r="G3" s="4">
        <v>306559.81</v>
      </c>
      <c r="H3" s="52">
        <v>516433.17</v>
      </c>
      <c r="I3" s="52">
        <v>481198.67000000039</v>
      </c>
      <c r="J3" s="4">
        <v>545843.52</v>
      </c>
      <c r="K3" s="4">
        <v>558484.59000000008</v>
      </c>
      <c r="L3" s="4">
        <v>401902.52</v>
      </c>
      <c r="M3" s="46">
        <f t="shared" ref="M3:M66" si="0">SUM(C3:L3)</f>
        <v>3726287.5500000003</v>
      </c>
      <c r="N3" s="4">
        <v>37359.65</v>
      </c>
      <c r="O3" s="4">
        <v>17853.09</v>
      </c>
      <c r="P3" s="4">
        <v>49213.36</v>
      </c>
      <c r="Q3" s="4">
        <v>0</v>
      </c>
      <c r="R3" s="4">
        <v>34809.74</v>
      </c>
      <c r="S3" s="4">
        <v>92337.5</v>
      </c>
      <c r="T3" s="4">
        <v>22659</v>
      </c>
      <c r="U3" s="4">
        <v>0</v>
      </c>
      <c r="V3" s="4">
        <v>90138</v>
      </c>
      <c r="W3" s="4">
        <v>11837.88</v>
      </c>
      <c r="X3" s="4">
        <v>146160.12</v>
      </c>
      <c r="Y3" s="4">
        <v>150576.34</v>
      </c>
      <c r="Z3" s="4">
        <v>131074.35</v>
      </c>
      <c r="AA3" s="4">
        <v>132096.07999999996</v>
      </c>
      <c r="AB3" s="4">
        <v>161534.43</v>
      </c>
      <c r="AC3" s="4">
        <v>142776.94</v>
      </c>
      <c r="AD3" s="4">
        <v>247786.31</v>
      </c>
      <c r="AE3" s="4">
        <v>271644.76</v>
      </c>
      <c r="AF3" s="4">
        <v>230296.93</v>
      </c>
      <c r="AG3" s="4">
        <v>249902.44</v>
      </c>
      <c r="AH3" s="4">
        <v>275735.59000000003</v>
      </c>
      <c r="AI3" s="4">
        <v>260280.89</v>
      </c>
      <c r="AJ3" s="4">
        <v>300452.61</v>
      </c>
      <c r="AK3" s="4">
        <v>267734.09999999998</v>
      </c>
      <c r="AL3" s="4">
        <v>402027.44</v>
      </c>
      <c r="AM3" s="46">
        <f t="shared" ref="AM3:AM66" si="1">SUM(N3:AL3)</f>
        <v>3726287.55</v>
      </c>
      <c r="AN3" s="4"/>
      <c r="AO3" s="13">
        <f>M3-AM3+AN3</f>
        <v>4.6566128730773926E-10</v>
      </c>
    </row>
    <row r="4" spans="1:41" x14ac:dyDescent="0.3">
      <c r="A4" s="54" t="s">
        <v>9</v>
      </c>
      <c r="B4" s="3" t="s">
        <v>10</v>
      </c>
      <c r="C4" s="4">
        <v>17600</v>
      </c>
      <c r="D4" s="4">
        <v>39100</v>
      </c>
      <c r="E4" s="4">
        <v>31500</v>
      </c>
      <c r="F4" s="4">
        <v>37530</v>
      </c>
      <c r="G4" s="4">
        <v>15490.25</v>
      </c>
      <c r="H4" s="52">
        <v>27980.400000000001</v>
      </c>
      <c r="I4" s="52">
        <v>23983.23</v>
      </c>
      <c r="J4" s="4">
        <v>14989.5</v>
      </c>
      <c r="K4" s="4">
        <v>23783.34</v>
      </c>
      <c r="L4" s="4">
        <v>10825.75</v>
      </c>
      <c r="M4" s="46">
        <f t="shared" si="0"/>
        <v>242782.47</v>
      </c>
      <c r="N4" s="4">
        <v>0</v>
      </c>
      <c r="O4" s="4">
        <v>0</v>
      </c>
      <c r="P4" s="4">
        <v>32250</v>
      </c>
      <c r="Q4" s="4">
        <v>0</v>
      </c>
      <c r="R4" s="4">
        <v>0</v>
      </c>
      <c r="S4" s="4">
        <v>12900</v>
      </c>
      <c r="T4" s="4">
        <v>9200</v>
      </c>
      <c r="U4" s="4">
        <v>0</v>
      </c>
      <c r="V4" s="4">
        <v>2602</v>
      </c>
      <c r="W4" s="4">
        <v>0</v>
      </c>
      <c r="X4" s="4">
        <v>17348</v>
      </c>
      <c r="Y4" s="4">
        <v>13900</v>
      </c>
      <c r="Z4" s="4">
        <v>16249</v>
      </c>
      <c r="AA4" s="4">
        <v>13761</v>
      </c>
      <c r="AB4" s="4">
        <v>12025.45</v>
      </c>
      <c r="AC4" s="4">
        <v>10984.8</v>
      </c>
      <c r="AD4" s="4">
        <v>15405.05</v>
      </c>
      <c r="AE4" s="4">
        <v>12575.35</v>
      </c>
      <c r="AF4" s="4">
        <v>12324.7</v>
      </c>
      <c r="AG4" s="4">
        <v>11658.53</v>
      </c>
      <c r="AH4" s="4">
        <v>7661.3</v>
      </c>
      <c r="AI4" s="4">
        <v>7328.2</v>
      </c>
      <c r="AJ4" s="4">
        <v>12824.35</v>
      </c>
      <c r="AK4" s="4">
        <v>10958.99</v>
      </c>
      <c r="AL4" s="4">
        <v>10825.75</v>
      </c>
      <c r="AM4" s="46">
        <f t="shared" si="1"/>
        <v>242782.47</v>
      </c>
      <c r="AN4" s="4"/>
      <c r="AO4" s="13">
        <f>M4-AM4+AN4</f>
        <v>0</v>
      </c>
    </row>
    <row r="5" spans="1:41" x14ac:dyDescent="0.3">
      <c r="A5" s="54" t="s">
        <v>11</v>
      </c>
      <c r="B5" s="3" t="s">
        <v>12</v>
      </c>
      <c r="C5" s="4">
        <v>4733.67</v>
      </c>
      <c r="D5" s="4">
        <v>0</v>
      </c>
      <c r="E5" s="4">
        <v>0</v>
      </c>
      <c r="F5" s="4">
        <v>0</v>
      </c>
      <c r="G5" s="4">
        <v>0</v>
      </c>
      <c r="H5" s="52">
        <v>0</v>
      </c>
      <c r="I5" s="52">
        <v>0</v>
      </c>
      <c r="J5" s="4">
        <v>0</v>
      </c>
      <c r="K5" s="4">
        <v>0</v>
      </c>
      <c r="L5" s="4">
        <v>0</v>
      </c>
      <c r="M5" s="46">
        <f t="shared" si="0"/>
        <v>4733.67</v>
      </c>
      <c r="N5" s="4">
        <v>1387.46</v>
      </c>
      <c r="O5" s="4">
        <v>3346.21</v>
      </c>
      <c r="P5" s="4">
        <v>0</v>
      </c>
      <c r="Q5" s="4">
        <v>47.09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6">
        <f t="shared" si="1"/>
        <v>4780.76</v>
      </c>
      <c r="AN5" s="4">
        <v>47</v>
      </c>
      <c r="AO5" s="13">
        <f>M5-AM5+AN5</f>
        <v>-9.0000000000145519E-2</v>
      </c>
    </row>
    <row r="6" spans="1:41" x14ac:dyDescent="0.3">
      <c r="A6" s="54" t="s">
        <v>13</v>
      </c>
      <c r="B6" s="3" t="s">
        <v>14</v>
      </c>
      <c r="C6" s="4">
        <v>195797.23</v>
      </c>
      <c r="D6" s="4">
        <v>194740.47</v>
      </c>
      <c r="E6" s="4">
        <v>196588.45</v>
      </c>
      <c r="F6" s="4">
        <v>198653.4</v>
      </c>
      <c r="G6" s="4">
        <v>145434.96</v>
      </c>
      <c r="H6" s="52">
        <v>136132.10999999999</v>
      </c>
      <c r="I6" s="52">
        <v>164673.81</v>
      </c>
      <c r="J6" s="4">
        <v>182793.24</v>
      </c>
      <c r="K6" s="4">
        <v>324157.96999999997</v>
      </c>
      <c r="L6" s="4">
        <v>362268</v>
      </c>
      <c r="M6" s="46">
        <f t="shared" si="0"/>
        <v>2101239.64</v>
      </c>
      <c r="N6" s="4">
        <v>45949.96</v>
      </c>
      <c r="O6" s="4">
        <v>67986.289999999994</v>
      </c>
      <c r="P6" s="4">
        <v>33095.42</v>
      </c>
      <c r="Q6" s="4">
        <v>0</v>
      </c>
      <c r="R6" s="4">
        <v>49132.85</v>
      </c>
      <c r="S6" s="4">
        <v>373.5</v>
      </c>
      <c r="T6" s="4">
        <v>19920</v>
      </c>
      <c r="U6" s="4">
        <v>0</v>
      </c>
      <c r="V6" s="4">
        <v>73705.52</v>
      </c>
      <c r="W6" s="4">
        <v>124878.19</v>
      </c>
      <c r="X6" s="4">
        <v>116679.78</v>
      </c>
      <c r="Y6" s="4">
        <v>58271.19</v>
      </c>
      <c r="Z6" s="4">
        <v>106580.82</v>
      </c>
      <c r="AA6" s="4">
        <v>85808.790000000037</v>
      </c>
      <c r="AB6" s="4">
        <v>74698.27</v>
      </c>
      <c r="AC6" s="4">
        <v>71727.41</v>
      </c>
      <c r="AD6" s="4">
        <v>69371.679999999993</v>
      </c>
      <c r="AE6" s="4">
        <v>68869.62</v>
      </c>
      <c r="AF6" s="4">
        <v>44975.19</v>
      </c>
      <c r="AG6" s="4">
        <v>119246.19</v>
      </c>
      <c r="AH6" s="4">
        <v>98869.74</v>
      </c>
      <c r="AI6" s="4">
        <v>84673.26</v>
      </c>
      <c r="AJ6" s="4">
        <v>170948.52</v>
      </c>
      <c r="AK6" s="4">
        <v>153084.53</v>
      </c>
      <c r="AL6" s="4">
        <v>362392.92</v>
      </c>
      <c r="AM6" s="46">
        <f t="shared" si="1"/>
        <v>2101239.64</v>
      </c>
      <c r="AN6" s="4"/>
      <c r="AO6" s="13">
        <f>M6-AM6+AN6</f>
        <v>0</v>
      </c>
    </row>
    <row r="7" spans="1:41" x14ac:dyDescent="0.3">
      <c r="A7" s="54" t="s">
        <v>15</v>
      </c>
      <c r="B7" s="3" t="s">
        <v>16</v>
      </c>
      <c r="C7" s="4">
        <v>33006.82</v>
      </c>
      <c r="D7" s="4">
        <v>12240</v>
      </c>
      <c r="E7" s="4">
        <v>32130</v>
      </c>
      <c r="F7" s="4">
        <v>31250.92</v>
      </c>
      <c r="G7" s="4">
        <v>32074</v>
      </c>
      <c r="H7" s="52">
        <v>16432</v>
      </c>
      <c r="I7" s="52">
        <v>8216</v>
      </c>
      <c r="J7" s="4">
        <v>8494.0499999999993</v>
      </c>
      <c r="K7" s="4">
        <v>0</v>
      </c>
      <c r="L7" s="4">
        <v>3456.12</v>
      </c>
      <c r="M7" s="46">
        <f t="shared" si="0"/>
        <v>177299.90999999997</v>
      </c>
      <c r="N7" s="4">
        <v>0.95</v>
      </c>
      <c r="O7" s="4">
        <v>0</v>
      </c>
      <c r="P7" s="4">
        <v>32624.880000000001</v>
      </c>
      <c r="Q7" s="4">
        <v>0</v>
      </c>
      <c r="R7" s="4">
        <v>10875.27</v>
      </c>
      <c r="S7" s="4">
        <v>46.74</v>
      </c>
      <c r="T7" s="4">
        <v>0</v>
      </c>
      <c r="U7" s="4">
        <v>4627.26</v>
      </c>
      <c r="V7" s="4">
        <v>3280</v>
      </c>
      <c r="W7" s="4">
        <v>4286</v>
      </c>
      <c r="X7" s="4">
        <v>7803</v>
      </c>
      <c r="Y7" s="4">
        <v>6885</v>
      </c>
      <c r="Z7" s="4">
        <v>0</v>
      </c>
      <c r="AA7" s="4">
        <v>34155.72</v>
      </c>
      <c r="AB7" s="4">
        <v>474</v>
      </c>
      <c r="AC7" s="4">
        <v>0</v>
      </c>
      <c r="AD7" s="4">
        <v>45912.92</v>
      </c>
      <c r="AE7" s="4">
        <v>6162</v>
      </c>
      <c r="AF7" s="4">
        <v>5688</v>
      </c>
      <c r="AG7" s="4">
        <v>2528</v>
      </c>
      <c r="AH7" s="4">
        <v>8494.0499999999993</v>
      </c>
      <c r="AI7" s="4">
        <v>0</v>
      </c>
      <c r="AJ7" s="4">
        <v>0</v>
      </c>
      <c r="AK7" s="4">
        <v>0</v>
      </c>
      <c r="AL7" s="4">
        <v>3456.12</v>
      </c>
      <c r="AM7" s="46">
        <f t="shared" si="1"/>
        <v>177299.90999999997</v>
      </c>
      <c r="AN7" s="4"/>
      <c r="AO7" s="13">
        <f>M7-AM7+AN7</f>
        <v>0</v>
      </c>
    </row>
    <row r="8" spans="1:41" x14ac:dyDescent="0.3">
      <c r="A8" s="54" t="s">
        <v>17</v>
      </c>
      <c r="B8" s="3" t="s">
        <v>18</v>
      </c>
      <c r="C8" s="4">
        <v>1550387.95</v>
      </c>
      <c r="D8" s="4">
        <v>1672292.25</v>
      </c>
      <c r="E8" s="4">
        <v>1747688.69</v>
      </c>
      <c r="F8" s="4">
        <v>1866113.24</v>
      </c>
      <c r="G8" s="4">
        <v>2157912.2200000002</v>
      </c>
      <c r="H8" s="52">
        <v>2515635.16</v>
      </c>
      <c r="I8" s="52">
        <v>2314550.7499999972</v>
      </c>
      <c r="J8" s="4">
        <v>2270262.4500000002</v>
      </c>
      <c r="K8" s="4">
        <v>2575120.5099999998</v>
      </c>
      <c r="L8" s="4">
        <v>1629002.95</v>
      </c>
      <c r="M8" s="46">
        <f t="shared" si="0"/>
        <v>20298966.169999998</v>
      </c>
      <c r="N8" s="4">
        <v>3766.17</v>
      </c>
      <c r="O8" s="4">
        <v>598581.53</v>
      </c>
      <c r="P8" s="4">
        <v>552755</v>
      </c>
      <c r="Q8" s="4">
        <v>0</v>
      </c>
      <c r="R8" s="4">
        <v>395087.7</v>
      </c>
      <c r="S8" s="4">
        <v>282190.75</v>
      </c>
      <c r="T8" s="4">
        <v>501115.02</v>
      </c>
      <c r="U8" s="4">
        <v>33702.42</v>
      </c>
      <c r="V8" s="4">
        <v>726127.31</v>
      </c>
      <c r="W8" s="4">
        <v>4161.3999999999996</v>
      </c>
      <c r="X8" s="4">
        <v>840489.36</v>
      </c>
      <c r="Y8" s="4">
        <v>1006536.68</v>
      </c>
      <c r="Z8" s="4">
        <v>906600.68</v>
      </c>
      <c r="AA8" s="4">
        <v>868116.1400000006</v>
      </c>
      <c r="AB8" s="4">
        <v>193467.51999999999</v>
      </c>
      <c r="AC8" s="4">
        <v>1822103.07</v>
      </c>
      <c r="AD8" s="4">
        <v>1643053.31</v>
      </c>
      <c r="AE8" s="4">
        <v>1108254</v>
      </c>
      <c r="AF8" s="4">
        <v>1171159.93</v>
      </c>
      <c r="AG8" s="4">
        <v>1139803.3899999999</v>
      </c>
      <c r="AH8" s="4">
        <v>1200920.53</v>
      </c>
      <c r="AI8" s="4">
        <v>1040581.51</v>
      </c>
      <c r="AJ8" s="4">
        <v>1381948.53</v>
      </c>
      <c r="AK8" s="4">
        <v>1228073.07</v>
      </c>
      <c r="AL8" s="4">
        <v>1650371.15</v>
      </c>
      <c r="AM8" s="46">
        <f t="shared" si="1"/>
        <v>20298966.169999998</v>
      </c>
      <c r="AN8" s="4"/>
      <c r="AO8" s="13">
        <f>M8-AM8+AN8</f>
        <v>0</v>
      </c>
    </row>
    <row r="9" spans="1:41" x14ac:dyDescent="0.3">
      <c r="A9" s="54" t="s">
        <v>19</v>
      </c>
      <c r="B9" s="3" t="s">
        <v>20</v>
      </c>
      <c r="C9" s="4">
        <v>3917.52</v>
      </c>
      <c r="D9" s="4">
        <v>0</v>
      </c>
      <c r="E9" s="4">
        <v>7981.44</v>
      </c>
      <c r="F9" s="4">
        <v>8494.0499999999993</v>
      </c>
      <c r="G9" s="4">
        <v>7494.75</v>
      </c>
      <c r="H9" s="52">
        <v>0</v>
      </c>
      <c r="I9" s="52">
        <v>0</v>
      </c>
      <c r="J9" s="4">
        <v>0</v>
      </c>
      <c r="K9" s="4">
        <v>2498.25</v>
      </c>
      <c r="L9" s="4">
        <v>3664.1</v>
      </c>
      <c r="M9" s="46">
        <f t="shared" si="0"/>
        <v>34050.11</v>
      </c>
      <c r="N9" s="4">
        <v>0</v>
      </c>
      <c r="O9" s="4">
        <v>0</v>
      </c>
      <c r="P9" s="4">
        <v>2938.14</v>
      </c>
      <c r="Q9" s="4">
        <v>0</v>
      </c>
      <c r="R9" s="4">
        <v>4896.8999999999996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2068.56</v>
      </c>
      <c r="Y9" s="4">
        <v>1995.36</v>
      </c>
      <c r="Z9" s="4">
        <v>0</v>
      </c>
      <c r="AA9" s="4">
        <v>0</v>
      </c>
      <c r="AB9" s="4">
        <v>8494.0499999999993</v>
      </c>
      <c r="AC9" s="4">
        <v>7494.75</v>
      </c>
      <c r="AD9" s="4">
        <v>997.68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999.3</v>
      </c>
      <c r="AK9" s="4">
        <v>1498.95</v>
      </c>
      <c r="AL9" s="4">
        <v>3664.1</v>
      </c>
      <c r="AM9" s="46">
        <f t="shared" si="1"/>
        <v>35047.79</v>
      </c>
      <c r="AN9" s="4">
        <v>997.68</v>
      </c>
      <c r="AO9" s="13">
        <f>M9-AM9+AN9</f>
        <v>0</v>
      </c>
    </row>
    <row r="10" spans="1:41" x14ac:dyDescent="0.3">
      <c r="A10" s="54" t="s">
        <v>21</v>
      </c>
      <c r="B10" s="3" t="s">
        <v>22</v>
      </c>
      <c r="C10" s="4">
        <v>0</v>
      </c>
      <c r="D10" s="4">
        <v>10790</v>
      </c>
      <c r="E10" s="4">
        <v>21117.56</v>
      </c>
      <c r="F10" s="4">
        <v>19153.25</v>
      </c>
      <c r="G10" s="4">
        <v>5168.05</v>
      </c>
      <c r="H10" s="52">
        <v>21151.85</v>
      </c>
      <c r="I10" s="52">
        <v>29812.45</v>
      </c>
      <c r="J10" s="4">
        <v>13157.45</v>
      </c>
      <c r="K10" s="4">
        <v>9659.9</v>
      </c>
      <c r="L10" s="4">
        <v>6328.9000000000005</v>
      </c>
      <c r="M10" s="46">
        <f t="shared" si="0"/>
        <v>136339.40999999997</v>
      </c>
      <c r="N10" s="4">
        <v>2448.46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1494</v>
      </c>
      <c r="V10" s="4">
        <v>6847.54</v>
      </c>
      <c r="W10" s="4">
        <v>0</v>
      </c>
      <c r="X10" s="4">
        <v>13967.52</v>
      </c>
      <c r="Y10" s="4">
        <v>7150.04</v>
      </c>
      <c r="Z10" s="4">
        <v>10326.1</v>
      </c>
      <c r="AA10" s="4">
        <v>8827.1499999999942</v>
      </c>
      <c r="AB10" s="4">
        <v>1165.8499999999999</v>
      </c>
      <c r="AC10" s="4">
        <v>39.97</v>
      </c>
      <c r="AD10" s="4">
        <v>16953.13</v>
      </c>
      <c r="AE10" s="4">
        <v>8160.95</v>
      </c>
      <c r="AF10" s="4">
        <v>18653.599999999999</v>
      </c>
      <c r="AG10" s="4">
        <v>11158.85</v>
      </c>
      <c r="AH10" s="4">
        <v>4163.75</v>
      </c>
      <c r="AI10" s="4">
        <v>8993.7000000000007</v>
      </c>
      <c r="AJ10" s="4">
        <v>6162.35</v>
      </c>
      <c r="AK10" s="4">
        <v>0</v>
      </c>
      <c r="AL10" s="4">
        <v>9826.4500000000007</v>
      </c>
      <c r="AM10" s="46">
        <f t="shared" si="1"/>
        <v>136339.41</v>
      </c>
      <c r="AN10" s="4"/>
      <c r="AO10" s="13">
        <f>M10-AM10+AN10</f>
        <v>-2.9103830456733704E-11</v>
      </c>
    </row>
    <row r="11" spans="1:41" x14ac:dyDescent="0.3">
      <c r="A11" s="54" t="s">
        <v>23</v>
      </c>
      <c r="B11" s="3" t="s">
        <v>24</v>
      </c>
      <c r="C11" s="4">
        <v>100300.01</v>
      </c>
      <c r="D11" s="4">
        <v>129963</v>
      </c>
      <c r="E11" s="4">
        <v>174390.5</v>
      </c>
      <c r="F11" s="4">
        <v>146707.35</v>
      </c>
      <c r="G11" s="4">
        <v>184791.72</v>
      </c>
      <c r="H11" s="52">
        <v>168512.42</v>
      </c>
      <c r="I11" s="52">
        <v>179815.31999999951</v>
      </c>
      <c r="J11" s="4">
        <v>200376.76</v>
      </c>
      <c r="K11" s="4">
        <v>224395.75</v>
      </c>
      <c r="L11" s="4">
        <v>143726.81</v>
      </c>
      <c r="M11" s="46">
        <f t="shared" si="0"/>
        <v>1652979.6399999997</v>
      </c>
      <c r="N11" s="4">
        <v>24256.59</v>
      </c>
      <c r="O11" s="4">
        <v>33783.54</v>
      </c>
      <c r="P11" s="4">
        <v>25329.02</v>
      </c>
      <c r="Q11" s="4">
        <v>0</v>
      </c>
      <c r="R11" s="4">
        <v>20946.72</v>
      </c>
      <c r="S11" s="4">
        <v>38110</v>
      </c>
      <c r="T11" s="4">
        <v>30515.5</v>
      </c>
      <c r="U11" s="4">
        <v>0</v>
      </c>
      <c r="V11" s="4">
        <v>65074.5</v>
      </c>
      <c r="W11" s="4">
        <v>0</v>
      </c>
      <c r="X11" s="4">
        <v>94233.38</v>
      </c>
      <c r="Y11" s="4">
        <v>77094.66</v>
      </c>
      <c r="Z11" s="4">
        <v>14408.31</v>
      </c>
      <c r="AA11" s="4">
        <v>68590.020000000019</v>
      </c>
      <c r="AB11" s="4">
        <v>166138.29999999999</v>
      </c>
      <c r="AC11" s="4">
        <v>80823.55</v>
      </c>
      <c r="AD11" s="4">
        <v>85724.07</v>
      </c>
      <c r="AE11" s="4">
        <v>78637.539999999994</v>
      </c>
      <c r="AF11" s="4">
        <v>98989.16</v>
      </c>
      <c r="AG11" s="4">
        <v>81825.460000000006</v>
      </c>
      <c r="AH11" s="4">
        <v>111441.75</v>
      </c>
      <c r="AI11" s="4">
        <v>88935.01</v>
      </c>
      <c r="AJ11" s="4">
        <v>119031.52</v>
      </c>
      <c r="AK11" s="4">
        <v>105364.23</v>
      </c>
      <c r="AL11" s="4">
        <v>143726.81</v>
      </c>
      <c r="AM11" s="46">
        <f t="shared" si="1"/>
        <v>1652979.6400000004</v>
      </c>
      <c r="AN11" s="4"/>
      <c r="AO11" s="13">
        <f>M11-AM11+AN11</f>
        <v>-6.9849193096160889E-10</v>
      </c>
    </row>
    <row r="12" spans="1:41" x14ac:dyDescent="0.3">
      <c r="A12" s="54" t="s">
        <v>25</v>
      </c>
      <c r="B12" s="3" t="s">
        <v>26</v>
      </c>
      <c r="C12" s="4">
        <v>814148.98</v>
      </c>
      <c r="D12" s="4">
        <v>1068770.25</v>
      </c>
      <c r="E12" s="4">
        <v>1170943.77</v>
      </c>
      <c r="F12" s="4">
        <v>1300055.1000000001</v>
      </c>
      <c r="G12" s="4">
        <v>1304733.18</v>
      </c>
      <c r="H12" s="52">
        <v>1410557.06</v>
      </c>
      <c r="I12" s="52">
        <v>1029486.5200000009</v>
      </c>
      <c r="J12" s="4">
        <v>1096419.23</v>
      </c>
      <c r="K12" s="4">
        <v>1357149.34</v>
      </c>
      <c r="L12" s="4">
        <v>630149.99</v>
      </c>
      <c r="M12" s="46">
        <f t="shared" si="0"/>
        <v>11182413.420000002</v>
      </c>
      <c r="N12" s="4">
        <v>166395.57999999999</v>
      </c>
      <c r="O12" s="4">
        <v>269842.01</v>
      </c>
      <c r="P12" s="4">
        <v>201840.52</v>
      </c>
      <c r="Q12" s="4">
        <v>0</v>
      </c>
      <c r="R12" s="4">
        <v>0</v>
      </c>
      <c r="S12" s="4">
        <v>219244.5</v>
      </c>
      <c r="T12" s="4">
        <v>220927.33</v>
      </c>
      <c r="U12" s="4">
        <v>13008.17</v>
      </c>
      <c r="V12" s="4">
        <v>631326.42000000004</v>
      </c>
      <c r="W12" s="4">
        <v>101606.89</v>
      </c>
      <c r="X12" s="4">
        <v>534380.24</v>
      </c>
      <c r="Y12" s="4">
        <v>607925.15</v>
      </c>
      <c r="Z12" s="4">
        <v>574185.52</v>
      </c>
      <c r="AA12" s="4">
        <v>693800.54</v>
      </c>
      <c r="AB12" s="4">
        <v>613411.17000000004</v>
      </c>
      <c r="AC12" s="4">
        <v>766413.7</v>
      </c>
      <c r="AD12" s="4">
        <v>796861.83</v>
      </c>
      <c r="AE12" s="4">
        <v>646323.21</v>
      </c>
      <c r="AF12" s="4">
        <v>455231.81</v>
      </c>
      <c r="AG12" s="4">
        <v>586761.43999999994</v>
      </c>
      <c r="AH12" s="4">
        <v>549442.48</v>
      </c>
      <c r="AI12" s="4">
        <v>545602.62</v>
      </c>
      <c r="AJ12" s="4">
        <v>663613.99</v>
      </c>
      <c r="AK12" s="4">
        <v>695075.94</v>
      </c>
      <c r="AL12" s="4">
        <v>629192.36</v>
      </c>
      <c r="AM12" s="46">
        <f t="shared" si="1"/>
        <v>11182413.419999998</v>
      </c>
      <c r="AN12" s="4"/>
      <c r="AO12" s="13">
        <f>M12-AM12+AN12</f>
        <v>3.7252902984619141E-9</v>
      </c>
    </row>
    <row r="13" spans="1:41" x14ac:dyDescent="0.3">
      <c r="A13" s="54" t="s">
        <v>27</v>
      </c>
      <c r="B13" s="3" t="s">
        <v>28</v>
      </c>
      <c r="C13" s="4">
        <v>0</v>
      </c>
      <c r="D13" s="4">
        <v>12408.5</v>
      </c>
      <c r="E13" s="4">
        <v>7482.6</v>
      </c>
      <c r="F13" s="4">
        <v>2748.18</v>
      </c>
      <c r="G13" s="4">
        <v>7021.75</v>
      </c>
      <c r="H13" s="52">
        <v>18320.5</v>
      </c>
      <c r="I13" s="52">
        <v>0</v>
      </c>
      <c r="J13" s="4">
        <v>3.33</v>
      </c>
      <c r="K13" s="4">
        <v>23283.69</v>
      </c>
      <c r="L13" s="4">
        <v>0</v>
      </c>
      <c r="M13" s="46">
        <f t="shared" si="0"/>
        <v>71268.55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8300</v>
      </c>
      <c r="W13" s="4">
        <v>3984</v>
      </c>
      <c r="X13" s="4">
        <v>2826.76</v>
      </c>
      <c r="Y13" s="4">
        <v>0</v>
      </c>
      <c r="Z13" s="4">
        <v>0</v>
      </c>
      <c r="AA13" s="4">
        <v>7404.0199999999986</v>
      </c>
      <c r="AB13" s="4">
        <v>0</v>
      </c>
      <c r="AC13" s="4">
        <v>0</v>
      </c>
      <c r="AD13" s="4">
        <v>11226.21</v>
      </c>
      <c r="AE13" s="4">
        <v>14240.54</v>
      </c>
      <c r="AF13" s="4">
        <v>0</v>
      </c>
      <c r="AG13" s="4">
        <v>0</v>
      </c>
      <c r="AH13" s="4">
        <v>0</v>
      </c>
      <c r="AI13" s="4">
        <v>3.33</v>
      </c>
      <c r="AJ13" s="4">
        <v>0</v>
      </c>
      <c r="AK13" s="4">
        <v>16588.38</v>
      </c>
      <c r="AL13" s="4">
        <v>6695.31</v>
      </c>
      <c r="AM13" s="46">
        <f t="shared" si="1"/>
        <v>71268.55</v>
      </c>
      <c r="AN13" s="4"/>
      <c r="AO13" s="13">
        <f>M13-AM13+AN13</f>
        <v>0</v>
      </c>
    </row>
    <row r="14" spans="1:41" x14ac:dyDescent="0.3">
      <c r="A14" s="54" t="s">
        <v>29</v>
      </c>
      <c r="B14" s="3" t="s">
        <v>30</v>
      </c>
      <c r="C14" s="4">
        <v>354984.72</v>
      </c>
      <c r="D14" s="4">
        <v>451022</v>
      </c>
      <c r="E14" s="4">
        <v>314186.06</v>
      </c>
      <c r="F14" s="4">
        <v>238999.43</v>
      </c>
      <c r="G14" s="4">
        <v>273600.2</v>
      </c>
      <c r="H14" s="52">
        <v>242886.53</v>
      </c>
      <c r="I14" s="52">
        <v>214682.9499999999</v>
      </c>
      <c r="J14" s="4">
        <v>136071.35</v>
      </c>
      <c r="K14" s="4">
        <v>0</v>
      </c>
      <c r="L14" s="4">
        <v>0</v>
      </c>
      <c r="M14" s="46">
        <f t="shared" si="0"/>
        <v>2226433.2399999998</v>
      </c>
      <c r="N14" s="4">
        <v>92327.09</v>
      </c>
      <c r="O14" s="4">
        <v>46541.11</v>
      </c>
      <c r="P14" s="4">
        <v>146590.76</v>
      </c>
      <c r="Q14" s="4">
        <v>0</v>
      </c>
      <c r="R14" s="4">
        <v>62670.1</v>
      </c>
      <c r="S14" s="4">
        <v>158945</v>
      </c>
      <c r="T14" s="4">
        <v>97608</v>
      </c>
      <c r="U14" s="4">
        <v>0</v>
      </c>
      <c r="V14" s="4">
        <v>174217</v>
      </c>
      <c r="W14" s="4">
        <v>0</v>
      </c>
      <c r="X14" s="4">
        <v>172891.58</v>
      </c>
      <c r="Y14" s="4">
        <v>29326.99</v>
      </c>
      <c r="Z14" s="4">
        <v>258978.27</v>
      </c>
      <c r="AA14" s="4">
        <v>108175.1100000001</v>
      </c>
      <c r="AB14" s="4">
        <v>154765.62</v>
      </c>
      <c r="AC14" s="4">
        <v>114669.75</v>
      </c>
      <c r="AD14" s="4">
        <v>152653.09</v>
      </c>
      <c r="AE14" s="4">
        <v>104653.27</v>
      </c>
      <c r="AF14" s="4">
        <v>103427.55</v>
      </c>
      <c r="AG14" s="4">
        <v>108424.05</v>
      </c>
      <c r="AH14" s="4">
        <v>139402.35</v>
      </c>
      <c r="AI14" s="4">
        <v>166.55</v>
      </c>
      <c r="AJ14" s="4">
        <v>0</v>
      </c>
      <c r="AK14" s="4">
        <v>0</v>
      </c>
      <c r="AL14" s="4">
        <v>0</v>
      </c>
      <c r="AM14" s="46">
        <f t="shared" si="1"/>
        <v>2226433.2399999998</v>
      </c>
      <c r="AN14" s="4"/>
      <c r="AO14" s="13">
        <f>M14-AM14+AN14</f>
        <v>0</v>
      </c>
    </row>
    <row r="15" spans="1:41" x14ac:dyDescent="0.3">
      <c r="A15" s="54" t="s">
        <v>31</v>
      </c>
      <c r="B15" s="3" t="s">
        <v>32</v>
      </c>
      <c r="C15" s="4">
        <v>14262.54</v>
      </c>
      <c r="D15" s="4">
        <v>23530.5</v>
      </c>
      <c r="E15" s="4">
        <v>7482.6</v>
      </c>
      <c r="F15" s="4">
        <v>6245.76</v>
      </c>
      <c r="G15" s="4">
        <v>0</v>
      </c>
      <c r="H15" s="52">
        <v>0</v>
      </c>
      <c r="I15" s="52">
        <v>0</v>
      </c>
      <c r="J15" s="4">
        <v>0</v>
      </c>
      <c r="K15" s="4">
        <v>0</v>
      </c>
      <c r="L15" s="4">
        <v>0</v>
      </c>
      <c r="M15" s="46">
        <f t="shared" si="0"/>
        <v>51521.4</v>
      </c>
      <c r="N15" s="4">
        <v>5094.57</v>
      </c>
      <c r="O15" s="4">
        <v>0</v>
      </c>
      <c r="P15" s="4">
        <v>10543.51</v>
      </c>
      <c r="Q15" s="4">
        <v>0</v>
      </c>
      <c r="R15" s="4">
        <v>6681.71</v>
      </c>
      <c r="S15" s="4">
        <v>10084.5</v>
      </c>
      <c r="T15" s="4">
        <v>3984</v>
      </c>
      <c r="U15" s="4">
        <v>0</v>
      </c>
      <c r="V15" s="4">
        <v>5478</v>
      </c>
      <c r="W15" s="4">
        <v>0</v>
      </c>
      <c r="X15" s="4">
        <v>159.06</v>
      </c>
      <c r="Y15" s="4">
        <v>3990.72</v>
      </c>
      <c r="Z15" s="4">
        <v>0</v>
      </c>
      <c r="AA15" s="4">
        <v>2535.8099999999977</v>
      </c>
      <c r="AB15" s="4">
        <v>3712.38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6">
        <f t="shared" si="1"/>
        <v>52264.259999999995</v>
      </c>
      <c r="AN15" s="4"/>
      <c r="AO15" s="67">
        <f>M15-AM15+AN15</f>
        <v>-742.85999999999331</v>
      </c>
    </row>
    <row r="16" spans="1:41" x14ac:dyDescent="0.3">
      <c r="A16" s="54" t="s">
        <v>33</v>
      </c>
      <c r="B16" s="3" t="s">
        <v>34</v>
      </c>
      <c r="C16" s="4">
        <v>460016.83</v>
      </c>
      <c r="D16" s="4">
        <v>606451.14</v>
      </c>
      <c r="E16" s="4">
        <v>769636.55</v>
      </c>
      <c r="F16" s="4">
        <v>607803.26</v>
      </c>
      <c r="G16" s="4">
        <v>673481.63</v>
      </c>
      <c r="H16" s="52">
        <v>765416.46</v>
      </c>
      <c r="I16" s="52">
        <v>859255.14000000095</v>
      </c>
      <c r="J16" s="4">
        <v>1025233.44</v>
      </c>
      <c r="K16" s="4">
        <v>1266818.28</v>
      </c>
      <c r="L16" s="4">
        <v>634437.87</v>
      </c>
      <c r="M16" s="46">
        <f t="shared" si="0"/>
        <v>7668550.6000000015</v>
      </c>
      <c r="N16" s="4">
        <v>812.34</v>
      </c>
      <c r="O16" s="4">
        <v>1827.66</v>
      </c>
      <c r="P16" s="4">
        <v>353190</v>
      </c>
      <c r="Q16" s="4">
        <v>0</v>
      </c>
      <c r="R16" s="4">
        <v>118610</v>
      </c>
      <c r="S16" s="4">
        <v>59540.639999999999</v>
      </c>
      <c r="T16" s="4">
        <v>39086.6</v>
      </c>
      <c r="U16" s="4">
        <v>111318.39999999999</v>
      </c>
      <c r="V16" s="4">
        <v>9529.86</v>
      </c>
      <c r="W16" s="4">
        <v>363137.34</v>
      </c>
      <c r="X16" s="4">
        <v>286307.25</v>
      </c>
      <c r="Y16" s="4">
        <v>404386.05</v>
      </c>
      <c r="Z16" s="4">
        <v>309069.09999999998</v>
      </c>
      <c r="AA16" s="4">
        <v>357448.24</v>
      </c>
      <c r="AB16" s="4">
        <v>310921.2</v>
      </c>
      <c r="AC16" s="4">
        <v>403230.89</v>
      </c>
      <c r="AD16" s="4">
        <v>401258.12</v>
      </c>
      <c r="AE16" s="4">
        <v>303497.31</v>
      </c>
      <c r="AF16" s="4">
        <v>370631.81</v>
      </c>
      <c r="AG16" s="4">
        <v>524538.24</v>
      </c>
      <c r="AH16" s="4">
        <v>463655.97</v>
      </c>
      <c r="AI16" s="4">
        <v>568411.4</v>
      </c>
      <c r="AJ16" s="4">
        <v>562848.72</v>
      </c>
      <c r="AK16" s="4">
        <v>708731.95</v>
      </c>
      <c r="AL16" s="4">
        <v>636561.51</v>
      </c>
      <c r="AM16" s="46">
        <f t="shared" si="1"/>
        <v>7668550.6000000006</v>
      </c>
      <c r="AN16" s="4"/>
      <c r="AO16" s="13">
        <f>M16-AM16+AN16</f>
        <v>9.3132257461547852E-10</v>
      </c>
    </row>
    <row r="17" spans="1:41" x14ac:dyDescent="0.3">
      <c r="A17" s="54" t="s">
        <v>35</v>
      </c>
      <c r="B17" s="3" t="s">
        <v>36</v>
      </c>
      <c r="C17" s="4">
        <v>696522.23999999999</v>
      </c>
      <c r="D17" s="4">
        <v>766961.5</v>
      </c>
      <c r="E17" s="4">
        <v>806083.96</v>
      </c>
      <c r="F17" s="4">
        <v>905962.19</v>
      </c>
      <c r="G17" s="4">
        <v>953866.4</v>
      </c>
      <c r="H17" s="52">
        <v>938606.09</v>
      </c>
      <c r="I17" s="52">
        <v>835923.89000000153</v>
      </c>
      <c r="J17" s="4">
        <v>764916.23</v>
      </c>
      <c r="K17" s="4">
        <v>759405.72</v>
      </c>
      <c r="L17" s="4">
        <v>257761.68</v>
      </c>
      <c r="M17" s="46">
        <f t="shared" si="0"/>
        <v>7686009.9000000013</v>
      </c>
      <c r="N17" s="4">
        <v>10663.44</v>
      </c>
      <c r="O17" s="4">
        <v>282155.71000000002</v>
      </c>
      <c r="P17" s="4">
        <v>211312.42</v>
      </c>
      <c r="Q17" s="4">
        <v>0</v>
      </c>
      <c r="R17" s="4">
        <v>168446.24</v>
      </c>
      <c r="S17" s="4">
        <v>199650.5</v>
      </c>
      <c r="T17" s="4">
        <v>73332.58</v>
      </c>
      <c r="U17" s="4">
        <v>205.42</v>
      </c>
      <c r="V17" s="4">
        <v>481414</v>
      </c>
      <c r="W17" s="4">
        <v>5204.5600000000004</v>
      </c>
      <c r="X17" s="4">
        <v>311173.92</v>
      </c>
      <c r="Y17" s="4">
        <v>338399.09</v>
      </c>
      <c r="Z17" s="4">
        <v>452491.39</v>
      </c>
      <c r="AA17" s="4">
        <v>618180.04999999981</v>
      </c>
      <c r="AB17" s="4">
        <v>415649.37</v>
      </c>
      <c r="AC17" s="4">
        <v>541480.9</v>
      </c>
      <c r="AD17" s="4">
        <v>437184.43</v>
      </c>
      <c r="AE17" s="4">
        <v>520558.68</v>
      </c>
      <c r="AF17" s="4">
        <v>376301.58</v>
      </c>
      <c r="AG17" s="4">
        <v>458481.37</v>
      </c>
      <c r="AH17" s="4">
        <v>352810.54</v>
      </c>
      <c r="AI17" s="4">
        <v>409239.62</v>
      </c>
      <c r="AJ17" s="4">
        <v>347638.07</v>
      </c>
      <c r="AK17" s="4">
        <v>415483.18</v>
      </c>
      <c r="AL17" s="4">
        <v>258552.84</v>
      </c>
      <c r="AM17" s="46">
        <f t="shared" si="1"/>
        <v>7686009.8999999994</v>
      </c>
      <c r="AN17" s="4"/>
      <c r="AO17" s="13">
        <f>M17-AM17+AN17</f>
        <v>1.862645149230957E-9</v>
      </c>
    </row>
    <row r="18" spans="1:41" x14ac:dyDescent="0.3">
      <c r="A18" s="54" t="s">
        <v>37</v>
      </c>
      <c r="B18" s="3" t="s">
        <v>38</v>
      </c>
      <c r="C18" s="4">
        <v>423598.95</v>
      </c>
      <c r="D18" s="4">
        <v>461812</v>
      </c>
      <c r="E18" s="4">
        <v>568775.71</v>
      </c>
      <c r="F18" s="4">
        <v>474168.45</v>
      </c>
      <c r="G18" s="4">
        <v>221012.07</v>
      </c>
      <c r="H18" s="52">
        <v>264190.76</v>
      </c>
      <c r="I18" s="52">
        <v>245661.71999999991</v>
      </c>
      <c r="J18" s="4">
        <v>274683.28999999998</v>
      </c>
      <c r="K18" s="4">
        <v>274951.52</v>
      </c>
      <c r="L18" s="4">
        <v>0</v>
      </c>
      <c r="M18" s="46">
        <f t="shared" si="0"/>
        <v>3208854.4699999993</v>
      </c>
      <c r="N18" s="4">
        <v>138337.71</v>
      </c>
      <c r="O18" s="4">
        <v>216786.25</v>
      </c>
      <c r="P18" s="4">
        <v>24213.43</v>
      </c>
      <c r="Q18" s="4">
        <v>0</v>
      </c>
      <c r="R18" s="4">
        <v>110451.35</v>
      </c>
      <c r="S18" s="4">
        <v>54614</v>
      </c>
      <c r="T18" s="4">
        <v>188244</v>
      </c>
      <c r="U18" s="4">
        <v>0</v>
      </c>
      <c r="V18" s="4">
        <v>0</v>
      </c>
      <c r="W18" s="4">
        <v>160511.35</v>
      </c>
      <c r="X18" s="4">
        <v>291067.98</v>
      </c>
      <c r="Y18" s="4">
        <v>275445.78999999998</v>
      </c>
      <c r="Z18" s="4">
        <v>264065.32</v>
      </c>
      <c r="AA18" s="4">
        <v>218160.14000000013</v>
      </c>
      <c r="AB18" s="4">
        <v>17903.009999999998</v>
      </c>
      <c r="AC18" s="4">
        <v>0</v>
      </c>
      <c r="AD18" s="4">
        <v>211625.59</v>
      </c>
      <c r="AE18" s="4">
        <v>242132.02</v>
      </c>
      <c r="AF18" s="4">
        <v>101697.56</v>
      </c>
      <c r="AG18" s="4">
        <v>142465.21</v>
      </c>
      <c r="AH18" s="4">
        <v>30645.46</v>
      </c>
      <c r="AI18" s="4">
        <v>245370.23</v>
      </c>
      <c r="AJ18" s="4">
        <v>146314.70000000001</v>
      </c>
      <c r="AK18" s="4">
        <v>23983.200000000001</v>
      </c>
      <c r="AL18" s="4">
        <v>104820.17</v>
      </c>
      <c r="AM18" s="46">
        <f t="shared" si="1"/>
        <v>3208854.47</v>
      </c>
      <c r="AN18" s="4"/>
      <c r="AO18" s="13">
        <f>M18-AM18+AN18</f>
        <v>-9.3132257461547852E-10</v>
      </c>
    </row>
    <row r="19" spans="1:41" x14ac:dyDescent="0.3">
      <c r="A19" s="54" t="s">
        <v>39</v>
      </c>
      <c r="B19" s="3" t="s">
        <v>40</v>
      </c>
      <c r="C19" s="4">
        <v>979.38</v>
      </c>
      <c r="D19" s="4">
        <v>12948</v>
      </c>
      <c r="E19" s="4">
        <v>0</v>
      </c>
      <c r="F19" s="4">
        <v>0</v>
      </c>
      <c r="G19" s="4">
        <v>0</v>
      </c>
      <c r="H19" s="52">
        <v>0</v>
      </c>
      <c r="I19" s="52">
        <v>0</v>
      </c>
      <c r="J19" s="4">
        <v>0</v>
      </c>
      <c r="K19" s="4">
        <v>0</v>
      </c>
      <c r="L19" s="4">
        <v>0</v>
      </c>
      <c r="M19" s="46">
        <f t="shared" si="0"/>
        <v>13927.38</v>
      </c>
      <c r="N19" s="4">
        <v>979.38</v>
      </c>
      <c r="O19" s="4">
        <v>0</v>
      </c>
      <c r="P19" s="4">
        <v>1591.51</v>
      </c>
      <c r="Q19" s="4">
        <v>0</v>
      </c>
      <c r="R19" s="4">
        <v>856.94</v>
      </c>
      <c r="S19" s="4">
        <v>6474</v>
      </c>
      <c r="T19" s="4">
        <v>6474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6">
        <f t="shared" si="1"/>
        <v>16375.83</v>
      </c>
      <c r="AN19" s="4">
        <v>2448.4499999999998</v>
      </c>
      <c r="AO19" s="13">
        <f>M19-AM19+AN19</f>
        <v>0</v>
      </c>
    </row>
    <row r="20" spans="1:41" x14ac:dyDescent="0.3">
      <c r="A20" s="54" t="s">
        <v>41</v>
      </c>
      <c r="B20" s="3" t="s">
        <v>42</v>
      </c>
      <c r="C20" s="4">
        <v>1595815.82</v>
      </c>
      <c r="D20" s="4">
        <v>3101816.36</v>
      </c>
      <c r="E20" s="4">
        <v>4216780.0199999996</v>
      </c>
      <c r="F20" s="4">
        <v>5250749.42</v>
      </c>
      <c r="G20" s="4">
        <v>5906508.4100000001</v>
      </c>
      <c r="H20" s="52">
        <v>7765071.2699999996</v>
      </c>
      <c r="I20" s="52">
        <v>7610307.340000011</v>
      </c>
      <c r="J20" s="4">
        <v>8356282.1200000001</v>
      </c>
      <c r="K20" s="4">
        <v>9028123.1699999999</v>
      </c>
      <c r="L20" s="4">
        <v>5405949.0800000001</v>
      </c>
      <c r="M20" s="46">
        <f t="shared" si="0"/>
        <v>58237403.010000013</v>
      </c>
      <c r="N20" s="4">
        <v>40226.29</v>
      </c>
      <c r="O20" s="4">
        <v>513976.95</v>
      </c>
      <c r="P20" s="4">
        <v>702102.87</v>
      </c>
      <c r="Q20" s="4">
        <v>0</v>
      </c>
      <c r="R20" s="4">
        <v>411219.67</v>
      </c>
      <c r="S20" s="4">
        <v>605987.06999999995</v>
      </c>
      <c r="T20" s="4">
        <v>714450.13</v>
      </c>
      <c r="U20" s="4">
        <v>49779.55</v>
      </c>
      <c r="V20" s="4">
        <v>1479561.93</v>
      </c>
      <c r="W20" s="4">
        <v>178815.57</v>
      </c>
      <c r="X20" s="4">
        <v>2241762.67</v>
      </c>
      <c r="Y20" s="4">
        <v>1717847.02</v>
      </c>
      <c r="Z20" s="4">
        <v>2239143.2999999998</v>
      </c>
      <c r="AA20" s="4">
        <v>3211562.09</v>
      </c>
      <c r="AB20" s="4">
        <v>2938963.6</v>
      </c>
      <c r="AC20" s="4">
        <v>2890472.78</v>
      </c>
      <c r="AD20" s="4">
        <v>4465562.59</v>
      </c>
      <c r="AE20" s="4">
        <v>3069547.17</v>
      </c>
      <c r="AF20" s="4">
        <v>4554646.43</v>
      </c>
      <c r="AG20" s="4">
        <v>3159358.3</v>
      </c>
      <c r="AH20" s="4">
        <v>4809976.3099999996</v>
      </c>
      <c r="AI20" s="4">
        <v>3584471.14</v>
      </c>
      <c r="AJ20" s="4">
        <v>5233696.2699999996</v>
      </c>
      <c r="AK20" s="4">
        <v>3965555.93</v>
      </c>
      <c r="AL20" s="4">
        <v>5458717.3799999999</v>
      </c>
      <c r="AM20" s="46">
        <f t="shared" si="1"/>
        <v>58237403.010000005</v>
      </c>
      <c r="AN20" s="4"/>
      <c r="AO20" s="13">
        <f>M20-AM20+AN20</f>
        <v>7.4505805969238281E-9</v>
      </c>
    </row>
    <row r="21" spans="1:41" x14ac:dyDescent="0.3">
      <c r="A21" s="54" t="s">
        <v>43</v>
      </c>
      <c r="B21" s="3" t="s">
        <v>44</v>
      </c>
      <c r="C21" s="4">
        <v>2829645.02</v>
      </c>
      <c r="D21" s="4">
        <v>3328688.65</v>
      </c>
      <c r="E21" s="4">
        <v>3585822.08</v>
      </c>
      <c r="F21" s="4">
        <v>3493983.18</v>
      </c>
      <c r="G21" s="4">
        <v>2929697.23</v>
      </c>
      <c r="H21" s="52">
        <v>2799151.8</v>
      </c>
      <c r="I21" s="52">
        <v>2281238.5000000051</v>
      </c>
      <c r="J21" s="4">
        <v>2417581.36</v>
      </c>
      <c r="K21" s="4">
        <v>2588864.71</v>
      </c>
      <c r="L21" s="4">
        <v>1420329</v>
      </c>
      <c r="M21" s="46">
        <f t="shared" si="0"/>
        <v>27675001.530000005</v>
      </c>
      <c r="N21" s="4">
        <v>78592.160000000003</v>
      </c>
      <c r="O21" s="4">
        <v>1203647.8799999999</v>
      </c>
      <c r="P21" s="4">
        <v>898536.23</v>
      </c>
      <c r="Q21" s="4">
        <v>0</v>
      </c>
      <c r="R21" s="4">
        <v>692496.75</v>
      </c>
      <c r="S21" s="4">
        <v>502848.5</v>
      </c>
      <c r="T21" s="4">
        <v>1394034.5</v>
      </c>
      <c r="U21" s="4">
        <v>5265</v>
      </c>
      <c r="V21" s="4">
        <v>401086.15</v>
      </c>
      <c r="W21" s="4">
        <v>969106.09</v>
      </c>
      <c r="X21" s="4">
        <v>3082307.95</v>
      </c>
      <c r="Y21" s="4">
        <v>399088.58</v>
      </c>
      <c r="Z21" s="4">
        <v>2298109.42</v>
      </c>
      <c r="AA21" s="4">
        <v>1178376.1399999987</v>
      </c>
      <c r="AB21" s="4">
        <v>2104644.7400000002</v>
      </c>
      <c r="AC21" s="4">
        <v>851515</v>
      </c>
      <c r="AD21" s="4">
        <v>1864207.62</v>
      </c>
      <c r="AE21" s="4">
        <v>669090.48</v>
      </c>
      <c r="AF21" s="4">
        <v>1642176.56</v>
      </c>
      <c r="AG21" s="4">
        <v>1009095.75</v>
      </c>
      <c r="AH21" s="4">
        <v>1246662.53</v>
      </c>
      <c r="AI21" s="4">
        <v>1128961.28</v>
      </c>
      <c r="AJ21" s="4">
        <v>1549158.11</v>
      </c>
      <c r="AK21" s="4">
        <v>1046269.05</v>
      </c>
      <c r="AL21" s="4">
        <v>1459725.06</v>
      </c>
      <c r="AM21" s="46">
        <f t="shared" si="1"/>
        <v>27675001.530000001</v>
      </c>
      <c r="AN21" s="4"/>
      <c r="AO21" s="13">
        <f>M21-AM21+AN21</f>
        <v>3.7252902984619141E-9</v>
      </c>
    </row>
    <row r="22" spans="1:41" x14ac:dyDescent="0.3">
      <c r="A22" s="54" t="s">
        <v>45</v>
      </c>
      <c r="B22" s="3" t="s">
        <v>46</v>
      </c>
      <c r="C22" s="4">
        <v>0</v>
      </c>
      <c r="D22" s="4">
        <v>8574.5</v>
      </c>
      <c r="E22" s="4">
        <v>8052.26</v>
      </c>
      <c r="F22" s="4">
        <v>8327.5</v>
      </c>
      <c r="G22" s="4">
        <v>22151.15</v>
      </c>
      <c r="H22" s="52">
        <v>21651.5</v>
      </c>
      <c r="I22" s="52">
        <v>26648</v>
      </c>
      <c r="J22" s="4">
        <v>29979</v>
      </c>
      <c r="K22" s="4">
        <v>18320.5</v>
      </c>
      <c r="L22" s="4">
        <v>13823.65</v>
      </c>
      <c r="M22" s="46">
        <f t="shared" si="0"/>
        <v>157528.06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5720</v>
      </c>
      <c r="U22" s="4">
        <v>0</v>
      </c>
      <c r="V22" s="4">
        <v>2730</v>
      </c>
      <c r="W22" s="4">
        <v>123</v>
      </c>
      <c r="X22" s="4">
        <v>5720</v>
      </c>
      <c r="Y22" s="4">
        <v>738</v>
      </c>
      <c r="Z22" s="4">
        <v>8327.5</v>
      </c>
      <c r="AA22" s="4">
        <v>1602</v>
      </c>
      <c r="AB22" s="4">
        <v>13077.46</v>
      </c>
      <c r="AC22" s="4">
        <v>9067.4599999999991</v>
      </c>
      <c r="AD22" s="4">
        <v>11491.94</v>
      </c>
      <c r="AE22" s="4">
        <v>10159.549999999999</v>
      </c>
      <c r="AF22" s="4">
        <v>15489.15</v>
      </c>
      <c r="AG22" s="4">
        <v>11158.85</v>
      </c>
      <c r="AH22" s="4">
        <v>19319.8</v>
      </c>
      <c r="AI22" s="4">
        <v>10659.2</v>
      </c>
      <c r="AJ22" s="4">
        <v>12158.15</v>
      </c>
      <c r="AK22" s="4">
        <v>6162.35</v>
      </c>
      <c r="AL22" s="4">
        <v>13823.65</v>
      </c>
      <c r="AM22" s="46">
        <f t="shared" si="1"/>
        <v>157528.06</v>
      </c>
      <c r="AN22" s="4"/>
      <c r="AO22" s="13">
        <f>M22-AM22+AN22</f>
        <v>0</v>
      </c>
    </row>
    <row r="23" spans="1:41" x14ac:dyDescent="0.3">
      <c r="A23" s="54" t="s">
        <v>49</v>
      </c>
      <c r="B23" s="3" t="s">
        <v>181</v>
      </c>
      <c r="C23" s="4">
        <v>468080.95</v>
      </c>
      <c r="D23" s="4">
        <v>621756</v>
      </c>
      <c r="E23" s="4">
        <v>651823.9</v>
      </c>
      <c r="F23" s="4">
        <v>747126.9</v>
      </c>
      <c r="G23" s="4">
        <v>919990.66</v>
      </c>
      <c r="H23" s="52">
        <v>971574.48</v>
      </c>
      <c r="I23" s="52">
        <v>1123865.1599999999</v>
      </c>
      <c r="J23" s="4">
        <v>1201679.6100000001</v>
      </c>
      <c r="K23" s="4">
        <v>1385373.16</v>
      </c>
      <c r="L23" s="4">
        <v>0</v>
      </c>
      <c r="M23" s="46">
        <f t="shared" si="0"/>
        <v>8091270.8200000012</v>
      </c>
      <c r="N23" s="4">
        <v>130759.93</v>
      </c>
      <c r="O23" s="4">
        <v>178784.85</v>
      </c>
      <c r="P23" s="4">
        <v>91590.13</v>
      </c>
      <c r="Q23" s="4">
        <v>0</v>
      </c>
      <c r="R23" s="4">
        <v>133716.44</v>
      </c>
      <c r="S23" s="4">
        <v>142846.5</v>
      </c>
      <c r="T23" s="4">
        <v>69203</v>
      </c>
      <c r="U23" s="4">
        <v>369</v>
      </c>
      <c r="V23" s="4">
        <v>85507.31</v>
      </c>
      <c r="W23" s="4">
        <v>31293.19</v>
      </c>
      <c r="X23" s="4">
        <v>212961.04</v>
      </c>
      <c r="Y23" s="4">
        <v>253.89</v>
      </c>
      <c r="Z23" s="4">
        <v>503041.79</v>
      </c>
      <c r="AA23" s="4">
        <v>179155.62999999989</v>
      </c>
      <c r="AB23" s="4">
        <v>1142051.05</v>
      </c>
      <c r="AC23" s="4">
        <v>512147.76</v>
      </c>
      <c r="AD23" s="4">
        <v>446117.57</v>
      </c>
      <c r="AE23" s="4">
        <v>514247.49</v>
      </c>
      <c r="AF23" s="4">
        <v>575789.12</v>
      </c>
      <c r="AG23" s="4">
        <v>554382.36</v>
      </c>
      <c r="AH23" s="4">
        <v>612574.74</v>
      </c>
      <c r="AI23" s="4">
        <v>591388.11</v>
      </c>
      <c r="AJ23" s="4">
        <v>730958.8</v>
      </c>
      <c r="AK23" s="4">
        <v>652131.12</v>
      </c>
      <c r="AL23" s="4">
        <v>0</v>
      </c>
      <c r="AM23" s="46">
        <f t="shared" si="1"/>
        <v>8091270.8200000003</v>
      </c>
      <c r="AN23" s="4"/>
      <c r="AO23" s="13">
        <f>M23-AM23+AN23</f>
        <v>9.3132257461547852E-10</v>
      </c>
    </row>
    <row r="24" spans="1:41" x14ac:dyDescent="0.3">
      <c r="A24" s="54" t="s">
        <v>47</v>
      </c>
      <c r="B24" s="3" t="s">
        <v>48</v>
      </c>
      <c r="C24" s="4">
        <v>1663328.97</v>
      </c>
      <c r="D24" s="4">
        <v>2055910</v>
      </c>
      <c r="E24" s="4">
        <v>1838997.26</v>
      </c>
      <c r="F24" s="4">
        <v>1984697.33</v>
      </c>
      <c r="G24" s="4">
        <v>2134104.73</v>
      </c>
      <c r="H24" s="52">
        <v>2638332.88</v>
      </c>
      <c r="I24" s="52">
        <v>2653875.06</v>
      </c>
      <c r="J24" s="4">
        <v>2668638.61</v>
      </c>
      <c r="K24" s="4">
        <v>2904698.83</v>
      </c>
      <c r="L24" s="4">
        <v>1530114.71</v>
      </c>
      <c r="M24" s="46">
        <f t="shared" si="0"/>
        <v>22072698.380000003</v>
      </c>
      <c r="N24" s="4">
        <v>465049.75</v>
      </c>
      <c r="O24" s="4">
        <v>30847.32</v>
      </c>
      <c r="P24" s="4">
        <v>625166.38</v>
      </c>
      <c r="Q24" s="4">
        <v>0</v>
      </c>
      <c r="R24" s="4">
        <v>374178.24</v>
      </c>
      <c r="S24" s="4">
        <v>560665</v>
      </c>
      <c r="T24" s="4">
        <v>521273.34</v>
      </c>
      <c r="U24" s="4">
        <v>158043.20000000001</v>
      </c>
      <c r="V24" s="4">
        <v>980748.03</v>
      </c>
      <c r="W24" s="4">
        <v>33030.980000000003</v>
      </c>
      <c r="X24" s="4">
        <v>988605.77</v>
      </c>
      <c r="Y24" s="4">
        <v>849539.27</v>
      </c>
      <c r="Z24" s="4">
        <v>996931.16</v>
      </c>
      <c r="AA24" s="4">
        <v>985158.00999999978</v>
      </c>
      <c r="AB24" s="4">
        <v>939791.11</v>
      </c>
      <c r="AC24" s="4">
        <v>1089415.03</v>
      </c>
      <c r="AD24" s="4">
        <v>1307435.8400000001</v>
      </c>
      <c r="AE24" s="4">
        <v>1244390.95</v>
      </c>
      <c r="AF24" s="4">
        <v>1471959.82</v>
      </c>
      <c r="AG24" s="4">
        <v>1344185.58</v>
      </c>
      <c r="AH24" s="4">
        <v>1264198.1599999999</v>
      </c>
      <c r="AI24" s="4">
        <v>1407521.71</v>
      </c>
      <c r="AJ24" s="4">
        <v>1386666.96</v>
      </c>
      <c r="AK24" s="4">
        <v>1519738.97</v>
      </c>
      <c r="AL24" s="4">
        <v>1528157.8</v>
      </c>
      <c r="AM24" s="46">
        <f t="shared" si="1"/>
        <v>22072698.379999999</v>
      </c>
      <c r="AN24" s="4"/>
      <c r="AO24" s="13">
        <f>M24-AM24+AN24</f>
        <v>3.7252902984619141E-9</v>
      </c>
    </row>
    <row r="25" spans="1:41" x14ac:dyDescent="0.3">
      <c r="A25" s="54" t="s">
        <v>50</v>
      </c>
      <c r="B25" s="3" t="s">
        <v>51</v>
      </c>
      <c r="C25" s="4">
        <v>13548.09</v>
      </c>
      <c r="D25" s="4">
        <v>3652</v>
      </c>
      <c r="E25" s="4">
        <v>41902.559999999998</v>
      </c>
      <c r="F25" s="4">
        <v>28147.51</v>
      </c>
      <c r="G25" s="4">
        <v>0</v>
      </c>
      <c r="H25" s="52">
        <v>167557.18</v>
      </c>
      <c r="I25" s="52">
        <v>181213.05</v>
      </c>
      <c r="J25" s="4">
        <v>150692.1</v>
      </c>
      <c r="K25" s="4">
        <v>159441.42000000001</v>
      </c>
      <c r="L25" s="4">
        <v>59887.75</v>
      </c>
      <c r="M25" s="46">
        <f t="shared" si="0"/>
        <v>806041.66</v>
      </c>
      <c r="N25" s="4">
        <v>4325.6000000000004</v>
      </c>
      <c r="O25" s="4">
        <v>1060.99</v>
      </c>
      <c r="P25" s="4">
        <v>5509.03</v>
      </c>
      <c r="Q25" s="4">
        <v>0</v>
      </c>
      <c r="R25" s="4">
        <v>3631.85</v>
      </c>
      <c r="S25" s="4">
        <v>0</v>
      </c>
      <c r="T25" s="4">
        <v>0</v>
      </c>
      <c r="U25" s="4">
        <v>0</v>
      </c>
      <c r="V25" s="4">
        <v>2656</v>
      </c>
      <c r="W25" s="4">
        <v>16.62</v>
      </c>
      <c r="X25" s="4">
        <v>21117.56</v>
      </c>
      <c r="Y25" s="4">
        <v>0</v>
      </c>
      <c r="Z25" s="4">
        <v>20785</v>
      </c>
      <c r="AA25" s="4">
        <v>26815.109999999993</v>
      </c>
      <c r="AB25" s="4">
        <v>0</v>
      </c>
      <c r="AC25" s="4">
        <v>0</v>
      </c>
      <c r="AD25" s="4">
        <v>54255.7</v>
      </c>
      <c r="AE25" s="4">
        <v>108263.2</v>
      </c>
      <c r="AF25" s="4">
        <v>79737.66</v>
      </c>
      <c r="AG25" s="4">
        <v>107013.27</v>
      </c>
      <c r="AH25" s="4">
        <v>58752.13</v>
      </c>
      <c r="AI25" s="4">
        <v>92772.77</v>
      </c>
      <c r="AJ25" s="4">
        <v>64094.16</v>
      </c>
      <c r="AK25" s="4">
        <v>95288.13</v>
      </c>
      <c r="AL25" s="4">
        <v>59946.879999999997</v>
      </c>
      <c r="AM25" s="46">
        <f t="shared" si="1"/>
        <v>806041.66</v>
      </c>
      <c r="AN25" s="4"/>
      <c r="AO25" s="13">
        <f>M25-AM25+AN25</f>
        <v>0</v>
      </c>
    </row>
    <row r="26" spans="1:41" x14ac:dyDescent="0.3">
      <c r="A26" s="54" t="s">
        <v>160</v>
      </c>
      <c r="B26" s="3" t="s">
        <v>177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52">
        <v>0</v>
      </c>
      <c r="I26" s="52">
        <v>1498.95</v>
      </c>
      <c r="J26" s="4">
        <v>2498.25</v>
      </c>
      <c r="K26" s="4">
        <v>4400.26</v>
      </c>
      <c r="L26" s="4">
        <v>6828.55</v>
      </c>
      <c r="M26" s="46">
        <f t="shared" si="0"/>
        <v>15226.009999999998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1498.95</v>
      </c>
      <c r="AG26" s="4">
        <v>0</v>
      </c>
      <c r="AH26" s="4">
        <v>0</v>
      </c>
      <c r="AI26" s="4">
        <v>2498.25</v>
      </c>
      <c r="AJ26" s="4">
        <v>2318.38</v>
      </c>
      <c r="AK26" s="4">
        <v>2081.88</v>
      </c>
      <c r="AL26" s="4">
        <v>6828.55</v>
      </c>
      <c r="AM26" s="46">
        <f t="shared" si="1"/>
        <v>15226.009999999998</v>
      </c>
      <c r="AN26" s="4"/>
      <c r="AO26" s="13">
        <f>M26-AM26+AN26</f>
        <v>0</v>
      </c>
    </row>
    <row r="27" spans="1:41" x14ac:dyDescent="0.3">
      <c r="A27" s="54" t="s">
        <v>52</v>
      </c>
      <c r="B27" s="3" t="s">
        <v>53</v>
      </c>
      <c r="C27" s="4">
        <v>61048.02</v>
      </c>
      <c r="D27" s="4">
        <v>56108</v>
      </c>
      <c r="E27" s="4">
        <v>38576.959999999999</v>
      </c>
      <c r="F27" s="4">
        <v>48299.51</v>
      </c>
      <c r="G27" s="4">
        <v>47966.400000000001</v>
      </c>
      <c r="H27" s="52">
        <v>37307.199999999997</v>
      </c>
      <c r="I27" s="52">
        <v>16655</v>
      </c>
      <c r="J27" s="4">
        <v>25648.7</v>
      </c>
      <c r="K27" s="4">
        <v>25815.25</v>
      </c>
      <c r="L27" s="4">
        <v>12657.8</v>
      </c>
      <c r="M27" s="46">
        <f t="shared" si="0"/>
        <v>370082.83999999997</v>
      </c>
      <c r="N27" s="4">
        <v>23260.29</v>
      </c>
      <c r="O27" s="4">
        <v>0</v>
      </c>
      <c r="P27" s="4">
        <v>22893.02</v>
      </c>
      <c r="Q27" s="4">
        <v>0</v>
      </c>
      <c r="R27" s="4">
        <v>15384.4</v>
      </c>
      <c r="S27" s="4">
        <v>2988</v>
      </c>
      <c r="T27" s="4">
        <v>31042</v>
      </c>
      <c r="U27" s="4">
        <v>0</v>
      </c>
      <c r="V27" s="4">
        <v>25066</v>
      </c>
      <c r="W27" s="4">
        <v>506.31</v>
      </c>
      <c r="X27" s="4">
        <v>19454.759999999998</v>
      </c>
      <c r="Y27" s="4">
        <v>19122.2</v>
      </c>
      <c r="Z27" s="4">
        <v>25648.7</v>
      </c>
      <c r="AA27" s="4">
        <v>22650.809999999998</v>
      </c>
      <c r="AB27" s="4">
        <v>28480.07</v>
      </c>
      <c r="AC27" s="4">
        <v>19486.349999999999</v>
      </c>
      <c r="AD27" s="4">
        <v>16834.73</v>
      </c>
      <c r="AE27" s="4">
        <v>16155.35</v>
      </c>
      <c r="AF27" s="4">
        <v>4496.8500000000004</v>
      </c>
      <c r="AG27" s="4">
        <v>12491.25</v>
      </c>
      <c r="AH27" s="4">
        <v>9326.7999999999993</v>
      </c>
      <c r="AI27" s="4">
        <v>16321.9</v>
      </c>
      <c r="AJ27" s="4">
        <v>2997.9</v>
      </c>
      <c r="AK27" s="4">
        <v>7494.75</v>
      </c>
      <c r="AL27" s="4">
        <v>27980.400000000001</v>
      </c>
      <c r="AM27" s="46">
        <f t="shared" si="1"/>
        <v>370082.84</v>
      </c>
      <c r="AN27" s="4"/>
      <c r="AO27" s="13">
        <f>M27-AM27+AN27</f>
        <v>-5.8207660913467407E-11</v>
      </c>
    </row>
    <row r="28" spans="1:41" x14ac:dyDescent="0.3">
      <c r="A28" s="54" t="s">
        <v>54</v>
      </c>
      <c r="B28" s="3" t="s">
        <v>55</v>
      </c>
      <c r="C28" s="4">
        <v>45214.97</v>
      </c>
      <c r="D28" s="4">
        <v>94742.5</v>
      </c>
      <c r="E28" s="4">
        <v>149361.01</v>
      </c>
      <c r="F28" s="4">
        <v>138531.75</v>
      </c>
      <c r="G28" s="4">
        <v>144571.56</v>
      </c>
      <c r="H28" s="52">
        <v>187881.01</v>
      </c>
      <c r="I28" s="52">
        <v>170928.7900000001</v>
      </c>
      <c r="J28" s="4">
        <v>124458.4</v>
      </c>
      <c r="K28" s="4">
        <v>85360.01</v>
      </c>
      <c r="L28" s="4">
        <v>22818.13</v>
      </c>
      <c r="M28" s="46">
        <f t="shared" si="0"/>
        <v>1163868.1299999999</v>
      </c>
      <c r="N28" s="4">
        <v>13303.33</v>
      </c>
      <c r="O28" s="4">
        <v>4325.5200000000004</v>
      </c>
      <c r="P28" s="4">
        <v>22281.1</v>
      </c>
      <c r="Q28" s="4">
        <v>0</v>
      </c>
      <c r="R28" s="4">
        <v>8406.39</v>
      </c>
      <c r="S28" s="4">
        <v>23074</v>
      </c>
      <c r="T28" s="4">
        <v>18924</v>
      </c>
      <c r="U28" s="4">
        <v>1826</v>
      </c>
      <c r="V28" s="4">
        <v>47484.31</v>
      </c>
      <c r="W28" s="4">
        <v>266.32</v>
      </c>
      <c r="X28" s="4">
        <v>46392.12</v>
      </c>
      <c r="Y28" s="4">
        <v>96566.97</v>
      </c>
      <c r="Z28" s="4">
        <v>68076.12</v>
      </c>
      <c r="AA28" s="4">
        <v>67533.19</v>
      </c>
      <c r="AB28" s="4">
        <v>53120.28</v>
      </c>
      <c r="AC28" s="4">
        <v>96104.08</v>
      </c>
      <c r="AD28" s="4">
        <v>87191.64</v>
      </c>
      <c r="AE28" s="4">
        <v>103595.34</v>
      </c>
      <c r="AF28" s="4">
        <v>51548.58</v>
      </c>
      <c r="AG28" s="4">
        <v>120879.18</v>
      </c>
      <c r="AH28" s="4">
        <v>46426.6</v>
      </c>
      <c r="AI28" s="4">
        <v>78115.08</v>
      </c>
      <c r="AJ28" s="4">
        <v>25232.78</v>
      </c>
      <c r="AK28" s="4">
        <v>61542.99</v>
      </c>
      <c r="AL28" s="4">
        <v>21652.21</v>
      </c>
      <c r="AM28" s="46">
        <f t="shared" si="1"/>
        <v>1163868.1299999999</v>
      </c>
      <c r="AN28" s="4"/>
      <c r="AO28" s="13">
        <f>M28-AM28+AN28</f>
        <v>0</v>
      </c>
    </row>
    <row r="29" spans="1:41" x14ac:dyDescent="0.3">
      <c r="A29" s="54" t="s">
        <v>56</v>
      </c>
      <c r="B29" s="3" t="s">
        <v>57</v>
      </c>
      <c r="C29" s="4">
        <v>455516.08</v>
      </c>
      <c r="D29" s="4">
        <v>409273</v>
      </c>
      <c r="E29" s="4">
        <v>447341.43</v>
      </c>
      <c r="F29" s="4">
        <v>455119.42</v>
      </c>
      <c r="G29" s="4">
        <v>535984.27</v>
      </c>
      <c r="H29" s="52">
        <v>560255.74</v>
      </c>
      <c r="I29" s="52">
        <v>767872.58000000019</v>
      </c>
      <c r="J29" s="4">
        <v>847347.58</v>
      </c>
      <c r="K29" s="4">
        <v>759330.83000000007</v>
      </c>
      <c r="L29" s="4">
        <v>43303</v>
      </c>
      <c r="M29" s="46">
        <f t="shared" si="0"/>
        <v>5281343.9300000006</v>
      </c>
      <c r="N29" s="4">
        <v>54582.25</v>
      </c>
      <c r="O29" s="4">
        <v>91637.61</v>
      </c>
      <c r="P29" s="4">
        <v>208639.31</v>
      </c>
      <c r="Q29" s="4">
        <v>0</v>
      </c>
      <c r="R29" s="4">
        <v>110083.82</v>
      </c>
      <c r="S29" s="4">
        <v>77065.5</v>
      </c>
      <c r="T29" s="4">
        <v>0</v>
      </c>
      <c r="U29" s="4">
        <v>0</v>
      </c>
      <c r="V29" s="4">
        <v>61348.94</v>
      </c>
      <c r="W29" s="4">
        <v>251951.94</v>
      </c>
      <c r="X29" s="4">
        <v>174814.61</v>
      </c>
      <c r="Y29" s="4">
        <v>271521.90999999997</v>
      </c>
      <c r="Z29" s="4">
        <v>252976.78</v>
      </c>
      <c r="AA29" s="4">
        <v>76944.580000000075</v>
      </c>
      <c r="AB29" s="4">
        <v>282604.79999999999</v>
      </c>
      <c r="AC29" s="4">
        <v>33731.089999999997</v>
      </c>
      <c r="AD29" s="4">
        <v>372669.6</v>
      </c>
      <c r="AE29" s="4">
        <v>542917.19999999995</v>
      </c>
      <c r="AF29" s="4">
        <v>0</v>
      </c>
      <c r="AG29" s="4">
        <v>589827.22</v>
      </c>
      <c r="AH29" s="4">
        <v>491733.2</v>
      </c>
      <c r="AI29" s="4">
        <v>494853.59</v>
      </c>
      <c r="AJ29" s="4">
        <v>38806.15</v>
      </c>
      <c r="AK29" s="4">
        <v>487097.66</v>
      </c>
      <c r="AL29" s="4">
        <v>315536.17</v>
      </c>
      <c r="AM29" s="46">
        <f t="shared" si="1"/>
        <v>5281343.9300000006</v>
      </c>
      <c r="AN29" s="4"/>
      <c r="AO29" s="13">
        <f>M29-AM29+AN29</f>
        <v>0</v>
      </c>
    </row>
    <row r="30" spans="1:41" x14ac:dyDescent="0.3">
      <c r="A30" s="54" t="s">
        <v>58</v>
      </c>
      <c r="B30" s="3" t="s">
        <v>59</v>
      </c>
      <c r="C30" s="4">
        <v>389994.23999999999</v>
      </c>
      <c r="D30" s="4">
        <v>612162.27</v>
      </c>
      <c r="E30" s="4">
        <v>858514.1</v>
      </c>
      <c r="F30" s="4">
        <v>929343.08</v>
      </c>
      <c r="G30" s="4">
        <v>918609.92000000004</v>
      </c>
      <c r="H30" s="52">
        <v>894202.14</v>
      </c>
      <c r="I30" s="52">
        <v>1014060.34</v>
      </c>
      <c r="J30" s="4">
        <v>1191734.71</v>
      </c>
      <c r="K30" s="4">
        <v>1465859.76</v>
      </c>
      <c r="L30" s="4">
        <v>866379.30999999994</v>
      </c>
      <c r="M30" s="46">
        <f t="shared" si="0"/>
        <v>9140859.8699999992</v>
      </c>
      <c r="N30" s="4">
        <v>94658.03</v>
      </c>
      <c r="O30" s="4">
        <v>27284.06</v>
      </c>
      <c r="P30" s="4">
        <v>208925.89</v>
      </c>
      <c r="Q30" s="4">
        <v>0</v>
      </c>
      <c r="R30" s="4">
        <v>80308.17</v>
      </c>
      <c r="S30" s="4">
        <v>83973</v>
      </c>
      <c r="T30" s="4">
        <v>337733.42</v>
      </c>
      <c r="U30" s="4">
        <v>564.4</v>
      </c>
      <c r="V30" s="4">
        <v>0</v>
      </c>
      <c r="W30" s="4">
        <v>0</v>
      </c>
      <c r="X30" s="4">
        <v>601993.81999999995</v>
      </c>
      <c r="Y30" s="4">
        <v>374317.14</v>
      </c>
      <c r="Z30" s="4">
        <v>638589.86</v>
      </c>
      <c r="AA30" s="4">
        <v>353845.7799999998</v>
      </c>
      <c r="AB30" s="4">
        <v>459740.79</v>
      </c>
      <c r="AC30" s="4">
        <v>222300.64</v>
      </c>
      <c r="AD30" s="4">
        <v>647522.89</v>
      </c>
      <c r="AE30" s="4">
        <v>469235.73</v>
      </c>
      <c r="AF30" s="4">
        <v>511398.16</v>
      </c>
      <c r="AG30" s="4">
        <v>494917.52</v>
      </c>
      <c r="AH30" s="4">
        <v>653511.46</v>
      </c>
      <c r="AI30" s="4">
        <v>547300.39</v>
      </c>
      <c r="AJ30" s="4">
        <v>741157.49</v>
      </c>
      <c r="AK30" s="4">
        <v>723668.35</v>
      </c>
      <c r="AL30" s="4">
        <v>867912.88</v>
      </c>
      <c r="AM30" s="46">
        <f t="shared" si="1"/>
        <v>9140859.870000001</v>
      </c>
      <c r="AN30" s="4"/>
      <c r="AO30" s="13">
        <f>M30-AM30+AN30</f>
        <v>-1.862645149230957E-9</v>
      </c>
    </row>
    <row r="31" spans="1:41" x14ac:dyDescent="0.3">
      <c r="A31" s="54" t="s">
        <v>60</v>
      </c>
      <c r="B31" s="3" t="s">
        <v>61</v>
      </c>
      <c r="C31" s="4">
        <v>83736.990000000005</v>
      </c>
      <c r="D31" s="4">
        <v>111884</v>
      </c>
      <c r="E31" s="4">
        <v>113236.68</v>
      </c>
      <c r="F31" s="4">
        <v>111088.85</v>
      </c>
      <c r="G31" s="4">
        <v>59958</v>
      </c>
      <c r="H31" s="52">
        <v>79444.350000000006</v>
      </c>
      <c r="I31" s="52">
        <v>0</v>
      </c>
      <c r="J31" s="4">
        <v>0</v>
      </c>
      <c r="K31" s="4">
        <v>0</v>
      </c>
      <c r="L31" s="4">
        <v>0</v>
      </c>
      <c r="M31" s="46">
        <f t="shared" si="0"/>
        <v>559348.87</v>
      </c>
      <c r="N31" s="4">
        <v>21138.29</v>
      </c>
      <c r="O31" s="4">
        <v>0</v>
      </c>
      <c r="P31" s="4">
        <v>41542.050000000003</v>
      </c>
      <c r="Q31" s="4">
        <v>6114.88</v>
      </c>
      <c r="R31" s="4">
        <v>14941.77</v>
      </c>
      <c r="S31" s="4">
        <v>36022</v>
      </c>
      <c r="T31" s="4">
        <v>6806</v>
      </c>
      <c r="U31" s="4">
        <v>0</v>
      </c>
      <c r="V31" s="4">
        <v>54282</v>
      </c>
      <c r="W31" s="4">
        <v>10292</v>
      </c>
      <c r="X31" s="4">
        <v>63518.96</v>
      </c>
      <c r="Y31" s="4">
        <v>52370.64</v>
      </c>
      <c r="Z31" s="4">
        <v>61290.400000000001</v>
      </c>
      <c r="AA31" s="4">
        <v>41470.950000000012</v>
      </c>
      <c r="AB31" s="4">
        <v>42636.800000000003</v>
      </c>
      <c r="AC31" s="4">
        <v>25648.7</v>
      </c>
      <c r="AD31" s="4">
        <v>49128.2</v>
      </c>
      <c r="AE31" s="4">
        <v>32145.23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6">
        <f t="shared" si="1"/>
        <v>559348.87</v>
      </c>
      <c r="AN31" s="4"/>
      <c r="AO31" s="13">
        <f>M31-AM31+AN31</f>
        <v>0</v>
      </c>
    </row>
    <row r="32" spans="1:41" x14ac:dyDescent="0.3">
      <c r="A32" s="54" t="s">
        <v>62</v>
      </c>
      <c r="B32" s="3" t="s">
        <v>63</v>
      </c>
      <c r="C32" s="4">
        <v>1932272.66</v>
      </c>
      <c r="D32" s="4">
        <v>1941985.5</v>
      </c>
      <c r="E32" s="4">
        <v>2647741.7000000002</v>
      </c>
      <c r="F32" s="4">
        <v>3121926.82</v>
      </c>
      <c r="G32" s="4">
        <v>3329050.28</v>
      </c>
      <c r="H32" s="52">
        <v>3912020.4</v>
      </c>
      <c r="I32" s="52">
        <v>3309420.089999998</v>
      </c>
      <c r="J32" s="4">
        <v>4405193.3499999996</v>
      </c>
      <c r="K32" s="4">
        <v>4841756.09</v>
      </c>
      <c r="L32" s="4">
        <v>2986400.96</v>
      </c>
      <c r="M32" s="46">
        <f t="shared" si="0"/>
        <v>32427767.849999998</v>
      </c>
      <c r="N32" s="4">
        <v>179346.06</v>
      </c>
      <c r="O32" s="4">
        <v>752489.54</v>
      </c>
      <c r="P32" s="4">
        <v>498839.3</v>
      </c>
      <c r="Q32" s="4">
        <v>0</v>
      </c>
      <c r="R32" s="4">
        <v>493108.38</v>
      </c>
      <c r="S32" s="4">
        <v>567468.9</v>
      </c>
      <c r="T32" s="4">
        <v>449491.08</v>
      </c>
      <c r="U32" s="4">
        <v>2683.9</v>
      </c>
      <c r="V32" s="4">
        <v>899512.86</v>
      </c>
      <c r="W32" s="4">
        <v>0</v>
      </c>
      <c r="X32" s="4">
        <v>1400978.56</v>
      </c>
      <c r="Y32" s="4">
        <v>1227329.5</v>
      </c>
      <c r="Z32" s="4">
        <v>1571285.09</v>
      </c>
      <c r="AA32" s="4">
        <v>1427448.92</v>
      </c>
      <c r="AB32" s="4">
        <v>1941848.69</v>
      </c>
      <c r="AC32" s="4">
        <v>1565643.67</v>
      </c>
      <c r="AD32" s="4">
        <v>2160330.66</v>
      </c>
      <c r="AE32" s="4">
        <v>1743328.4</v>
      </c>
      <c r="AF32" s="4">
        <v>1822922.34</v>
      </c>
      <c r="AG32" s="4">
        <v>1490263.56</v>
      </c>
      <c r="AH32" s="4">
        <v>2381229.2999999998</v>
      </c>
      <c r="AI32" s="4">
        <v>2022812.95</v>
      </c>
      <c r="AJ32" s="4">
        <v>2692335.17</v>
      </c>
      <c r="AK32" s="4">
        <v>2148171.7599999998</v>
      </c>
      <c r="AL32" s="4">
        <v>2988899.26</v>
      </c>
      <c r="AM32" s="46">
        <f t="shared" si="1"/>
        <v>32427767.849999994</v>
      </c>
      <c r="AN32" s="4"/>
      <c r="AO32" s="13">
        <f>M32-AM32+AN32</f>
        <v>3.7252902984619141E-9</v>
      </c>
    </row>
    <row r="33" spans="1:41" x14ac:dyDescent="0.3">
      <c r="A33" s="54" t="s">
        <v>64</v>
      </c>
      <c r="B33" s="3" t="s">
        <v>65</v>
      </c>
      <c r="C33" s="4">
        <v>150245.31</v>
      </c>
      <c r="D33" s="4">
        <v>140231.93</v>
      </c>
      <c r="E33" s="4">
        <v>225867.16</v>
      </c>
      <c r="F33" s="4">
        <v>253437.12</v>
      </c>
      <c r="G33" s="4">
        <v>223726.64</v>
      </c>
      <c r="H33" s="52">
        <v>270269.36</v>
      </c>
      <c r="I33" s="52">
        <v>252299.27</v>
      </c>
      <c r="J33" s="4">
        <v>269200</v>
      </c>
      <c r="K33" s="4">
        <v>203448.71</v>
      </c>
      <c r="L33" s="4">
        <v>1980</v>
      </c>
      <c r="M33" s="46">
        <f t="shared" si="0"/>
        <v>1990705.5</v>
      </c>
      <c r="N33" s="4">
        <v>15068.61</v>
      </c>
      <c r="O33" s="4">
        <v>40070.03</v>
      </c>
      <c r="P33" s="4">
        <v>46657.31</v>
      </c>
      <c r="Q33" s="4">
        <v>0</v>
      </c>
      <c r="R33" s="4">
        <v>57139.37</v>
      </c>
      <c r="S33" s="4">
        <v>24410</v>
      </c>
      <c r="T33" s="4">
        <v>2990</v>
      </c>
      <c r="U33" s="4">
        <v>17006</v>
      </c>
      <c r="V33" s="4">
        <v>169819.04</v>
      </c>
      <c r="W33" s="4">
        <v>0</v>
      </c>
      <c r="X33" s="4">
        <v>0</v>
      </c>
      <c r="Y33" s="4">
        <v>117372.07</v>
      </c>
      <c r="Z33" s="4">
        <v>101977.12</v>
      </c>
      <c r="AA33" s="4">
        <v>376543.53999999992</v>
      </c>
      <c r="AB33" s="4">
        <v>95766.93</v>
      </c>
      <c r="AC33" s="4">
        <v>0</v>
      </c>
      <c r="AD33" s="4">
        <v>45451.94</v>
      </c>
      <c r="AE33" s="4">
        <v>0</v>
      </c>
      <c r="AF33" s="4">
        <v>252442.2</v>
      </c>
      <c r="AG33" s="4">
        <v>145262.63</v>
      </c>
      <c r="AH33" s="4">
        <v>46080</v>
      </c>
      <c r="AI33" s="4">
        <v>201770</v>
      </c>
      <c r="AJ33" s="4">
        <v>117020</v>
      </c>
      <c r="AK33" s="4">
        <v>114438.71</v>
      </c>
      <c r="AL33" s="4">
        <v>3420</v>
      </c>
      <c r="AM33" s="46">
        <f t="shared" si="1"/>
        <v>1990705.5</v>
      </c>
      <c r="AN33" s="4"/>
      <c r="AO33" s="13">
        <f>M33-AM33+AN33</f>
        <v>0</v>
      </c>
    </row>
    <row r="34" spans="1:41" x14ac:dyDescent="0.3">
      <c r="A34" s="54" t="s">
        <v>66</v>
      </c>
      <c r="B34" s="3" t="s">
        <v>67</v>
      </c>
      <c r="C34" s="4">
        <v>100223.22</v>
      </c>
      <c r="D34" s="4">
        <v>186750</v>
      </c>
      <c r="E34" s="4">
        <v>179083.56</v>
      </c>
      <c r="F34" s="4">
        <v>168798.43</v>
      </c>
      <c r="G34" s="4">
        <v>134405.85</v>
      </c>
      <c r="H34" s="52">
        <v>97764.85</v>
      </c>
      <c r="I34" s="52">
        <v>74114.75</v>
      </c>
      <c r="J34" s="4">
        <v>112421.25</v>
      </c>
      <c r="K34" s="4">
        <v>104593.4</v>
      </c>
      <c r="L34" s="4">
        <v>0</v>
      </c>
      <c r="M34" s="46">
        <f t="shared" si="0"/>
        <v>1158155.3099999998</v>
      </c>
      <c r="N34" s="4">
        <v>0</v>
      </c>
      <c r="O34" s="4">
        <v>0</v>
      </c>
      <c r="P34" s="4">
        <v>88511.49</v>
      </c>
      <c r="Q34" s="4">
        <v>0</v>
      </c>
      <c r="R34" s="4">
        <v>29503.8</v>
      </c>
      <c r="S34" s="4">
        <v>0</v>
      </c>
      <c r="T34" s="4">
        <v>25232</v>
      </c>
      <c r="U34" s="4">
        <v>5644</v>
      </c>
      <c r="V34" s="4">
        <v>79680</v>
      </c>
      <c r="W34" s="4">
        <v>0</v>
      </c>
      <c r="X34" s="4">
        <v>35604.93</v>
      </c>
      <c r="Y34" s="4">
        <v>0</v>
      </c>
      <c r="Z34" s="4">
        <v>201640.44</v>
      </c>
      <c r="AA34" s="4">
        <v>149733.43</v>
      </c>
      <c r="AB34" s="4">
        <v>77612.3</v>
      </c>
      <c r="AC34" s="4">
        <v>567.94000000000005</v>
      </c>
      <c r="AD34" s="4">
        <v>149362.01999999999</v>
      </c>
      <c r="AE34" s="4">
        <v>0</v>
      </c>
      <c r="AF34" s="4">
        <v>27431.11</v>
      </c>
      <c r="AG34" s="4">
        <v>70617.2</v>
      </c>
      <c r="AH34" s="4">
        <v>2831.35</v>
      </c>
      <c r="AI34" s="4">
        <v>109589.9</v>
      </c>
      <c r="AJ34" s="4">
        <v>55461.15</v>
      </c>
      <c r="AK34" s="4">
        <v>0</v>
      </c>
      <c r="AL34" s="4">
        <v>49132.25</v>
      </c>
      <c r="AM34" s="46">
        <f t="shared" si="1"/>
        <v>1158155.3099999998</v>
      </c>
      <c r="AN34" s="4"/>
      <c r="AO34" s="13">
        <f>M34-AM34+AN34</f>
        <v>0</v>
      </c>
    </row>
    <row r="35" spans="1:41" x14ac:dyDescent="0.3">
      <c r="A35" s="54" t="s">
        <v>68</v>
      </c>
      <c r="B35" s="3" t="s">
        <v>69</v>
      </c>
      <c r="C35" s="4">
        <v>939054.13</v>
      </c>
      <c r="D35" s="4">
        <v>1473428.25</v>
      </c>
      <c r="E35" s="4">
        <v>1154362.18</v>
      </c>
      <c r="F35" s="4">
        <v>1798638.47</v>
      </c>
      <c r="G35" s="4">
        <v>1547113.77</v>
      </c>
      <c r="H35" s="52">
        <v>1704979.92</v>
      </c>
      <c r="I35" s="52">
        <v>1424563.6600000011</v>
      </c>
      <c r="J35" s="4">
        <v>1365993.7</v>
      </c>
      <c r="K35" s="4">
        <v>1534259.4</v>
      </c>
      <c r="L35" s="4">
        <v>0</v>
      </c>
      <c r="M35" s="46">
        <f t="shared" si="0"/>
        <v>12942393.479999999</v>
      </c>
      <c r="N35" s="4">
        <v>728620.36</v>
      </c>
      <c r="O35" s="4">
        <v>0</v>
      </c>
      <c r="P35" s="4">
        <v>0</v>
      </c>
      <c r="Q35" s="4">
        <v>0</v>
      </c>
      <c r="R35" s="4">
        <v>208955.33</v>
      </c>
      <c r="S35" s="4">
        <v>284135.75</v>
      </c>
      <c r="T35" s="4">
        <v>534448.39</v>
      </c>
      <c r="U35" s="4">
        <v>0</v>
      </c>
      <c r="V35" s="4">
        <v>621034.32999999996</v>
      </c>
      <c r="W35" s="4">
        <v>31504</v>
      </c>
      <c r="X35" s="4">
        <v>612626.68000000005</v>
      </c>
      <c r="Y35" s="4">
        <v>524630.63</v>
      </c>
      <c r="Z35" s="4">
        <v>121537.11</v>
      </c>
      <c r="AA35" s="4">
        <v>1703829.83</v>
      </c>
      <c r="AB35" s="4">
        <v>118774.75</v>
      </c>
      <c r="AC35" s="4">
        <v>782690.41</v>
      </c>
      <c r="AD35" s="4">
        <v>1652712.06</v>
      </c>
      <c r="AE35" s="4">
        <v>692077.09</v>
      </c>
      <c r="AF35" s="4">
        <v>0</v>
      </c>
      <c r="AG35" s="4">
        <v>1352872</v>
      </c>
      <c r="AH35" s="4">
        <v>190935.63</v>
      </c>
      <c r="AI35" s="4">
        <v>804382.07</v>
      </c>
      <c r="AJ35" s="4">
        <v>746734.65</v>
      </c>
      <c r="AK35" s="4">
        <v>1229642.57</v>
      </c>
      <c r="AL35" s="4">
        <v>249.84</v>
      </c>
      <c r="AM35" s="46">
        <f t="shared" si="1"/>
        <v>12942393.480000002</v>
      </c>
      <c r="AN35" s="4"/>
      <c r="AO35" s="13">
        <f>M35-AM35+AN35</f>
        <v>-3.7252902984619141E-9</v>
      </c>
    </row>
    <row r="36" spans="1:41" x14ac:dyDescent="0.3">
      <c r="A36" s="54" t="s">
        <v>70</v>
      </c>
      <c r="B36" s="3" t="s">
        <v>71</v>
      </c>
      <c r="C36" s="4">
        <v>1366069.85</v>
      </c>
      <c r="D36" s="4">
        <v>1627925.44</v>
      </c>
      <c r="E36" s="4">
        <v>1589325.74</v>
      </c>
      <c r="F36" s="4">
        <v>1659675.66</v>
      </c>
      <c r="G36" s="4">
        <v>1678105.04</v>
      </c>
      <c r="H36" s="52">
        <v>1819089.38</v>
      </c>
      <c r="I36" s="52">
        <v>1714215.32</v>
      </c>
      <c r="J36" s="4">
        <v>1831648.88</v>
      </c>
      <c r="K36" s="4">
        <v>2040384.8</v>
      </c>
      <c r="L36" s="4">
        <v>1101118.33</v>
      </c>
      <c r="M36" s="46">
        <f t="shared" si="0"/>
        <v>16427558.439999999</v>
      </c>
      <c r="N36" s="4">
        <v>3581.61</v>
      </c>
      <c r="O36" s="4">
        <v>8536.39</v>
      </c>
      <c r="P36" s="4">
        <v>1009847.39</v>
      </c>
      <c r="Q36" s="4">
        <v>0</v>
      </c>
      <c r="R36" s="4">
        <v>344228.11</v>
      </c>
      <c r="S36" s="4">
        <v>0</v>
      </c>
      <c r="T36" s="4">
        <v>66677.5</v>
      </c>
      <c r="U36" s="4">
        <v>247867.3</v>
      </c>
      <c r="V36" s="4">
        <v>711119.2</v>
      </c>
      <c r="W36" s="4">
        <v>549550.5</v>
      </c>
      <c r="X36" s="4">
        <v>849276.9</v>
      </c>
      <c r="Y36" s="4">
        <v>678788.1</v>
      </c>
      <c r="Z36" s="4">
        <v>967296.95</v>
      </c>
      <c r="AA36" s="4">
        <v>683442.56999999937</v>
      </c>
      <c r="AB36" s="4">
        <v>268569.08</v>
      </c>
      <c r="AC36" s="4">
        <v>1574755.19</v>
      </c>
      <c r="AD36" s="4">
        <v>1023949.11</v>
      </c>
      <c r="AE36" s="4">
        <v>731574.13</v>
      </c>
      <c r="AF36" s="4">
        <v>931311.66</v>
      </c>
      <c r="AG36" s="4">
        <v>804013.94</v>
      </c>
      <c r="AH36" s="4">
        <v>992583.02</v>
      </c>
      <c r="AI36" s="4">
        <v>791552.94</v>
      </c>
      <c r="AJ36" s="4">
        <v>1176715.8</v>
      </c>
      <c r="AK36" s="4">
        <v>839638.52</v>
      </c>
      <c r="AL36" s="4">
        <v>1172682.53</v>
      </c>
      <c r="AM36" s="46">
        <f t="shared" si="1"/>
        <v>16427558.439999998</v>
      </c>
      <c r="AN36" s="4"/>
      <c r="AO36" s="13">
        <f>M36-AM36+AN36</f>
        <v>1.862645149230957E-9</v>
      </c>
    </row>
    <row r="37" spans="1:41" x14ac:dyDescent="0.3">
      <c r="A37" s="54" t="s">
        <v>72</v>
      </c>
      <c r="B37" s="3" t="s">
        <v>73</v>
      </c>
      <c r="C37" s="4">
        <v>40317.81</v>
      </c>
      <c r="D37" s="4">
        <v>7470</v>
      </c>
      <c r="E37" s="4">
        <v>2660.48</v>
      </c>
      <c r="F37" s="4">
        <v>4413.84</v>
      </c>
      <c r="G37" s="4">
        <v>5163.3599999999997</v>
      </c>
      <c r="H37" s="52">
        <v>2165.2800000000002</v>
      </c>
      <c r="I37" s="52">
        <v>5038.4399999999996</v>
      </c>
      <c r="J37" s="4">
        <v>20028.28</v>
      </c>
      <c r="K37" s="4">
        <v>6953.880000000001</v>
      </c>
      <c r="L37" s="4">
        <v>12866.04</v>
      </c>
      <c r="M37" s="46">
        <f t="shared" si="0"/>
        <v>107077.41</v>
      </c>
      <c r="N37" s="4">
        <v>0</v>
      </c>
      <c r="O37" s="4">
        <v>18608.22</v>
      </c>
      <c r="P37" s="4">
        <v>10038.66</v>
      </c>
      <c r="Q37" s="4">
        <v>0</v>
      </c>
      <c r="R37" s="4">
        <v>11670.93</v>
      </c>
      <c r="S37" s="4">
        <v>4482</v>
      </c>
      <c r="T37" s="4">
        <v>0</v>
      </c>
      <c r="U37" s="4">
        <v>0</v>
      </c>
      <c r="V37" s="4">
        <v>2490</v>
      </c>
      <c r="W37" s="4">
        <v>0</v>
      </c>
      <c r="X37" s="4">
        <v>3491.88</v>
      </c>
      <c r="Y37" s="4">
        <v>1163.96</v>
      </c>
      <c r="Z37" s="4">
        <v>1665.2</v>
      </c>
      <c r="AA37" s="4">
        <v>3178.8000000000029</v>
      </c>
      <c r="AB37" s="4">
        <v>1112.2</v>
      </c>
      <c r="AC37" s="4">
        <v>2123.64</v>
      </c>
      <c r="AD37" s="4">
        <v>3911.01</v>
      </c>
      <c r="AE37" s="4">
        <v>0</v>
      </c>
      <c r="AF37" s="4">
        <v>1085.79</v>
      </c>
      <c r="AG37" s="4">
        <v>2206.92</v>
      </c>
      <c r="AH37" s="4">
        <v>24316.48</v>
      </c>
      <c r="AI37" s="4">
        <v>0</v>
      </c>
      <c r="AJ37" s="4">
        <v>0</v>
      </c>
      <c r="AK37" s="4">
        <v>1666.32</v>
      </c>
      <c r="AL37" s="4">
        <v>13865.4</v>
      </c>
      <c r="AM37" s="46">
        <f t="shared" si="1"/>
        <v>107077.40999999999</v>
      </c>
      <c r="AN37" s="4"/>
      <c r="AO37" s="13">
        <f>M37-AM37+AN37</f>
        <v>1.4551915228366852E-11</v>
      </c>
    </row>
    <row r="38" spans="1:41" x14ac:dyDescent="0.3">
      <c r="A38" s="54" t="s">
        <v>74</v>
      </c>
      <c r="B38" s="3" t="s">
        <v>75</v>
      </c>
      <c r="C38" s="4">
        <v>52315.9</v>
      </c>
      <c r="D38" s="4">
        <v>56191</v>
      </c>
      <c r="E38" s="4">
        <v>50715.4</v>
      </c>
      <c r="F38" s="4">
        <v>54337.08</v>
      </c>
      <c r="G38" s="4">
        <v>41304.400000000001</v>
      </c>
      <c r="H38" s="52">
        <v>51797.05</v>
      </c>
      <c r="I38" s="52">
        <v>26065.09</v>
      </c>
      <c r="J38" s="4">
        <v>27647.3</v>
      </c>
      <c r="K38" s="4">
        <v>54128.75</v>
      </c>
      <c r="L38" s="4">
        <v>26148.35</v>
      </c>
      <c r="M38" s="46">
        <f t="shared" si="0"/>
        <v>440650.32</v>
      </c>
      <c r="N38" s="4">
        <v>15547.92</v>
      </c>
      <c r="O38" s="4">
        <v>3958.34</v>
      </c>
      <c r="P38" s="4">
        <v>21687.919999999998</v>
      </c>
      <c r="Q38" s="4">
        <v>0</v>
      </c>
      <c r="R38" s="4">
        <v>13733.54</v>
      </c>
      <c r="S38" s="4">
        <v>10126</v>
      </c>
      <c r="T38" s="4">
        <v>18094</v>
      </c>
      <c r="U38" s="4">
        <v>249</v>
      </c>
      <c r="V38" s="4">
        <v>31066.86</v>
      </c>
      <c r="W38" s="4">
        <v>0</v>
      </c>
      <c r="X38" s="4">
        <v>0</v>
      </c>
      <c r="Y38" s="4">
        <v>44573.68</v>
      </c>
      <c r="Z38" s="4">
        <v>34718.36</v>
      </c>
      <c r="AA38" s="4">
        <v>25024.170000000013</v>
      </c>
      <c r="AB38" s="4">
        <v>19986</v>
      </c>
      <c r="AC38" s="4">
        <v>18891.84</v>
      </c>
      <c r="AD38" s="4">
        <v>32346.85</v>
      </c>
      <c r="AE38" s="4">
        <v>14491.2</v>
      </c>
      <c r="AF38" s="4">
        <v>17487.759999999998</v>
      </c>
      <c r="AG38" s="4">
        <v>10742.48</v>
      </c>
      <c r="AH38" s="4">
        <v>11158.85</v>
      </c>
      <c r="AI38" s="4">
        <v>16488.45</v>
      </c>
      <c r="AJ38" s="4">
        <v>22650.799999999999</v>
      </c>
      <c r="AK38" s="4">
        <v>18153.95</v>
      </c>
      <c r="AL38" s="4">
        <v>39472.35</v>
      </c>
      <c r="AM38" s="46">
        <f t="shared" si="1"/>
        <v>440650.31999999995</v>
      </c>
      <c r="AN38" s="4"/>
      <c r="AO38" s="13">
        <f>M38-AM38+AN38</f>
        <v>5.8207660913467407E-11</v>
      </c>
    </row>
    <row r="39" spans="1:41" x14ac:dyDescent="0.3">
      <c r="A39" s="54" t="s">
        <v>76</v>
      </c>
      <c r="B39" s="3" t="s">
        <v>77</v>
      </c>
      <c r="C39" s="4">
        <v>38776.39</v>
      </c>
      <c r="D39" s="4">
        <v>19297.5</v>
      </c>
      <c r="E39" s="4">
        <v>35417.64</v>
      </c>
      <c r="F39" s="4">
        <v>38056.959999999999</v>
      </c>
      <c r="G39" s="4">
        <v>32060.95</v>
      </c>
      <c r="H39" s="52">
        <v>20860.66</v>
      </c>
      <c r="I39" s="52">
        <v>17196.509999999998</v>
      </c>
      <c r="J39" s="4">
        <v>26898.02</v>
      </c>
      <c r="K39" s="4">
        <v>28855.11</v>
      </c>
      <c r="L39" s="4">
        <v>15614.16</v>
      </c>
      <c r="M39" s="46">
        <f t="shared" si="0"/>
        <v>273033.89999999997</v>
      </c>
      <c r="N39" s="4">
        <v>0</v>
      </c>
      <c r="O39" s="4">
        <v>1195</v>
      </c>
      <c r="P39" s="4">
        <v>589.04999999999995</v>
      </c>
      <c r="Q39" s="4">
        <v>3415.95</v>
      </c>
      <c r="R39" s="4">
        <v>3040</v>
      </c>
      <c r="S39" s="4">
        <v>0</v>
      </c>
      <c r="T39" s="4">
        <v>46643.5</v>
      </c>
      <c r="U39" s="4">
        <v>0</v>
      </c>
      <c r="V39" s="4">
        <v>2490</v>
      </c>
      <c r="W39" s="4">
        <v>2324</v>
      </c>
      <c r="X39" s="4">
        <v>0</v>
      </c>
      <c r="Y39" s="4">
        <v>34457.64</v>
      </c>
      <c r="Z39" s="4">
        <v>18594.87</v>
      </c>
      <c r="AA39" s="4">
        <v>0</v>
      </c>
      <c r="AB39" s="4">
        <v>33679.160000000003</v>
      </c>
      <c r="AC39" s="4">
        <v>12199.84</v>
      </c>
      <c r="AD39" s="4">
        <v>7145.58</v>
      </c>
      <c r="AE39" s="4">
        <v>15947.42</v>
      </c>
      <c r="AF39" s="4">
        <v>11492.01</v>
      </c>
      <c r="AG39" s="4">
        <v>8452.59</v>
      </c>
      <c r="AH39" s="4">
        <v>13240.74</v>
      </c>
      <c r="AI39" s="4">
        <v>12324.8</v>
      </c>
      <c r="AJ39" s="4">
        <v>14823.03</v>
      </c>
      <c r="AK39" s="4">
        <v>0</v>
      </c>
      <c r="AL39" s="4">
        <v>30978.720000000001</v>
      </c>
      <c r="AM39" s="46">
        <f t="shared" si="1"/>
        <v>273033.89999999997</v>
      </c>
      <c r="AN39" s="4"/>
      <c r="AO39" s="13">
        <f>M39-AM39+AN39</f>
        <v>0</v>
      </c>
    </row>
    <row r="40" spans="1:41" x14ac:dyDescent="0.3">
      <c r="A40" s="54" t="s">
        <v>78</v>
      </c>
      <c r="B40" s="3" t="s">
        <v>79</v>
      </c>
      <c r="C40" s="4">
        <v>726157.49</v>
      </c>
      <c r="D40" s="4">
        <v>927359</v>
      </c>
      <c r="E40" s="4">
        <v>920491.16</v>
      </c>
      <c r="F40" s="4">
        <v>1026125.82</v>
      </c>
      <c r="G40" s="4">
        <v>1097885.19</v>
      </c>
      <c r="H40" s="52">
        <v>1044508.38</v>
      </c>
      <c r="I40" s="52">
        <v>1019814.48</v>
      </c>
      <c r="J40" s="4">
        <v>1319891.33</v>
      </c>
      <c r="K40" s="4">
        <v>1633761.86</v>
      </c>
      <c r="L40" s="4">
        <v>989790.75</v>
      </c>
      <c r="M40" s="46">
        <f t="shared" si="0"/>
        <v>10705785.459999999</v>
      </c>
      <c r="N40" s="4">
        <v>164052.63</v>
      </c>
      <c r="O40" s="4">
        <v>393072.39</v>
      </c>
      <c r="P40" s="4">
        <v>0</v>
      </c>
      <c r="Q40" s="4">
        <v>5766.8</v>
      </c>
      <c r="R40" s="4">
        <v>166407.98000000001</v>
      </c>
      <c r="S40" s="4">
        <v>224203.75</v>
      </c>
      <c r="T40" s="4">
        <v>160821.64000000001</v>
      </c>
      <c r="U40" s="4">
        <v>0</v>
      </c>
      <c r="V40" s="4">
        <v>361597.52</v>
      </c>
      <c r="W40" s="4">
        <v>168220.26</v>
      </c>
      <c r="X40" s="4">
        <v>38783.79</v>
      </c>
      <c r="Y40" s="4">
        <v>875481.68</v>
      </c>
      <c r="Z40" s="4">
        <v>533593.31000000006</v>
      </c>
      <c r="AA40" s="4">
        <v>485342.35000000009</v>
      </c>
      <c r="AB40" s="4">
        <v>587431.97</v>
      </c>
      <c r="AC40" s="4">
        <v>495477.91</v>
      </c>
      <c r="AD40" s="4">
        <v>662618.71</v>
      </c>
      <c r="AE40" s="4">
        <v>415657.06</v>
      </c>
      <c r="AF40" s="4">
        <v>507233.73</v>
      </c>
      <c r="AG40" s="4">
        <v>512580.8</v>
      </c>
      <c r="AH40" s="4">
        <v>689034.69</v>
      </c>
      <c r="AI40" s="4">
        <v>629524.06999999995</v>
      </c>
      <c r="AJ40" s="4">
        <v>850645.95</v>
      </c>
      <c r="AK40" s="4">
        <v>787279.87</v>
      </c>
      <c r="AL40" s="4">
        <v>990956.6</v>
      </c>
      <c r="AM40" s="46">
        <f t="shared" si="1"/>
        <v>10705785.459999999</v>
      </c>
      <c r="AN40" s="4"/>
      <c r="AO40" s="13">
        <f>M40-AM40+AN40</f>
        <v>0</v>
      </c>
    </row>
    <row r="41" spans="1:41" x14ac:dyDescent="0.3">
      <c r="A41" s="54" t="s">
        <v>199</v>
      </c>
      <c r="B41" s="3" t="s">
        <v>200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4163.75</v>
      </c>
      <c r="L41" s="4">
        <v>16988.099999999999</v>
      </c>
      <c r="M41" s="46">
        <f t="shared" si="0"/>
        <v>21151.85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1498.95</v>
      </c>
      <c r="AK41" s="4">
        <v>2664.8</v>
      </c>
      <c r="AL41" s="4">
        <v>16988.099999999999</v>
      </c>
      <c r="AM41" s="46">
        <f t="shared" si="1"/>
        <v>21151.85</v>
      </c>
      <c r="AN41" s="4"/>
      <c r="AO41" s="13">
        <f>M41-AM41+AN41</f>
        <v>0</v>
      </c>
    </row>
    <row r="42" spans="1:41" x14ac:dyDescent="0.3">
      <c r="A42" s="54" t="s">
        <v>80</v>
      </c>
      <c r="B42" s="3" t="s">
        <v>81</v>
      </c>
      <c r="C42" s="4">
        <v>900050.48</v>
      </c>
      <c r="D42" s="4">
        <v>1143740</v>
      </c>
      <c r="E42" s="4">
        <v>1265641.8799999999</v>
      </c>
      <c r="F42" s="4">
        <v>1052453.1100000001</v>
      </c>
      <c r="G42" s="4">
        <v>1043887.12</v>
      </c>
      <c r="H42" s="52">
        <v>1008626.81</v>
      </c>
      <c r="I42" s="52">
        <v>975066.99000000069</v>
      </c>
      <c r="J42" s="4">
        <v>1172991.69</v>
      </c>
      <c r="K42" s="4">
        <v>1668059.89</v>
      </c>
      <c r="L42" s="4">
        <v>1001924.84</v>
      </c>
      <c r="M42" s="46">
        <f t="shared" si="0"/>
        <v>11232442.810000001</v>
      </c>
      <c r="N42" s="4">
        <v>236765.4</v>
      </c>
      <c r="O42" s="4">
        <v>21138.16</v>
      </c>
      <c r="P42" s="4">
        <v>427533.09</v>
      </c>
      <c r="Q42" s="4">
        <v>0</v>
      </c>
      <c r="R42" s="4">
        <v>228488.39</v>
      </c>
      <c r="S42" s="4">
        <v>131472</v>
      </c>
      <c r="T42" s="4">
        <v>492105.34</v>
      </c>
      <c r="U42" s="4">
        <v>1.66</v>
      </c>
      <c r="V42" s="4">
        <v>494021.74</v>
      </c>
      <c r="W42" s="4">
        <v>10211.76</v>
      </c>
      <c r="X42" s="4">
        <v>664903.81999999995</v>
      </c>
      <c r="Y42" s="4">
        <v>583432.75</v>
      </c>
      <c r="Z42" s="4">
        <v>567767.42000000004</v>
      </c>
      <c r="AA42" s="4">
        <v>487718.98999999976</v>
      </c>
      <c r="AB42" s="4">
        <v>595979.71</v>
      </c>
      <c r="AC42" s="4">
        <v>422830.87</v>
      </c>
      <c r="AD42" s="4">
        <v>655136.35</v>
      </c>
      <c r="AE42" s="4">
        <v>385908.25</v>
      </c>
      <c r="AF42" s="4">
        <v>525881.63</v>
      </c>
      <c r="AG42" s="4">
        <v>455004.61</v>
      </c>
      <c r="AH42" s="4">
        <v>676691.01</v>
      </c>
      <c r="AI42" s="4">
        <v>493739.14</v>
      </c>
      <c r="AJ42" s="4">
        <v>875438.44</v>
      </c>
      <c r="AK42" s="4">
        <v>795266.27</v>
      </c>
      <c r="AL42" s="4">
        <v>1005006.01</v>
      </c>
      <c r="AM42" s="46">
        <f t="shared" si="1"/>
        <v>11232442.809999999</v>
      </c>
      <c r="AN42" s="4"/>
      <c r="AO42" s="13">
        <f>M42-AM42+AN42</f>
        <v>1.862645149230957E-9</v>
      </c>
    </row>
    <row r="43" spans="1:41" x14ac:dyDescent="0.3">
      <c r="A43" s="54" t="s">
        <v>82</v>
      </c>
      <c r="B43" s="3" t="s">
        <v>83</v>
      </c>
      <c r="C43" s="4">
        <v>217748.82</v>
      </c>
      <c r="D43" s="4">
        <v>282615</v>
      </c>
      <c r="E43" s="4">
        <v>360495.04</v>
      </c>
      <c r="F43" s="4">
        <v>282218.99</v>
      </c>
      <c r="G43" s="4">
        <v>272559.09000000003</v>
      </c>
      <c r="H43" s="52">
        <v>294293.86</v>
      </c>
      <c r="I43" s="52">
        <v>360515.81000000052</v>
      </c>
      <c r="J43" s="4">
        <v>369116.45</v>
      </c>
      <c r="K43" s="4">
        <v>479664.02</v>
      </c>
      <c r="L43" s="4">
        <v>234612.33</v>
      </c>
      <c r="M43" s="46">
        <f t="shared" si="0"/>
        <v>3153839.4100000011</v>
      </c>
      <c r="N43" s="4">
        <v>0</v>
      </c>
      <c r="O43" s="4">
        <v>1142.6099999999999</v>
      </c>
      <c r="P43" s="4">
        <v>232069.09</v>
      </c>
      <c r="Q43" s="4">
        <v>28833.81</v>
      </c>
      <c r="R43" s="4">
        <v>48907.65</v>
      </c>
      <c r="S43" s="4">
        <v>4150</v>
      </c>
      <c r="T43" s="4">
        <v>4150</v>
      </c>
      <c r="U43" s="4">
        <v>28552</v>
      </c>
      <c r="V43" s="4">
        <v>56545.16</v>
      </c>
      <c r="W43" s="4">
        <v>0</v>
      </c>
      <c r="X43" s="4">
        <v>91128.46</v>
      </c>
      <c r="Y43" s="4">
        <v>165654.53</v>
      </c>
      <c r="Z43" s="4">
        <v>5329.6</v>
      </c>
      <c r="AA43" s="4">
        <v>499.65000000002328</v>
      </c>
      <c r="AB43" s="4">
        <v>619781.44999999995</v>
      </c>
      <c r="AC43" s="4">
        <v>132074.16</v>
      </c>
      <c r="AD43" s="4">
        <v>159637.65</v>
      </c>
      <c r="AE43" s="4">
        <v>131474.98000000001</v>
      </c>
      <c r="AF43" s="4">
        <v>177792.13</v>
      </c>
      <c r="AG43" s="4">
        <v>129492.63</v>
      </c>
      <c r="AH43" s="4">
        <v>243680.98</v>
      </c>
      <c r="AI43" s="4">
        <v>178666.52</v>
      </c>
      <c r="AJ43" s="4">
        <v>249658.46</v>
      </c>
      <c r="AK43" s="4">
        <v>230005.56</v>
      </c>
      <c r="AL43" s="4">
        <v>234612.33</v>
      </c>
      <c r="AM43" s="46">
        <f t="shared" si="1"/>
        <v>3153839.4099999997</v>
      </c>
      <c r="AN43" s="4"/>
      <c r="AO43" s="13">
        <f>M43-AM43+AN43</f>
        <v>1.3969838619232178E-9</v>
      </c>
    </row>
    <row r="44" spans="1:41" x14ac:dyDescent="0.3">
      <c r="A44" s="54" t="s">
        <v>84</v>
      </c>
      <c r="B44" s="3" t="s">
        <v>85</v>
      </c>
      <c r="C44" s="4">
        <v>40653.25</v>
      </c>
      <c r="D44" s="4">
        <v>23020.5</v>
      </c>
      <c r="E44" s="4">
        <v>31900</v>
      </c>
      <c r="F44" s="4">
        <v>36224.44</v>
      </c>
      <c r="G44" s="4">
        <v>38340.71</v>
      </c>
      <c r="H44" s="52">
        <v>37788.5</v>
      </c>
      <c r="I44" s="52">
        <v>44202.95</v>
      </c>
      <c r="J44" s="4">
        <v>54447.65</v>
      </c>
      <c r="K44" s="4">
        <v>73398.600000000006</v>
      </c>
      <c r="L44" s="4">
        <v>51075.51</v>
      </c>
      <c r="M44" s="46">
        <f t="shared" si="0"/>
        <v>431052.11</v>
      </c>
      <c r="N44" s="4">
        <v>126.3</v>
      </c>
      <c r="O44" s="4">
        <v>1473.7</v>
      </c>
      <c r="P44" s="4">
        <v>29045</v>
      </c>
      <c r="Q44" s="4">
        <v>9500</v>
      </c>
      <c r="R44" s="4">
        <v>715</v>
      </c>
      <c r="S44" s="4">
        <v>2436</v>
      </c>
      <c r="T44" s="4">
        <v>4264</v>
      </c>
      <c r="U44" s="4">
        <v>0</v>
      </c>
      <c r="V44" s="4">
        <v>0</v>
      </c>
      <c r="W44" s="4">
        <v>0</v>
      </c>
      <c r="X44" s="4">
        <v>0</v>
      </c>
      <c r="Y44" s="4">
        <v>2624.6</v>
      </c>
      <c r="Z44" s="4">
        <v>13560</v>
      </c>
      <c r="AA44" s="4">
        <v>34265.250000000007</v>
      </c>
      <c r="AB44" s="4">
        <v>59589.55</v>
      </c>
      <c r="AC44" s="4">
        <v>14209.5</v>
      </c>
      <c r="AD44" s="4">
        <v>17337.849999999999</v>
      </c>
      <c r="AE44" s="4">
        <v>18780.650000000001</v>
      </c>
      <c r="AF44" s="4">
        <v>24106.3</v>
      </c>
      <c r="AG44" s="4">
        <v>20096.650000000001</v>
      </c>
      <c r="AH44" s="4">
        <v>32340.35</v>
      </c>
      <c r="AI44" s="4">
        <v>22107.3</v>
      </c>
      <c r="AJ44" s="4">
        <v>33577.35</v>
      </c>
      <c r="AK44" s="4">
        <v>1168</v>
      </c>
      <c r="AL44" s="4">
        <v>89728.76</v>
      </c>
      <c r="AM44" s="46">
        <f t="shared" si="1"/>
        <v>431052.11</v>
      </c>
      <c r="AN44" s="4"/>
      <c r="AO44" s="13">
        <f>M44-AM44+AN44</f>
        <v>0</v>
      </c>
    </row>
    <row r="45" spans="1:41" x14ac:dyDescent="0.3">
      <c r="A45" s="54" t="s">
        <v>86</v>
      </c>
      <c r="B45" s="3" t="s">
        <v>87</v>
      </c>
      <c r="C45" s="4">
        <v>1046283.71</v>
      </c>
      <c r="D45" s="4">
        <v>1011334.26</v>
      </c>
      <c r="E45" s="4">
        <v>1307043.94</v>
      </c>
      <c r="F45" s="4">
        <v>1556385.59</v>
      </c>
      <c r="G45" s="4">
        <v>1450719.14</v>
      </c>
      <c r="H45" s="52">
        <v>1584751.28</v>
      </c>
      <c r="I45" s="52">
        <v>1483647.2499999991</v>
      </c>
      <c r="J45" s="4">
        <v>1583287.39</v>
      </c>
      <c r="K45" s="4">
        <v>1875850.57</v>
      </c>
      <c r="L45" s="4">
        <v>1334528.3799999999</v>
      </c>
      <c r="M45" s="46">
        <f t="shared" si="0"/>
        <v>14233831.509999998</v>
      </c>
      <c r="N45" s="4">
        <v>279475.08</v>
      </c>
      <c r="O45" s="4">
        <v>0</v>
      </c>
      <c r="P45" s="4">
        <v>590565.54</v>
      </c>
      <c r="Q45" s="4">
        <v>0</v>
      </c>
      <c r="R45" s="4">
        <v>290339.62</v>
      </c>
      <c r="S45" s="4">
        <v>204761</v>
      </c>
      <c r="T45" s="4">
        <v>0</v>
      </c>
      <c r="U45" s="4">
        <v>87024</v>
      </c>
      <c r="V45" s="4">
        <v>276072.58</v>
      </c>
      <c r="W45" s="4">
        <v>405462.7</v>
      </c>
      <c r="X45" s="4">
        <v>655937.73</v>
      </c>
      <c r="Y45" s="4">
        <v>648760.46</v>
      </c>
      <c r="Z45" s="4">
        <v>494100.43</v>
      </c>
      <c r="AA45" s="4">
        <v>988476.64000000013</v>
      </c>
      <c r="AB45" s="4">
        <v>775575.73</v>
      </c>
      <c r="AC45" s="4">
        <v>694895.2</v>
      </c>
      <c r="AD45" s="4">
        <v>779891.33</v>
      </c>
      <c r="AE45" s="4">
        <v>776435.91</v>
      </c>
      <c r="AF45" s="4">
        <v>772903.28</v>
      </c>
      <c r="AG45" s="4">
        <v>717114.59</v>
      </c>
      <c r="AH45" s="4">
        <v>806001.67</v>
      </c>
      <c r="AI45" s="4">
        <v>776536.25</v>
      </c>
      <c r="AJ45" s="4">
        <v>38418.1</v>
      </c>
      <c r="AK45" s="4">
        <v>1739624.85</v>
      </c>
      <c r="AL45" s="4">
        <v>1435458.82</v>
      </c>
      <c r="AM45" s="46">
        <f t="shared" si="1"/>
        <v>14233831.510000002</v>
      </c>
      <c r="AN45" s="4"/>
      <c r="AO45" s="13">
        <f>M45-AM45+AN45</f>
        <v>-3.7252902984619141E-9</v>
      </c>
    </row>
    <row r="46" spans="1:41" x14ac:dyDescent="0.3">
      <c r="A46" s="54" t="s">
        <v>88</v>
      </c>
      <c r="B46" s="3" t="s">
        <v>89</v>
      </c>
      <c r="C46" s="4">
        <v>330968.87</v>
      </c>
      <c r="D46" s="4">
        <v>321998.5</v>
      </c>
      <c r="E46" s="4">
        <v>451076.07</v>
      </c>
      <c r="F46" s="4">
        <v>760565.81</v>
      </c>
      <c r="G46" s="4">
        <v>873146.8</v>
      </c>
      <c r="H46" s="52">
        <v>1214759.6499999999</v>
      </c>
      <c r="I46" s="52">
        <v>1204672.79</v>
      </c>
      <c r="J46" s="4">
        <v>1110355.1299999999</v>
      </c>
      <c r="K46" s="4">
        <v>1214340.43</v>
      </c>
      <c r="L46" s="4">
        <v>670626.24</v>
      </c>
      <c r="M46" s="46">
        <f t="shared" si="0"/>
        <v>8152510.29</v>
      </c>
      <c r="N46" s="4">
        <v>244174.32</v>
      </c>
      <c r="O46" s="4">
        <v>0</v>
      </c>
      <c r="P46" s="4">
        <v>450031.09</v>
      </c>
      <c r="Q46" s="4">
        <v>0</v>
      </c>
      <c r="R46" s="4">
        <v>0</v>
      </c>
      <c r="S46" s="4">
        <v>90294.5</v>
      </c>
      <c r="T46" s="4">
        <v>60728.57</v>
      </c>
      <c r="U46" s="4">
        <v>15850.3</v>
      </c>
      <c r="V46" s="4">
        <v>20741.73</v>
      </c>
      <c r="W46" s="4">
        <v>18883.04</v>
      </c>
      <c r="X46" s="4">
        <v>242884.52</v>
      </c>
      <c r="Y46" s="4">
        <v>0</v>
      </c>
      <c r="Z46" s="4">
        <v>339222.97</v>
      </c>
      <c r="AA46" s="4">
        <v>370344.19999999995</v>
      </c>
      <c r="AB46" s="4">
        <v>494290.95</v>
      </c>
      <c r="AC46" s="4">
        <v>387344.49</v>
      </c>
      <c r="AD46" s="4">
        <v>642856.61</v>
      </c>
      <c r="AE46" s="4">
        <v>574868.41</v>
      </c>
      <c r="AF46" s="4">
        <v>645763.76</v>
      </c>
      <c r="AG46" s="4">
        <v>558909.03</v>
      </c>
      <c r="AH46" s="4">
        <v>585592.44999999995</v>
      </c>
      <c r="AI46" s="4">
        <v>524762.68000000005</v>
      </c>
      <c r="AJ46" s="4">
        <v>624814.84</v>
      </c>
      <c r="AK46" s="4">
        <v>589025.91</v>
      </c>
      <c r="AL46" s="4">
        <v>671125.92</v>
      </c>
      <c r="AM46" s="46">
        <f t="shared" si="1"/>
        <v>8152510.29</v>
      </c>
      <c r="AN46" s="4"/>
      <c r="AO46" s="13">
        <f>M46-AM46+AN46</f>
        <v>0</v>
      </c>
    </row>
    <row r="47" spans="1:41" x14ac:dyDescent="0.3">
      <c r="A47" s="54" t="s">
        <v>90</v>
      </c>
      <c r="B47" s="3" t="s">
        <v>91</v>
      </c>
      <c r="C47" s="4">
        <v>88172.43</v>
      </c>
      <c r="D47" s="4">
        <v>45904</v>
      </c>
      <c r="E47" s="4">
        <v>63696.68</v>
      </c>
      <c r="F47" s="4">
        <v>64910.21</v>
      </c>
      <c r="G47" s="4">
        <v>21319.45</v>
      </c>
      <c r="H47" s="52">
        <v>17321.2</v>
      </c>
      <c r="I47" s="52">
        <v>30895.03</v>
      </c>
      <c r="J47" s="4">
        <v>15822.25</v>
      </c>
      <c r="K47" s="4">
        <v>20319.099999999999</v>
      </c>
      <c r="L47" s="4">
        <v>0</v>
      </c>
      <c r="M47" s="46">
        <f t="shared" si="0"/>
        <v>368360.35</v>
      </c>
      <c r="N47" s="4">
        <v>0</v>
      </c>
      <c r="O47" s="4">
        <v>72.8</v>
      </c>
      <c r="P47" s="4">
        <v>91.2</v>
      </c>
      <c r="Q47" s="4">
        <v>30890.5</v>
      </c>
      <c r="R47" s="4">
        <v>59100</v>
      </c>
      <c r="S47" s="4">
        <v>13200</v>
      </c>
      <c r="T47" s="4">
        <v>16515</v>
      </c>
      <c r="U47" s="4">
        <v>0</v>
      </c>
      <c r="V47" s="4">
        <v>22009</v>
      </c>
      <c r="W47" s="4">
        <v>0</v>
      </c>
      <c r="X47" s="4">
        <v>27921.5</v>
      </c>
      <c r="Y47" s="4">
        <v>32820</v>
      </c>
      <c r="Z47" s="4">
        <v>36900</v>
      </c>
      <c r="AA47" s="4">
        <v>30836.840000000026</v>
      </c>
      <c r="AB47" s="4">
        <v>0</v>
      </c>
      <c r="AC47" s="4">
        <v>23489.19</v>
      </c>
      <c r="AD47" s="4">
        <v>3629.36</v>
      </c>
      <c r="AE47" s="4">
        <v>3848.58</v>
      </c>
      <c r="AF47" s="4">
        <v>17654.3</v>
      </c>
      <c r="AG47" s="4">
        <v>13240.73</v>
      </c>
      <c r="AH47" s="4">
        <v>10659.2</v>
      </c>
      <c r="AI47" s="4">
        <v>5163.05</v>
      </c>
      <c r="AJ47" s="4">
        <v>12158.15</v>
      </c>
      <c r="AK47" s="4">
        <v>0</v>
      </c>
      <c r="AL47" s="4">
        <v>8160.95</v>
      </c>
      <c r="AM47" s="46">
        <f t="shared" si="1"/>
        <v>368360.35000000003</v>
      </c>
      <c r="AN47" s="4"/>
      <c r="AO47" s="13">
        <f>M47-AM47+AN47</f>
        <v>-5.8207660913467407E-11</v>
      </c>
    </row>
    <row r="48" spans="1:41" x14ac:dyDescent="0.3">
      <c r="A48" s="54" t="s">
        <v>92</v>
      </c>
      <c r="B48" s="3" t="s">
        <v>93</v>
      </c>
      <c r="C48" s="4">
        <v>352944.75</v>
      </c>
      <c r="D48" s="4">
        <v>322450.5</v>
      </c>
      <c r="E48" s="4">
        <v>248570.96</v>
      </c>
      <c r="F48" s="4">
        <v>240151.79</v>
      </c>
      <c r="G48" s="4">
        <v>196410.83</v>
      </c>
      <c r="H48" s="52">
        <v>175876.8</v>
      </c>
      <c r="I48" s="52">
        <v>241277.81999999969</v>
      </c>
      <c r="J48" s="4">
        <v>156347.24</v>
      </c>
      <c r="K48" s="4">
        <v>178162.36</v>
      </c>
      <c r="L48" s="4">
        <v>64295.9</v>
      </c>
      <c r="M48" s="46">
        <f t="shared" si="0"/>
        <v>2176488.9499999997</v>
      </c>
      <c r="N48" s="4">
        <v>98933.78</v>
      </c>
      <c r="O48" s="4">
        <v>11736.16</v>
      </c>
      <c r="P48" s="4">
        <v>165503.1</v>
      </c>
      <c r="Q48" s="4">
        <v>0</v>
      </c>
      <c r="R48" s="4">
        <v>92503.89</v>
      </c>
      <c r="S48" s="4">
        <v>69631</v>
      </c>
      <c r="T48" s="4">
        <v>83967</v>
      </c>
      <c r="U48" s="4">
        <v>0</v>
      </c>
      <c r="V48" s="4">
        <v>77853.56</v>
      </c>
      <c r="W48" s="4">
        <v>88759.87</v>
      </c>
      <c r="X48" s="4">
        <v>81599.14</v>
      </c>
      <c r="Y48" s="4">
        <v>168911.33</v>
      </c>
      <c r="Z48" s="4">
        <v>107790.85</v>
      </c>
      <c r="AA48" s="4">
        <v>109648.59999999998</v>
      </c>
      <c r="AB48" s="4">
        <v>108632.73</v>
      </c>
      <c r="AC48" s="4">
        <v>89873.95</v>
      </c>
      <c r="AD48" s="4">
        <v>55121.18</v>
      </c>
      <c r="AE48" s="4">
        <v>84468.54</v>
      </c>
      <c r="AF48" s="4">
        <v>140772.07</v>
      </c>
      <c r="AG48" s="4">
        <v>71734.23</v>
      </c>
      <c r="AH48" s="4">
        <v>151807.29</v>
      </c>
      <c r="AI48" s="4">
        <v>74782.42</v>
      </c>
      <c r="AJ48" s="4">
        <v>87689.05</v>
      </c>
      <c r="AK48" s="4">
        <v>88891.1</v>
      </c>
      <c r="AL48" s="4">
        <v>65878.11</v>
      </c>
      <c r="AM48" s="46">
        <f t="shared" si="1"/>
        <v>2176488.9499999997</v>
      </c>
      <c r="AN48" s="4"/>
      <c r="AO48" s="13">
        <f>M48-AM48+AN48</f>
        <v>0</v>
      </c>
    </row>
    <row r="49" spans="1:41" x14ac:dyDescent="0.3">
      <c r="A49" s="54" t="s">
        <v>94</v>
      </c>
      <c r="B49" s="3" t="s">
        <v>95</v>
      </c>
      <c r="C49" s="4">
        <v>25953.34</v>
      </c>
      <c r="D49" s="4">
        <v>56148.5</v>
      </c>
      <c r="E49" s="4">
        <v>33256</v>
      </c>
      <c r="F49" s="4">
        <v>0</v>
      </c>
      <c r="G49" s="4">
        <v>0</v>
      </c>
      <c r="H49" s="52">
        <v>0</v>
      </c>
      <c r="I49" s="52">
        <v>0</v>
      </c>
      <c r="J49" s="4">
        <v>0</v>
      </c>
      <c r="K49" s="4">
        <v>0</v>
      </c>
      <c r="L49" s="4">
        <v>0</v>
      </c>
      <c r="M49" s="46">
        <f t="shared" si="0"/>
        <v>115357.84</v>
      </c>
      <c r="N49" s="4">
        <v>4180.4399999999996</v>
      </c>
      <c r="O49" s="4">
        <v>0</v>
      </c>
      <c r="P49" s="4">
        <v>16631.21</v>
      </c>
      <c r="Q49" s="4">
        <v>0</v>
      </c>
      <c r="R49" s="4">
        <v>5794.61</v>
      </c>
      <c r="S49" s="4">
        <v>7636</v>
      </c>
      <c r="T49" s="4">
        <v>4646</v>
      </c>
      <c r="U49" s="4">
        <v>0</v>
      </c>
      <c r="V49" s="4">
        <v>41245.5</v>
      </c>
      <c r="W49" s="4">
        <v>0</v>
      </c>
      <c r="X49" s="4">
        <v>22792.560000000001</v>
      </c>
      <c r="Y49" s="4">
        <v>10309.36</v>
      </c>
      <c r="Z49" s="4">
        <v>0</v>
      </c>
      <c r="AA49" s="4">
        <v>480</v>
      </c>
      <c r="AB49" s="4">
        <v>2197.16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6">
        <f t="shared" si="1"/>
        <v>115912.84</v>
      </c>
      <c r="AN49" s="4">
        <v>555</v>
      </c>
      <c r="AO49" s="13">
        <f>M49-AM49+AN49</f>
        <v>0</v>
      </c>
    </row>
    <row r="50" spans="1:41" x14ac:dyDescent="0.3">
      <c r="A50" s="54" t="s">
        <v>96</v>
      </c>
      <c r="B50" s="3" t="s">
        <v>97</v>
      </c>
      <c r="C50" s="4">
        <v>74369.539999999994</v>
      </c>
      <c r="D50" s="4">
        <v>59520</v>
      </c>
      <c r="E50" s="4">
        <v>68480</v>
      </c>
      <c r="F50" s="4">
        <v>60456.639999999999</v>
      </c>
      <c r="G50" s="4">
        <v>47217.72</v>
      </c>
      <c r="H50" s="52">
        <v>77245.45</v>
      </c>
      <c r="I50" s="52">
        <v>84610.63</v>
      </c>
      <c r="J50" s="4">
        <v>55130.37</v>
      </c>
      <c r="K50" s="4">
        <v>75114.320000000007</v>
      </c>
      <c r="L50" s="4">
        <v>9743.43</v>
      </c>
      <c r="M50" s="46">
        <f t="shared" si="0"/>
        <v>611888.10000000021</v>
      </c>
      <c r="N50" s="4">
        <v>188.85</v>
      </c>
      <c r="O50" s="4">
        <v>0</v>
      </c>
      <c r="P50" s="4">
        <v>45681.15</v>
      </c>
      <c r="Q50" s="4">
        <v>0</v>
      </c>
      <c r="R50" s="4">
        <v>27730</v>
      </c>
      <c r="S50" s="4">
        <v>9348</v>
      </c>
      <c r="T50" s="4">
        <v>10666</v>
      </c>
      <c r="U50" s="4">
        <v>20720</v>
      </c>
      <c r="V50" s="4">
        <v>0</v>
      </c>
      <c r="W50" s="4">
        <v>0</v>
      </c>
      <c r="X50" s="4">
        <v>23461</v>
      </c>
      <c r="Y50" s="4">
        <v>55165</v>
      </c>
      <c r="Z50" s="4">
        <v>34863.82</v>
      </c>
      <c r="AA50" s="4">
        <v>31992.820000000007</v>
      </c>
      <c r="AB50" s="4">
        <v>22817.91</v>
      </c>
      <c r="AC50" s="4">
        <v>27584.49</v>
      </c>
      <c r="AD50" s="4">
        <v>20602.23</v>
      </c>
      <c r="AE50" s="4">
        <v>21236.400000000001</v>
      </c>
      <c r="AF50" s="4">
        <v>24732.5</v>
      </c>
      <c r="AG50" s="4">
        <v>94776.71</v>
      </c>
      <c r="AH50" s="4">
        <v>8494.0499999999993</v>
      </c>
      <c r="AI50" s="4">
        <v>46969.42</v>
      </c>
      <c r="AJ50" s="4">
        <v>17987.61</v>
      </c>
      <c r="AK50" s="4">
        <v>56755.73</v>
      </c>
      <c r="AL50" s="4">
        <v>10114.41</v>
      </c>
      <c r="AM50" s="46">
        <f t="shared" si="1"/>
        <v>611888.1</v>
      </c>
      <c r="AN50" s="4"/>
      <c r="AO50" s="13">
        <f>M50-AM50+AN50</f>
        <v>2.3283064365386963E-10</v>
      </c>
    </row>
    <row r="51" spans="1:41" x14ac:dyDescent="0.3">
      <c r="A51" s="54" t="s">
        <v>98</v>
      </c>
      <c r="B51" s="3" t="s">
        <v>99</v>
      </c>
      <c r="C51" s="4">
        <v>1194436.04</v>
      </c>
      <c r="D51" s="4">
        <v>1352651</v>
      </c>
      <c r="E51" s="4">
        <v>1579576.86</v>
      </c>
      <c r="F51" s="4">
        <v>1310082.31</v>
      </c>
      <c r="G51" s="4">
        <v>1669996.85</v>
      </c>
      <c r="H51" s="52">
        <v>1837306.33</v>
      </c>
      <c r="I51" s="52">
        <v>1894006.649999995</v>
      </c>
      <c r="J51" s="4">
        <v>1755020.67</v>
      </c>
      <c r="K51" s="4">
        <v>1762348.89</v>
      </c>
      <c r="L51" s="4">
        <v>1189250.32</v>
      </c>
      <c r="M51" s="46">
        <f t="shared" si="0"/>
        <v>15544675.919999996</v>
      </c>
      <c r="N51" s="4">
        <v>296018.14</v>
      </c>
      <c r="O51" s="4">
        <v>162577.03</v>
      </c>
      <c r="P51" s="4">
        <v>487179.84</v>
      </c>
      <c r="Q51" s="4">
        <v>0</v>
      </c>
      <c r="R51" s="4">
        <v>276654.99</v>
      </c>
      <c r="S51" s="4">
        <v>299298</v>
      </c>
      <c r="T51" s="4">
        <v>387785.96</v>
      </c>
      <c r="U51" s="4">
        <v>0</v>
      </c>
      <c r="V51" s="4">
        <v>634204.22</v>
      </c>
      <c r="W51" s="4">
        <v>0</v>
      </c>
      <c r="X51" s="4">
        <v>826203.11</v>
      </c>
      <c r="Y51" s="4">
        <v>467233.38</v>
      </c>
      <c r="Z51" s="4">
        <v>973710.59</v>
      </c>
      <c r="AA51" s="4">
        <v>607574.40000000037</v>
      </c>
      <c r="AB51" s="4">
        <v>831251.05</v>
      </c>
      <c r="AC51" s="4">
        <v>711668.15</v>
      </c>
      <c r="AD51" s="4">
        <v>1059305.22</v>
      </c>
      <c r="AE51" s="4">
        <v>920550.63</v>
      </c>
      <c r="AF51" s="4">
        <v>1071989.1299999999</v>
      </c>
      <c r="AG51" s="4">
        <v>819775.75</v>
      </c>
      <c r="AH51" s="4">
        <v>984305.53</v>
      </c>
      <c r="AI51" s="4">
        <v>772378.98</v>
      </c>
      <c r="AJ51" s="4">
        <v>994634.98</v>
      </c>
      <c r="AK51" s="4">
        <v>770293.77</v>
      </c>
      <c r="AL51" s="4">
        <v>1190083.07</v>
      </c>
      <c r="AM51" s="46">
        <f t="shared" si="1"/>
        <v>15544675.92</v>
      </c>
      <c r="AN51" s="4"/>
      <c r="AO51" s="13">
        <f>M51-AM51+AN51</f>
        <v>-3.7252902984619141E-9</v>
      </c>
    </row>
    <row r="52" spans="1:41" x14ac:dyDescent="0.3">
      <c r="A52" s="54" t="s">
        <v>100</v>
      </c>
      <c r="B52" s="3" t="s">
        <v>101</v>
      </c>
      <c r="C52" s="4">
        <v>1809103.39</v>
      </c>
      <c r="D52" s="4">
        <v>1951848.5</v>
      </c>
      <c r="E52" s="4">
        <v>1825297.13</v>
      </c>
      <c r="F52" s="4">
        <v>1698231.33</v>
      </c>
      <c r="G52" s="4">
        <v>1804367.92</v>
      </c>
      <c r="H52" s="52">
        <v>1846004.14</v>
      </c>
      <c r="I52" s="52">
        <v>1676907.7299999979</v>
      </c>
      <c r="J52" s="4">
        <v>1753319.42</v>
      </c>
      <c r="K52" s="4">
        <v>2049650.84</v>
      </c>
      <c r="L52" s="4">
        <v>1147801.77</v>
      </c>
      <c r="M52" s="46">
        <f t="shared" si="0"/>
        <v>17562532.169999998</v>
      </c>
      <c r="N52" s="4">
        <v>467038.23</v>
      </c>
      <c r="O52" s="4">
        <v>93874.01</v>
      </c>
      <c r="P52" s="4">
        <v>806067.61</v>
      </c>
      <c r="Q52" s="4">
        <v>0</v>
      </c>
      <c r="R52" s="4">
        <v>440300.52</v>
      </c>
      <c r="S52" s="4">
        <v>281223</v>
      </c>
      <c r="T52" s="4">
        <v>291894</v>
      </c>
      <c r="U52" s="4">
        <v>0</v>
      </c>
      <c r="V52" s="4">
        <v>794609.21</v>
      </c>
      <c r="W52" s="4">
        <v>451187.71</v>
      </c>
      <c r="X52" s="4">
        <v>995671.35</v>
      </c>
      <c r="Y52" s="4">
        <v>855911.26</v>
      </c>
      <c r="Z52" s="4">
        <v>917569.27</v>
      </c>
      <c r="AA52" s="4">
        <v>752619.5</v>
      </c>
      <c r="AB52" s="4">
        <v>987961.88</v>
      </c>
      <c r="AC52" s="4">
        <v>812599.03</v>
      </c>
      <c r="AD52" s="4">
        <v>1079410.48</v>
      </c>
      <c r="AE52" s="4">
        <v>903867.48</v>
      </c>
      <c r="AF52" s="4">
        <v>912553.96</v>
      </c>
      <c r="AG52" s="4">
        <v>768124.44</v>
      </c>
      <c r="AH52" s="4">
        <v>992011.49</v>
      </c>
      <c r="AI52" s="4">
        <v>766081.49</v>
      </c>
      <c r="AJ52" s="4">
        <v>1119029.55</v>
      </c>
      <c r="AK52" s="4">
        <v>922959.77</v>
      </c>
      <c r="AL52" s="4">
        <v>1149966.93</v>
      </c>
      <c r="AM52" s="46">
        <f t="shared" si="1"/>
        <v>17562532.170000002</v>
      </c>
      <c r="AN52" s="4"/>
      <c r="AO52" s="13">
        <f>M52-AM52+AN52</f>
        <v>-3.7252902984619141E-9</v>
      </c>
    </row>
    <row r="53" spans="1:41" x14ac:dyDescent="0.3">
      <c r="A53" s="54" t="s">
        <v>102</v>
      </c>
      <c r="B53" s="3" t="s">
        <v>103</v>
      </c>
      <c r="C53" s="4">
        <v>38319.5</v>
      </c>
      <c r="D53" s="4">
        <v>121891</v>
      </c>
      <c r="E53" s="4">
        <v>160792.76</v>
      </c>
      <c r="F53" s="4">
        <v>194447.71</v>
      </c>
      <c r="G53" s="4">
        <v>156973.81</v>
      </c>
      <c r="H53" s="52">
        <v>125787.52</v>
      </c>
      <c r="I53" s="52">
        <v>109423.82</v>
      </c>
      <c r="J53" s="4">
        <v>113670.53</v>
      </c>
      <c r="K53" s="4">
        <v>131907.66</v>
      </c>
      <c r="L53" s="4">
        <v>46467.45</v>
      </c>
      <c r="M53" s="46">
        <f t="shared" si="0"/>
        <v>1199681.76</v>
      </c>
      <c r="N53" s="4">
        <v>4763.6000000000004</v>
      </c>
      <c r="O53" s="4">
        <v>7846.84</v>
      </c>
      <c r="P53" s="4">
        <v>10538.84</v>
      </c>
      <c r="Q53" s="4">
        <v>0</v>
      </c>
      <c r="R53" s="4">
        <v>7879.66</v>
      </c>
      <c r="S53" s="4">
        <v>26434</v>
      </c>
      <c r="T53" s="4">
        <v>11208</v>
      </c>
      <c r="U53" s="4">
        <v>19007</v>
      </c>
      <c r="V53" s="4">
        <v>50778</v>
      </c>
      <c r="W53" s="4">
        <v>0</v>
      </c>
      <c r="X53" s="4">
        <v>88713.43</v>
      </c>
      <c r="Y53" s="4">
        <v>71250.98</v>
      </c>
      <c r="Z53" s="4">
        <v>110090.91</v>
      </c>
      <c r="AA53" s="4">
        <v>77605.479999999981</v>
      </c>
      <c r="AB53" s="4">
        <v>109516.67</v>
      </c>
      <c r="AC53" s="4">
        <v>53879.18</v>
      </c>
      <c r="AD53" s="4">
        <v>98178.23</v>
      </c>
      <c r="AE53" s="4">
        <v>50521.48</v>
      </c>
      <c r="AF53" s="4">
        <v>64704.92</v>
      </c>
      <c r="AG53" s="4">
        <v>44718.9</v>
      </c>
      <c r="AH53" s="4">
        <v>64704.71</v>
      </c>
      <c r="AI53" s="4">
        <v>48965.82</v>
      </c>
      <c r="AJ53" s="4">
        <v>80277.14</v>
      </c>
      <c r="AK53" s="4">
        <v>51130.87</v>
      </c>
      <c r="AL53" s="4">
        <v>46967.1</v>
      </c>
      <c r="AM53" s="46">
        <f t="shared" si="1"/>
        <v>1199681.7600000002</v>
      </c>
      <c r="AN53" s="4"/>
      <c r="AO53" s="13">
        <f>M53-AM53+AN53</f>
        <v>-2.3283064365386963E-10</v>
      </c>
    </row>
    <row r="54" spans="1:41" x14ac:dyDescent="0.3">
      <c r="A54" s="54" t="s">
        <v>104</v>
      </c>
      <c r="B54" s="3" t="s">
        <v>105</v>
      </c>
      <c r="C54" s="4">
        <v>489262.09</v>
      </c>
      <c r="D54" s="4">
        <v>603662.77</v>
      </c>
      <c r="E54" s="4">
        <v>644143.65</v>
      </c>
      <c r="F54" s="4">
        <v>585892.89</v>
      </c>
      <c r="G54" s="4">
        <v>597477.43999999994</v>
      </c>
      <c r="H54" s="52">
        <v>762641.28</v>
      </c>
      <c r="I54" s="52">
        <v>775929.67000000016</v>
      </c>
      <c r="J54" s="4">
        <v>839144.18</v>
      </c>
      <c r="K54" s="4">
        <v>1057400.48</v>
      </c>
      <c r="L54" s="4">
        <v>439422.95</v>
      </c>
      <c r="M54" s="46">
        <f t="shared" si="0"/>
        <v>6794977.3999999994</v>
      </c>
      <c r="N54" s="4">
        <v>260863</v>
      </c>
      <c r="O54" s="4">
        <v>112957.94</v>
      </c>
      <c r="P54" s="4">
        <v>501925.97</v>
      </c>
      <c r="Q54" s="4">
        <v>0</v>
      </c>
      <c r="R54" s="4">
        <v>0</v>
      </c>
      <c r="S54" s="4">
        <v>102128.62</v>
      </c>
      <c r="T54" s="4">
        <v>99419.05</v>
      </c>
      <c r="U54" s="4">
        <v>16049.27</v>
      </c>
      <c r="V54" s="4">
        <v>0</v>
      </c>
      <c r="W54" s="4">
        <v>0</v>
      </c>
      <c r="X54" s="4">
        <v>219139.81</v>
      </c>
      <c r="Y54" s="4">
        <v>375385.8</v>
      </c>
      <c r="Z54" s="4">
        <v>235965.04</v>
      </c>
      <c r="AA54" s="4">
        <v>359681.93999999994</v>
      </c>
      <c r="AB54" s="4">
        <v>246232.57</v>
      </c>
      <c r="AC54" s="4">
        <v>361486.69</v>
      </c>
      <c r="AD54" s="4">
        <v>466571.29</v>
      </c>
      <c r="AE54" s="4">
        <v>322774.73</v>
      </c>
      <c r="AF54" s="4">
        <v>352360.02</v>
      </c>
      <c r="AG54" s="4">
        <v>405652.31</v>
      </c>
      <c r="AH54" s="4">
        <v>139548.01999999999</v>
      </c>
      <c r="AI54" s="4">
        <v>476864.27</v>
      </c>
      <c r="AJ54" s="4">
        <v>598370.01</v>
      </c>
      <c r="AK54" s="4">
        <v>674408.05</v>
      </c>
      <c r="AL54" s="4">
        <v>467193</v>
      </c>
      <c r="AM54" s="46">
        <f t="shared" si="1"/>
        <v>6794977.3999999994</v>
      </c>
      <c r="AN54" s="4"/>
      <c r="AO54" s="13">
        <f>M54-AM54+AN54</f>
        <v>0</v>
      </c>
    </row>
    <row r="55" spans="1:41" x14ac:dyDescent="0.3">
      <c r="A55" s="54" t="s">
        <v>106</v>
      </c>
      <c r="B55" s="3" t="s">
        <v>107</v>
      </c>
      <c r="C55" s="4">
        <v>603310.61</v>
      </c>
      <c r="D55" s="4">
        <v>525504.5</v>
      </c>
      <c r="E55" s="4">
        <v>482035.01</v>
      </c>
      <c r="F55" s="4">
        <v>597522.76</v>
      </c>
      <c r="G55" s="4">
        <v>306624.68</v>
      </c>
      <c r="H55" s="52">
        <v>731036.52</v>
      </c>
      <c r="I55" s="52">
        <v>854015.52000000014</v>
      </c>
      <c r="J55" s="4">
        <v>1165554.1399999999</v>
      </c>
      <c r="K55" s="4">
        <v>1315918.6299999999</v>
      </c>
      <c r="L55" s="4">
        <v>680182.89</v>
      </c>
      <c r="M55" s="46">
        <f t="shared" si="0"/>
        <v>7261705.2599999998</v>
      </c>
      <c r="N55" s="4">
        <v>64339.040000000001</v>
      </c>
      <c r="O55" s="4">
        <v>0</v>
      </c>
      <c r="P55" s="4">
        <v>405163.91</v>
      </c>
      <c r="Q55" s="4">
        <v>0</v>
      </c>
      <c r="R55" s="4">
        <v>156500.92000000001</v>
      </c>
      <c r="S55" s="4">
        <v>120890</v>
      </c>
      <c r="T55" s="4">
        <v>160280</v>
      </c>
      <c r="U55" s="4">
        <v>0</v>
      </c>
      <c r="V55" s="4">
        <v>112241.58</v>
      </c>
      <c r="W55" s="4">
        <v>127694.42</v>
      </c>
      <c r="X55" s="4">
        <v>415703.38</v>
      </c>
      <c r="Y55" s="4">
        <v>72788.19</v>
      </c>
      <c r="Z55" s="4">
        <v>12497.58</v>
      </c>
      <c r="AA55" s="4">
        <v>263799.35999999987</v>
      </c>
      <c r="AB55" s="4">
        <v>257616.03</v>
      </c>
      <c r="AC55" s="4">
        <v>239892.18</v>
      </c>
      <c r="AD55" s="4">
        <v>518705.77</v>
      </c>
      <c r="AE55" s="4">
        <v>313252.92</v>
      </c>
      <c r="AF55" s="4">
        <v>77529.52</v>
      </c>
      <c r="AG55" s="4">
        <v>495038.28</v>
      </c>
      <c r="AH55" s="4">
        <v>491848.4</v>
      </c>
      <c r="AI55" s="4">
        <v>856180.18</v>
      </c>
      <c r="AJ55" s="4">
        <v>786636.71</v>
      </c>
      <c r="AK55" s="4">
        <v>629859.72</v>
      </c>
      <c r="AL55" s="4">
        <v>683247.17</v>
      </c>
      <c r="AM55" s="46">
        <f t="shared" si="1"/>
        <v>7261705.2599999998</v>
      </c>
      <c r="AN55" s="4"/>
      <c r="AO55" s="13">
        <f>M55-AM55+AN55</f>
        <v>0</v>
      </c>
    </row>
    <row r="56" spans="1:41" x14ac:dyDescent="0.3">
      <c r="A56" s="54" t="s">
        <v>108</v>
      </c>
      <c r="B56" s="3" t="s">
        <v>109</v>
      </c>
      <c r="C56" s="4">
        <v>501201.46</v>
      </c>
      <c r="D56" s="4">
        <v>477457.52</v>
      </c>
      <c r="E56" s="4">
        <v>438314.08</v>
      </c>
      <c r="F56" s="4">
        <v>477151.76</v>
      </c>
      <c r="G56" s="4">
        <v>637061.06999999995</v>
      </c>
      <c r="H56" s="52">
        <v>761349.13</v>
      </c>
      <c r="I56" s="52">
        <v>598115.18000000052</v>
      </c>
      <c r="J56" s="4">
        <v>737144.37</v>
      </c>
      <c r="K56" s="4">
        <v>797660.57000000007</v>
      </c>
      <c r="L56" s="4">
        <v>75613.7</v>
      </c>
      <c r="M56" s="46">
        <f t="shared" si="0"/>
        <v>5501068.8400000008</v>
      </c>
      <c r="N56" s="4">
        <v>125973.29</v>
      </c>
      <c r="O56" s="4">
        <v>0</v>
      </c>
      <c r="P56" s="4">
        <v>259232.11</v>
      </c>
      <c r="Q56" s="4">
        <v>0</v>
      </c>
      <c r="R56" s="4">
        <v>123749.62</v>
      </c>
      <c r="S56" s="4">
        <v>66234</v>
      </c>
      <c r="T56" s="4">
        <v>182102</v>
      </c>
      <c r="U56" s="4">
        <v>0</v>
      </c>
      <c r="V56" s="4">
        <v>226058.81</v>
      </c>
      <c r="W56" s="4">
        <v>4818.8999999999996</v>
      </c>
      <c r="X56" s="4">
        <v>227225.86</v>
      </c>
      <c r="Y56" s="4">
        <v>222773.22</v>
      </c>
      <c r="Z56" s="4">
        <v>243787.75</v>
      </c>
      <c r="AA56" s="4">
        <v>232282.68999999994</v>
      </c>
      <c r="AB56" s="4">
        <v>106342.04</v>
      </c>
      <c r="AC56" s="4">
        <v>501613.66</v>
      </c>
      <c r="AD56" s="4">
        <v>375047.23</v>
      </c>
      <c r="AE56" s="4">
        <v>332129.65000000002</v>
      </c>
      <c r="AF56" s="4">
        <v>34684.14</v>
      </c>
      <c r="AG56" s="4">
        <v>603611.32999999996</v>
      </c>
      <c r="AH56" s="4">
        <v>42636.800000000003</v>
      </c>
      <c r="AI56" s="4">
        <v>654743.74</v>
      </c>
      <c r="AJ56" s="4">
        <v>325352.58</v>
      </c>
      <c r="AK56" s="4">
        <v>487167.58</v>
      </c>
      <c r="AL56" s="4">
        <v>123501.84</v>
      </c>
      <c r="AM56" s="46">
        <f t="shared" si="1"/>
        <v>5501068.8399999999</v>
      </c>
      <c r="AN56" s="4"/>
      <c r="AO56" s="13">
        <f>M56-AM56+AN56</f>
        <v>9.3132257461547852E-10</v>
      </c>
    </row>
    <row r="57" spans="1:41" x14ac:dyDescent="0.3">
      <c r="A57" s="54" t="s">
        <v>110</v>
      </c>
      <c r="B57" s="3" t="s">
        <v>111</v>
      </c>
      <c r="C57" s="4">
        <v>898651.55</v>
      </c>
      <c r="D57" s="4">
        <v>1247241</v>
      </c>
      <c r="E57" s="4">
        <v>1592427.37</v>
      </c>
      <c r="F57" s="4">
        <v>1758337.93</v>
      </c>
      <c r="G57" s="4">
        <v>2012320.09</v>
      </c>
      <c r="H57" s="52">
        <v>2213893.1</v>
      </c>
      <c r="I57" s="52">
        <v>2227138.6499999911</v>
      </c>
      <c r="J57" s="4">
        <v>2509527.7200000002</v>
      </c>
      <c r="K57" s="4">
        <v>2671686.14</v>
      </c>
      <c r="L57" s="4">
        <v>1273624.28</v>
      </c>
      <c r="M57" s="46">
        <f t="shared" si="0"/>
        <v>18404847.829999991</v>
      </c>
      <c r="N57" s="4">
        <v>12581.75</v>
      </c>
      <c r="O57" s="4">
        <v>321129.17</v>
      </c>
      <c r="P57" s="4">
        <v>365729.35</v>
      </c>
      <c r="Q57" s="4">
        <v>0</v>
      </c>
      <c r="R57" s="4">
        <v>66689.52</v>
      </c>
      <c r="S57" s="4">
        <v>189277</v>
      </c>
      <c r="T57" s="4">
        <v>311981.14</v>
      </c>
      <c r="U57" s="4">
        <v>14906.8</v>
      </c>
      <c r="V57" s="4">
        <v>611901.07999999996</v>
      </c>
      <c r="W57" s="4">
        <v>207192.27</v>
      </c>
      <c r="X57" s="4">
        <v>616107.88</v>
      </c>
      <c r="Y57" s="4">
        <v>876195.67</v>
      </c>
      <c r="Z57" s="4">
        <v>741854.17</v>
      </c>
      <c r="AA57" s="4">
        <v>494322.54000000004</v>
      </c>
      <c r="AB57" s="4">
        <v>1447763.6</v>
      </c>
      <c r="AC57" s="4">
        <v>819092.58</v>
      </c>
      <c r="AD57" s="4">
        <v>1356446.89</v>
      </c>
      <c r="AE57" s="4">
        <v>885931.8</v>
      </c>
      <c r="AF57" s="4">
        <v>1193124.52</v>
      </c>
      <c r="AG57" s="4">
        <v>1241332.8700000001</v>
      </c>
      <c r="AH57" s="4">
        <v>1215469.58</v>
      </c>
      <c r="AI57" s="4">
        <v>986500.52</v>
      </c>
      <c r="AJ57" s="4">
        <v>1511417.72</v>
      </c>
      <c r="AK57" s="4">
        <v>1638774.49</v>
      </c>
      <c r="AL57" s="4">
        <v>1279124.92</v>
      </c>
      <c r="AM57" s="46">
        <f t="shared" si="1"/>
        <v>18404847.829999998</v>
      </c>
      <c r="AN57" s="4"/>
      <c r="AO57" s="13">
        <f>M57-AM57+AN57</f>
        <v>-7.4505805969238281E-9</v>
      </c>
    </row>
    <row r="58" spans="1:41" x14ac:dyDescent="0.3">
      <c r="A58" s="87" t="s">
        <v>174</v>
      </c>
      <c r="B58" s="3" t="s">
        <v>175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52">
        <v>3997.2</v>
      </c>
      <c r="I58" s="52">
        <v>0</v>
      </c>
      <c r="J58" s="4">
        <v>19486.349999999999</v>
      </c>
      <c r="K58" s="4">
        <v>16988.099999999999</v>
      </c>
      <c r="L58" s="4">
        <v>9826.4500000000007</v>
      </c>
      <c r="M58" s="46">
        <f t="shared" si="0"/>
        <v>50298.099999999991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3997.2</v>
      </c>
      <c r="AH58" s="4">
        <v>0</v>
      </c>
      <c r="AI58" s="4">
        <v>10159.549999999999</v>
      </c>
      <c r="AJ58" s="4">
        <v>19652.900000000001</v>
      </c>
      <c r="AK58" s="4">
        <v>6662</v>
      </c>
      <c r="AL58" s="4">
        <v>9826.4500000000007</v>
      </c>
      <c r="AM58" s="46">
        <f t="shared" si="1"/>
        <v>50298.100000000006</v>
      </c>
      <c r="AN58" s="4"/>
      <c r="AO58" s="13">
        <f>M58-AM58+AN58</f>
        <v>-1.4551915228366852E-11</v>
      </c>
    </row>
    <row r="59" spans="1:41" x14ac:dyDescent="0.3">
      <c r="A59" s="54" t="s">
        <v>112</v>
      </c>
      <c r="B59" s="3" t="s">
        <v>113</v>
      </c>
      <c r="C59" s="4">
        <v>1373598.23</v>
      </c>
      <c r="D59" s="4">
        <v>1847123.52</v>
      </c>
      <c r="E59" s="4">
        <v>2002829.3</v>
      </c>
      <c r="F59" s="4">
        <v>2097495.39</v>
      </c>
      <c r="G59" s="4">
        <v>2332130.25</v>
      </c>
      <c r="H59" s="52">
        <v>2219777.88</v>
      </c>
      <c r="I59" s="52">
        <v>2023863.12</v>
      </c>
      <c r="J59" s="4">
        <v>2083893.42</v>
      </c>
      <c r="K59" s="4">
        <v>2287643</v>
      </c>
      <c r="L59" s="4">
        <v>1221768.56</v>
      </c>
      <c r="M59" s="46">
        <f t="shared" si="0"/>
        <v>19490122.669999998</v>
      </c>
      <c r="N59" s="4">
        <v>336624.65</v>
      </c>
      <c r="O59" s="4">
        <v>354787.48</v>
      </c>
      <c r="P59" s="4">
        <v>456925.62</v>
      </c>
      <c r="Q59" s="4">
        <v>0</v>
      </c>
      <c r="R59" s="4">
        <v>289778.64</v>
      </c>
      <c r="S59" s="4">
        <v>676284</v>
      </c>
      <c r="T59" s="4">
        <v>299007.5</v>
      </c>
      <c r="U59" s="4">
        <v>0</v>
      </c>
      <c r="V59" s="4">
        <v>850423.52</v>
      </c>
      <c r="W59" s="4">
        <v>0</v>
      </c>
      <c r="X59" s="4">
        <v>964215.59</v>
      </c>
      <c r="Y59" s="4">
        <v>977072.36</v>
      </c>
      <c r="Z59" s="4">
        <v>1061693.68</v>
      </c>
      <c r="AA59" s="4">
        <v>1041969.6399999997</v>
      </c>
      <c r="AB59" s="4">
        <v>1223996.1100000001</v>
      </c>
      <c r="AC59" s="4">
        <v>1113656.54</v>
      </c>
      <c r="AD59" s="4">
        <v>1199995.29</v>
      </c>
      <c r="AE59" s="4">
        <v>1026467.32</v>
      </c>
      <c r="AF59" s="4">
        <v>1044517.69</v>
      </c>
      <c r="AG59" s="4">
        <v>978694.18</v>
      </c>
      <c r="AH59" s="4">
        <v>1061274.79</v>
      </c>
      <c r="AI59" s="4">
        <v>1023534.71</v>
      </c>
      <c r="AJ59" s="4">
        <v>1206980.1399999999</v>
      </c>
      <c r="AK59" s="4">
        <v>1075624.69</v>
      </c>
      <c r="AL59" s="4">
        <v>1226598.53</v>
      </c>
      <c r="AM59" s="46">
        <f t="shared" si="1"/>
        <v>19490122.670000002</v>
      </c>
      <c r="AN59" s="4"/>
      <c r="AO59" s="13">
        <f>M59-AM59+AN59</f>
        <v>-3.7252902984619141E-9</v>
      </c>
    </row>
    <row r="60" spans="1:41" x14ac:dyDescent="0.3">
      <c r="A60" s="54" t="s">
        <v>114</v>
      </c>
      <c r="B60" s="3" t="s">
        <v>115</v>
      </c>
      <c r="C60" s="4">
        <v>1133894.1200000001</v>
      </c>
      <c r="D60" s="4">
        <v>1205043.55</v>
      </c>
      <c r="E60" s="4">
        <v>1199479.0900000001</v>
      </c>
      <c r="F60" s="4">
        <v>1506528.78</v>
      </c>
      <c r="G60" s="4">
        <v>1584927.35</v>
      </c>
      <c r="H60" s="52">
        <v>1367370.14</v>
      </c>
      <c r="I60" s="52">
        <v>1841897.56</v>
      </c>
      <c r="J60" s="4">
        <v>1668433.93</v>
      </c>
      <c r="K60" s="4">
        <v>1848384.37</v>
      </c>
      <c r="L60" s="4">
        <v>1227234.45</v>
      </c>
      <c r="M60" s="46">
        <f t="shared" si="0"/>
        <v>14583193.34</v>
      </c>
      <c r="N60" s="4">
        <v>3380.26</v>
      </c>
      <c r="O60" s="4">
        <v>334652.31</v>
      </c>
      <c r="P60" s="4">
        <v>514302.52</v>
      </c>
      <c r="Q60" s="4">
        <v>0</v>
      </c>
      <c r="R60" s="4">
        <v>291181.46999999997</v>
      </c>
      <c r="S60" s="4">
        <v>235177</v>
      </c>
      <c r="T60" s="4">
        <v>385706</v>
      </c>
      <c r="U60" s="4">
        <v>0</v>
      </c>
      <c r="V60" s="4">
        <v>506364.45</v>
      </c>
      <c r="W60" s="4">
        <v>58821.69</v>
      </c>
      <c r="X60" s="4">
        <v>657719.94999999995</v>
      </c>
      <c r="Y60" s="4">
        <v>554237.38</v>
      </c>
      <c r="Z60" s="4">
        <v>754987.99</v>
      </c>
      <c r="AA60" s="4">
        <v>706781.3900000006</v>
      </c>
      <c r="AB60" s="4">
        <v>678593.5</v>
      </c>
      <c r="AC60" s="4">
        <v>953408.09</v>
      </c>
      <c r="AD60" s="4">
        <v>779611.31</v>
      </c>
      <c r="AE60" s="4">
        <v>574983.79</v>
      </c>
      <c r="AF60" s="4">
        <v>744650.48</v>
      </c>
      <c r="AG60" s="4">
        <v>1018827.61</v>
      </c>
      <c r="AH60" s="4">
        <v>966630.77</v>
      </c>
      <c r="AI60" s="4">
        <v>786537.1</v>
      </c>
      <c r="AJ60" s="4">
        <v>983409.9</v>
      </c>
      <c r="AK60" s="4">
        <v>864714.98</v>
      </c>
      <c r="AL60" s="4">
        <v>1228513.3999999999</v>
      </c>
      <c r="AM60" s="46">
        <f t="shared" si="1"/>
        <v>14583193.34</v>
      </c>
      <c r="AN60" s="4"/>
      <c r="AO60" s="13">
        <f>M60-AM60+AN60</f>
        <v>0</v>
      </c>
    </row>
    <row r="61" spans="1:41" x14ac:dyDescent="0.3">
      <c r="A61" s="54" t="s">
        <v>116</v>
      </c>
      <c r="B61" s="3" t="s">
        <v>117</v>
      </c>
      <c r="C61" s="4">
        <v>746495.43</v>
      </c>
      <c r="D61" s="4">
        <v>929529.14</v>
      </c>
      <c r="E61" s="4">
        <v>776425.41</v>
      </c>
      <c r="F61" s="4">
        <v>677308.63</v>
      </c>
      <c r="G61" s="4">
        <v>573697.35</v>
      </c>
      <c r="H61" s="52">
        <v>606508.81999999995</v>
      </c>
      <c r="I61" s="52">
        <v>652421.28000000038</v>
      </c>
      <c r="J61" s="4">
        <v>790736.56</v>
      </c>
      <c r="K61" s="4">
        <v>911321.64</v>
      </c>
      <c r="L61" s="4">
        <v>537440.15</v>
      </c>
      <c r="M61" s="46">
        <f t="shared" si="0"/>
        <v>7201884.4100000011</v>
      </c>
      <c r="N61" s="4">
        <v>2013.58</v>
      </c>
      <c r="O61" s="4">
        <v>243306.42</v>
      </c>
      <c r="P61" s="4">
        <v>328700</v>
      </c>
      <c r="Q61" s="4">
        <v>0</v>
      </c>
      <c r="R61" s="4">
        <v>191340</v>
      </c>
      <c r="S61" s="4">
        <v>259984.5</v>
      </c>
      <c r="T61" s="4">
        <v>285670.7</v>
      </c>
      <c r="U61" s="4">
        <v>0</v>
      </c>
      <c r="V61" s="4">
        <v>166745.29999999999</v>
      </c>
      <c r="W61" s="4">
        <v>0</v>
      </c>
      <c r="X61" s="4">
        <v>410012.77</v>
      </c>
      <c r="Y61" s="4">
        <v>178113.03</v>
      </c>
      <c r="Z61" s="4">
        <v>354708.78</v>
      </c>
      <c r="AA61" s="4">
        <v>597258.68999999994</v>
      </c>
      <c r="AB61" s="4">
        <v>451933.05</v>
      </c>
      <c r="AC61" s="4">
        <v>247900.08</v>
      </c>
      <c r="AD61" s="4">
        <v>43993.34</v>
      </c>
      <c r="AE61" s="4">
        <v>508667.41</v>
      </c>
      <c r="AF61" s="4">
        <v>347133.54</v>
      </c>
      <c r="AG61" s="4">
        <v>339429.34</v>
      </c>
      <c r="AH61" s="4">
        <v>406017.86</v>
      </c>
      <c r="AI61" s="4">
        <v>379667.43</v>
      </c>
      <c r="AJ61" s="4">
        <v>321470.93</v>
      </c>
      <c r="AK61" s="4">
        <v>592996.17000000004</v>
      </c>
      <c r="AL61" s="4">
        <v>544821.49</v>
      </c>
      <c r="AM61" s="46">
        <f t="shared" si="1"/>
        <v>7201884.4099999992</v>
      </c>
      <c r="AN61" s="4"/>
      <c r="AO61" s="13">
        <f>M61-AM61+AN61</f>
        <v>1.862645149230957E-9</v>
      </c>
    </row>
    <row r="62" spans="1:41" x14ac:dyDescent="0.3">
      <c r="A62" s="54" t="s">
        <v>118</v>
      </c>
      <c r="B62" s="3" t="s">
        <v>119</v>
      </c>
      <c r="C62" s="4">
        <v>128272.96000000001</v>
      </c>
      <c r="D62" s="4">
        <v>173400.5</v>
      </c>
      <c r="E62" s="4">
        <v>191816.49</v>
      </c>
      <c r="F62" s="4">
        <v>244316.14</v>
      </c>
      <c r="G62" s="4">
        <v>378000</v>
      </c>
      <c r="H62" s="52">
        <v>359498.18</v>
      </c>
      <c r="I62" s="52">
        <v>319234.73000000021</v>
      </c>
      <c r="J62" s="4">
        <v>244698.69</v>
      </c>
      <c r="K62" s="4">
        <v>244953.49</v>
      </c>
      <c r="L62" s="4">
        <v>46156.800000000003</v>
      </c>
      <c r="M62" s="46">
        <f t="shared" si="0"/>
        <v>2330347.98</v>
      </c>
      <c r="N62" s="4">
        <v>377.6</v>
      </c>
      <c r="O62" s="4">
        <v>65102.400000000001</v>
      </c>
      <c r="P62" s="4">
        <v>28105</v>
      </c>
      <c r="Q62" s="4">
        <v>0</v>
      </c>
      <c r="R62" s="4">
        <v>0</v>
      </c>
      <c r="S62" s="4">
        <v>42228</v>
      </c>
      <c r="T62" s="4">
        <v>21813</v>
      </c>
      <c r="U62" s="4">
        <v>0</v>
      </c>
      <c r="V62" s="4">
        <v>18923.8</v>
      </c>
      <c r="W62" s="4">
        <v>0</v>
      </c>
      <c r="X62" s="4">
        <v>35204.699999999997</v>
      </c>
      <c r="Y62" s="4">
        <v>169556.5</v>
      </c>
      <c r="Z62" s="4">
        <v>189215.5</v>
      </c>
      <c r="AA62" s="4">
        <v>169450.5</v>
      </c>
      <c r="AB62" s="4">
        <v>200996.87</v>
      </c>
      <c r="AC62" s="4">
        <v>186364.79999999999</v>
      </c>
      <c r="AD62" s="4">
        <v>190145.85</v>
      </c>
      <c r="AE62" s="4">
        <v>155931.1</v>
      </c>
      <c r="AF62" s="4">
        <v>86399.34</v>
      </c>
      <c r="AG62" s="4">
        <v>234474.21</v>
      </c>
      <c r="AH62" s="4">
        <v>128909.82</v>
      </c>
      <c r="AI62" s="4">
        <v>116038.7</v>
      </c>
      <c r="AJ62" s="4">
        <v>141317.73000000001</v>
      </c>
      <c r="AK62" s="4">
        <v>103635.76</v>
      </c>
      <c r="AL62" s="4">
        <v>46156.800000000003</v>
      </c>
      <c r="AM62" s="46">
        <f t="shared" si="1"/>
        <v>2330347.98</v>
      </c>
      <c r="AN62" s="4"/>
      <c r="AO62" s="13">
        <f>M62-AM62+AN62</f>
        <v>0</v>
      </c>
    </row>
    <row r="63" spans="1:41" x14ac:dyDescent="0.3">
      <c r="A63" s="54" t="s">
        <v>120</v>
      </c>
      <c r="B63" s="3" t="s">
        <v>121</v>
      </c>
      <c r="C63" s="4">
        <v>6157.06</v>
      </c>
      <c r="D63" s="4">
        <v>22777.08</v>
      </c>
      <c r="E63" s="4">
        <v>33628.57</v>
      </c>
      <c r="F63" s="4">
        <v>15448.44</v>
      </c>
      <c r="G63" s="4">
        <v>19223.8</v>
      </c>
      <c r="H63" s="52">
        <v>9424.52</v>
      </c>
      <c r="I63" s="52">
        <v>0</v>
      </c>
      <c r="J63" s="4">
        <v>0</v>
      </c>
      <c r="K63" s="4">
        <v>0</v>
      </c>
      <c r="L63" s="4">
        <v>0</v>
      </c>
      <c r="M63" s="46">
        <f t="shared" si="0"/>
        <v>106659.47000000002</v>
      </c>
      <c r="N63" s="4">
        <v>282.85000000000002</v>
      </c>
      <c r="O63" s="4">
        <v>0</v>
      </c>
      <c r="P63" s="4">
        <v>3827.15</v>
      </c>
      <c r="Q63" s="4">
        <v>0</v>
      </c>
      <c r="R63" s="4">
        <v>1490</v>
      </c>
      <c r="S63" s="4">
        <v>4218</v>
      </c>
      <c r="T63" s="4">
        <v>5525</v>
      </c>
      <c r="U63" s="4">
        <v>0</v>
      </c>
      <c r="V63" s="4">
        <v>3526</v>
      </c>
      <c r="W63" s="4">
        <v>4389.18</v>
      </c>
      <c r="X63" s="4">
        <v>22170</v>
      </c>
      <c r="Y63" s="4">
        <v>30159.95</v>
      </c>
      <c r="Z63" s="4">
        <v>15122.57</v>
      </c>
      <c r="AA63" s="4">
        <v>0</v>
      </c>
      <c r="AB63" s="4">
        <v>0</v>
      </c>
      <c r="AC63" s="4">
        <v>6344.79</v>
      </c>
      <c r="AD63" s="4">
        <v>10405.83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6">
        <f t="shared" si="1"/>
        <v>107461.32</v>
      </c>
      <c r="AN63" s="4">
        <v>801.84999999999104</v>
      </c>
      <c r="AO63" s="13">
        <f>M63-AM63+AN63</f>
        <v>0</v>
      </c>
    </row>
    <row r="64" spans="1:41" x14ac:dyDescent="0.3">
      <c r="A64" s="54" t="s">
        <v>122</v>
      </c>
      <c r="B64" s="3" t="s">
        <v>123</v>
      </c>
      <c r="C64" s="4">
        <v>2520421.7999999998</v>
      </c>
      <c r="D64" s="4">
        <v>2607486.5</v>
      </c>
      <c r="E64" s="4">
        <v>2346460.2599999998</v>
      </c>
      <c r="F64" s="4">
        <v>2200455.0099999998</v>
      </c>
      <c r="G64" s="4">
        <v>2371180.1800000002</v>
      </c>
      <c r="H64" s="52">
        <v>1800908.61</v>
      </c>
      <c r="I64" s="52">
        <v>1681280.11</v>
      </c>
      <c r="J64" s="4">
        <v>1583454.22</v>
      </c>
      <c r="K64" s="4">
        <v>1734095.83</v>
      </c>
      <c r="L64" s="4">
        <v>1348087.54</v>
      </c>
      <c r="M64" s="46">
        <f t="shared" si="0"/>
        <v>20193830.059999995</v>
      </c>
      <c r="N64" s="4">
        <v>531219.31999999995</v>
      </c>
      <c r="O64" s="4">
        <v>90844.01</v>
      </c>
      <c r="P64" s="4">
        <v>1252277.42</v>
      </c>
      <c r="Q64" s="4">
        <v>0</v>
      </c>
      <c r="R64" s="4">
        <v>624843.43999999994</v>
      </c>
      <c r="S64" s="4">
        <v>788999</v>
      </c>
      <c r="T64" s="4">
        <v>448020.63</v>
      </c>
      <c r="U64" s="4">
        <v>126315.62</v>
      </c>
      <c r="V64" s="4">
        <v>1239488.92</v>
      </c>
      <c r="W64" s="4">
        <v>17379.97</v>
      </c>
      <c r="X64" s="4">
        <v>1222255.8700000001</v>
      </c>
      <c r="Y64" s="4">
        <v>1152844.07</v>
      </c>
      <c r="Z64" s="4">
        <v>1160911.68</v>
      </c>
      <c r="AA64" s="4">
        <v>942410.49000000022</v>
      </c>
      <c r="AB64" s="4">
        <v>1372344.24</v>
      </c>
      <c r="AC64" s="4">
        <v>1082774.3999999999</v>
      </c>
      <c r="AD64" s="4">
        <v>981540.74</v>
      </c>
      <c r="AE64" s="4">
        <v>810276.43</v>
      </c>
      <c r="AF64" s="4">
        <v>905303.32</v>
      </c>
      <c r="AG64" s="4">
        <v>649121.4</v>
      </c>
      <c r="AH64" s="4">
        <v>976835.69</v>
      </c>
      <c r="AI64" s="4">
        <v>732796.07</v>
      </c>
      <c r="AJ64" s="4">
        <v>905818.86</v>
      </c>
      <c r="AK64" s="4">
        <v>831745.5</v>
      </c>
      <c r="AL64" s="4">
        <v>1347462.97</v>
      </c>
      <c r="AM64" s="46">
        <f t="shared" si="1"/>
        <v>20193830.059999999</v>
      </c>
      <c r="AN64" s="4"/>
      <c r="AO64" s="13">
        <f>M64-AM64+AN64</f>
        <v>-3.7252902984619141E-9</v>
      </c>
    </row>
    <row r="65" spans="1:41" x14ac:dyDescent="0.3">
      <c r="A65" s="54" t="s">
        <v>124</v>
      </c>
      <c r="B65" s="3" t="s">
        <v>125</v>
      </c>
      <c r="C65" s="4">
        <v>1376457.52</v>
      </c>
      <c r="D65" s="4">
        <v>1712157.22</v>
      </c>
      <c r="E65" s="4">
        <v>1479425.58</v>
      </c>
      <c r="F65" s="4">
        <v>1480485.55</v>
      </c>
      <c r="G65" s="4">
        <v>1125995.46</v>
      </c>
      <c r="H65" s="52">
        <v>1856000.18</v>
      </c>
      <c r="I65" s="52">
        <v>1481311.709999999</v>
      </c>
      <c r="J65" s="4">
        <v>2030606.39</v>
      </c>
      <c r="K65" s="4">
        <v>2737780.06</v>
      </c>
      <c r="L65" s="4">
        <v>1918590.27</v>
      </c>
      <c r="M65" s="46">
        <f t="shared" si="0"/>
        <v>17198809.940000001</v>
      </c>
      <c r="N65" s="4">
        <v>351703.23</v>
      </c>
      <c r="O65" s="4">
        <v>115987.09</v>
      </c>
      <c r="P65" s="4">
        <v>588793.97</v>
      </c>
      <c r="Q65" s="4">
        <v>0</v>
      </c>
      <c r="R65" s="4">
        <v>331634.96000000002</v>
      </c>
      <c r="S65" s="4">
        <v>49165.05</v>
      </c>
      <c r="T65" s="4">
        <v>322889.92</v>
      </c>
      <c r="U65" s="4">
        <v>331074.55</v>
      </c>
      <c r="V65" s="4">
        <v>741398.31</v>
      </c>
      <c r="W65" s="4">
        <v>234959.37</v>
      </c>
      <c r="X65" s="4">
        <v>802877.99</v>
      </c>
      <c r="Y65" s="4">
        <v>707637.67</v>
      </c>
      <c r="Z65" s="4">
        <v>749496.04</v>
      </c>
      <c r="AA65" s="4">
        <v>694136.66999999993</v>
      </c>
      <c r="AB65" s="4">
        <v>771063.87</v>
      </c>
      <c r="AC65" s="4">
        <v>677288.26</v>
      </c>
      <c r="AD65" s="4">
        <v>776198.53</v>
      </c>
      <c r="AE65" s="4">
        <v>774577.78</v>
      </c>
      <c r="AF65" s="4">
        <v>834164.01</v>
      </c>
      <c r="AG65" s="4">
        <v>655110.43000000005</v>
      </c>
      <c r="AH65" s="4">
        <v>1175313.48</v>
      </c>
      <c r="AI65" s="4">
        <v>853664.08</v>
      </c>
      <c r="AJ65" s="4">
        <v>1614022.14</v>
      </c>
      <c r="AK65" s="4">
        <v>1122149.03</v>
      </c>
      <c r="AL65" s="4">
        <v>1923503.51</v>
      </c>
      <c r="AM65" s="46">
        <f t="shared" si="1"/>
        <v>17198809.940000001</v>
      </c>
      <c r="AN65" s="4"/>
      <c r="AO65" s="13">
        <f>M65-AM65+AN65</f>
        <v>0</v>
      </c>
    </row>
    <row r="66" spans="1:41" x14ac:dyDescent="0.3">
      <c r="A66" s="54" t="s">
        <v>126</v>
      </c>
      <c r="B66" s="3" t="s">
        <v>127</v>
      </c>
      <c r="C66" s="4">
        <v>250496.03</v>
      </c>
      <c r="D66" s="4">
        <v>303822.5</v>
      </c>
      <c r="E66" s="4">
        <v>281770.62</v>
      </c>
      <c r="F66" s="4">
        <v>343502.78</v>
      </c>
      <c r="G66" s="4">
        <v>384536.52</v>
      </c>
      <c r="H66" s="52">
        <v>505623.18</v>
      </c>
      <c r="I66" s="52">
        <v>524808.24000000034</v>
      </c>
      <c r="J66" s="4">
        <v>516241.48</v>
      </c>
      <c r="K66" s="4">
        <v>668434.03</v>
      </c>
      <c r="L66" s="4">
        <v>313684.68</v>
      </c>
      <c r="M66" s="46">
        <f t="shared" si="0"/>
        <v>4092920.060000001</v>
      </c>
      <c r="N66" s="4">
        <v>115673.01</v>
      </c>
      <c r="O66" s="4">
        <v>58949.03</v>
      </c>
      <c r="P66" s="4">
        <v>56702.3</v>
      </c>
      <c r="Q66" s="4">
        <v>0</v>
      </c>
      <c r="R66" s="4">
        <v>307968.32</v>
      </c>
      <c r="S66" s="4">
        <v>0</v>
      </c>
      <c r="T66" s="4">
        <v>64858.5</v>
      </c>
      <c r="U66" s="4">
        <v>163094</v>
      </c>
      <c r="V66" s="4">
        <v>32874.53</v>
      </c>
      <c r="W66" s="4">
        <v>0</v>
      </c>
      <c r="X66" s="4">
        <v>318.55</v>
      </c>
      <c r="Y66" s="4">
        <v>50880.22</v>
      </c>
      <c r="Z66" s="4">
        <v>127193.05</v>
      </c>
      <c r="AA66" s="4">
        <v>210798.74</v>
      </c>
      <c r="AB66" s="4">
        <v>132432.12</v>
      </c>
      <c r="AC66" s="4">
        <v>236318.22</v>
      </c>
      <c r="AD66" s="4">
        <v>201017.69</v>
      </c>
      <c r="AE66" s="4">
        <v>309257.59000000003</v>
      </c>
      <c r="AF66" s="4">
        <v>212890.02</v>
      </c>
      <c r="AG66" s="4">
        <v>312417.90000000002</v>
      </c>
      <c r="AH66" s="4">
        <v>219623.06</v>
      </c>
      <c r="AI66" s="4">
        <v>296909.90000000002</v>
      </c>
      <c r="AJ66" s="4">
        <v>222332.63</v>
      </c>
      <c r="AK66" s="4">
        <v>446726</v>
      </c>
      <c r="AL66" s="4">
        <v>313684.68</v>
      </c>
      <c r="AM66" s="46">
        <f t="shared" si="1"/>
        <v>4092920.06</v>
      </c>
      <c r="AN66" s="4"/>
      <c r="AO66" s="13">
        <f>M66-AM66+AN66</f>
        <v>9.3132257461547852E-10</v>
      </c>
    </row>
    <row r="67" spans="1:41" x14ac:dyDescent="0.3">
      <c r="A67" s="54" t="s">
        <v>128</v>
      </c>
      <c r="B67" s="3" t="s">
        <v>197</v>
      </c>
      <c r="C67" s="4">
        <v>16078.74</v>
      </c>
      <c r="D67" s="4">
        <v>57519</v>
      </c>
      <c r="E67" s="4">
        <v>26604.799999999999</v>
      </c>
      <c r="F67" s="4">
        <v>62790.6</v>
      </c>
      <c r="G67" s="4">
        <v>29812.76</v>
      </c>
      <c r="H67" s="52">
        <v>48466.71</v>
      </c>
      <c r="I67" s="52">
        <v>43553.52</v>
      </c>
      <c r="J67" s="4">
        <v>29396.67</v>
      </c>
      <c r="K67" s="4">
        <v>24150.400000000001</v>
      </c>
      <c r="L67" s="4">
        <v>966.05</v>
      </c>
      <c r="M67" s="46">
        <f t="shared" ref="M67:M76" si="2">SUM(C67:L67)</f>
        <v>339339.25</v>
      </c>
      <c r="N67" s="4">
        <v>3101.43</v>
      </c>
      <c r="O67" s="4">
        <v>2203.5500000000002</v>
      </c>
      <c r="P67" s="4">
        <v>7242.96</v>
      </c>
      <c r="Q67" s="4">
        <v>0</v>
      </c>
      <c r="R67" s="4">
        <v>4183.74</v>
      </c>
      <c r="S67" s="4">
        <v>2905</v>
      </c>
      <c r="T67" s="4">
        <v>12865</v>
      </c>
      <c r="U67" s="4">
        <v>0</v>
      </c>
      <c r="V67" s="4">
        <v>32619</v>
      </c>
      <c r="W67" s="4">
        <v>0</v>
      </c>
      <c r="X67" s="4">
        <v>28279.22</v>
      </c>
      <c r="Y67" s="4">
        <v>0</v>
      </c>
      <c r="Z67" s="4">
        <v>26981.34</v>
      </c>
      <c r="AA67" s="4">
        <v>35809.259999999995</v>
      </c>
      <c r="AB67" s="4">
        <v>29812.76</v>
      </c>
      <c r="AC67" s="4">
        <v>31645.06</v>
      </c>
      <c r="AD67" s="4">
        <v>0</v>
      </c>
      <c r="AE67" s="4">
        <v>23624.29</v>
      </c>
      <c r="AF67" s="4">
        <v>17571.14</v>
      </c>
      <c r="AG67" s="4">
        <v>25982.38</v>
      </c>
      <c r="AH67" s="4">
        <v>10909.19</v>
      </c>
      <c r="AI67" s="4">
        <v>18487.48</v>
      </c>
      <c r="AJ67" s="4">
        <v>12325</v>
      </c>
      <c r="AK67" s="4">
        <v>11825.4</v>
      </c>
      <c r="AL67" s="4">
        <v>966.05</v>
      </c>
      <c r="AM67" s="46">
        <f t="shared" ref="AM67:AM76" si="3">SUM(N67:AL67)</f>
        <v>339339.25</v>
      </c>
      <c r="AN67" s="4"/>
      <c r="AO67" s="13">
        <f>M67-AM67+AN67</f>
        <v>0</v>
      </c>
    </row>
    <row r="68" spans="1:41" x14ac:dyDescent="0.3">
      <c r="A68" s="54" t="s">
        <v>129</v>
      </c>
      <c r="B68" s="3" t="s">
        <v>130</v>
      </c>
      <c r="C68" s="4">
        <v>280299.31</v>
      </c>
      <c r="D68" s="4">
        <v>325062.07</v>
      </c>
      <c r="E68" s="4">
        <v>348688.34</v>
      </c>
      <c r="F68" s="4">
        <v>756508.2</v>
      </c>
      <c r="G68" s="4">
        <v>760225.66</v>
      </c>
      <c r="H68" s="52">
        <v>876086.29</v>
      </c>
      <c r="I68" s="52">
        <v>1157916.71</v>
      </c>
      <c r="J68" s="4">
        <v>1273319.6499999999</v>
      </c>
      <c r="K68" s="4">
        <v>1333652.57</v>
      </c>
      <c r="L68" s="4">
        <v>716646.75</v>
      </c>
      <c r="M68" s="46">
        <f t="shared" si="2"/>
        <v>7828405.5500000007</v>
      </c>
      <c r="N68" s="4">
        <v>227849.28</v>
      </c>
      <c r="O68" s="4">
        <v>0</v>
      </c>
      <c r="P68" s="4">
        <v>419766.83</v>
      </c>
      <c r="Q68" s="4">
        <v>0</v>
      </c>
      <c r="R68" s="4">
        <v>0</v>
      </c>
      <c r="S68" s="4">
        <v>212655.24</v>
      </c>
      <c r="T68" s="4">
        <v>340941.76</v>
      </c>
      <c r="U68" s="4">
        <v>636</v>
      </c>
      <c r="V68" s="4">
        <v>0</v>
      </c>
      <c r="W68" s="4">
        <v>0</v>
      </c>
      <c r="X68" s="4">
        <v>0</v>
      </c>
      <c r="Y68" s="4">
        <v>0</v>
      </c>
      <c r="Z68" s="4">
        <v>208720.07</v>
      </c>
      <c r="AA68" s="4">
        <v>284305.74</v>
      </c>
      <c r="AB68" s="4">
        <v>454171.87</v>
      </c>
      <c r="AC68" s="4">
        <v>326140.03000000003</v>
      </c>
      <c r="AD68" s="4">
        <v>529014.92000000004</v>
      </c>
      <c r="AE68" s="4">
        <v>337819.61</v>
      </c>
      <c r="AF68" s="4">
        <v>620457.57999999996</v>
      </c>
      <c r="AG68" s="4">
        <v>475660.16</v>
      </c>
      <c r="AH68" s="4">
        <v>799654.04</v>
      </c>
      <c r="AI68" s="4">
        <v>525969.63</v>
      </c>
      <c r="AJ68" s="4">
        <v>638106.57999999996</v>
      </c>
      <c r="AK68" s="4">
        <v>713763.4</v>
      </c>
      <c r="AL68" s="4">
        <v>712772.81</v>
      </c>
      <c r="AM68" s="46">
        <f t="shared" si="3"/>
        <v>7828405.5500000007</v>
      </c>
      <c r="AN68" s="4"/>
      <c r="AO68" s="13">
        <f>M68-AM68+AN68</f>
        <v>0</v>
      </c>
    </row>
    <row r="69" spans="1:41" x14ac:dyDescent="0.3">
      <c r="A69" s="54" t="s">
        <v>131</v>
      </c>
      <c r="B69" s="3" t="s">
        <v>132</v>
      </c>
      <c r="C69" s="4">
        <v>868021.76000000001</v>
      </c>
      <c r="D69" s="4">
        <v>916818.01</v>
      </c>
      <c r="E69" s="4">
        <v>648024.76</v>
      </c>
      <c r="F69" s="4">
        <v>274067.21999999997</v>
      </c>
      <c r="G69" s="4">
        <v>89565.77</v>
      </c>
      <c r="H69" s="52">
        <v>0</v>
      </c>
      <c r="I69" s="52">
        <v>0</v>
      </c>
      <c r="J69" s="4">
        <v>0</v>
      </c>
      <c r="K69" s="4">
        <v>0</v>
      </c>
      <c r="L69" s="4">
        <v>0</v>
      </c>
      <c r="M69" s="46">
        <f t="shared" si="2"/>
        <v>2796497.52</v>
      </c>
      <c r="N69" s="4">
        <v>117428.39</v>
      </c>
      <c r="O69" s="4">
        <v>0</v>
      </c>
      <c r="P69" s="4">
        <v>0</v>
      </c>
      <c r="Q69" s="4">
        <v>179630.53</v>
      </c>
      <c r="R69" s="4">
        <v>537441.9</v>
      </c>
      <c r="S69" s="4">
        <v>151431.01</v>
      </c>
      <c r="T69" s="4">
        <v>102487.06</v>
      </c>
      <c r="U69" s="4">
        <v>118399.91</v>
      </c>
      <c r="V69" s="4">
        <v>216298.8</v>
      </c>
      <c r="W69" s="4">
        <v>365180.29</v>
      </c>
      <c r="X69" s="4">
        <v>153351.67000000001</v>
      </c>
      <c r="Y69" s="4">
        <v>494168.47</v>
      </c>
      <c r="Z69" s="4">
        <v>448.96</v>
      </c>
      <c r="AA69" s="4">
        <v>280408.20999999996</v>
      </c>
      <c r="AB69" s="4">
        <v>5163.43</v>
      </c>
      <c r="AC69" s="4">
        <v>92145.919999999998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6">
        <f t="shared" si="3"/>
        <v>2813984.5500000003</v>
      </c>
      <c r="AN69" s="4">
        <v>4193.1600000001399</v>
      </c>
      <c r="AO69" s="71">
        <f>M69-AM69+AN69</f>
        <v>-13293.870000000121</v>
      </c>
    </row>
    <row r="70" spans="1:41" x14ac:dyDescent="0.3">
      <c r="A70" s="54" t="s">
        <v>133</v>
      </c>
      <c r="B70" s="3" t="s">
        <v>134</v>
      </c>
      <c r="C70" s="4">
        <v>50765.73</v>
      </c>
      <c r="D70" s="4">
        <v>45318</v>
      </c>
      <c r="E70" s="4">
        <v>79481.84</v>
      </c>
      <c r="F70" s="4">
        <v>79111.25</v>
      </c>
      <c r="G70" s="4">
        <v>74244.67</v>
      </c>
      <c r="H70" s="52">
        <v>41137.85</v>
      </c>
      <c r="I70" s="52">
        <v>70117.55</v>
      </c>
      <c r="J70" s="4">
        <v>54628.4</v>
      </c>
      <c r="K70" s="4">
        <v>61748.480000000003</v>
      </c>
      <c r="L70" s="4">
        <v>35308.6</v>
      </c>
      <c r="M70" s="46">
        <f t="shared" si="2"/>
        <v>591862.37</v>
      </c>
      <c r="N70" s="4">
        <v>14772.66</v>
      </c>
      <c r="O70" s="4">
        <v>0</v>
      </c>
      <c r="P70" s="4">
        <v>23118.04</v>
      </c>
      <c r="Q70" s="4">
        <v>0</v>
      </c>
      <c r="R70" s="4">
        <v>12875.03</v>
      </c>
      <c r="S70" s="4">
        <v>11620</v>
      </c>
      <c r="T70" s="4">
        <v>12450</v>
      </c>
      <c r="U70" s="4">
        <v>0</v>
      </c>
      <c r="V70" s="4">
        <v>21248</v>
      </c>
      <c r="W70" s="4">
        <v>0</v>
      </c>
      <c r="X70" s="4">
        <v>41403.72</v>
      </c>
      <c r="Y70" s="4">
        <v>38078.120000000003</v>
      </c>
      <c r="Z70" s="4">
        <v>51130.85</v>
      </c>
      <c r="AA70" s="4">
        <v>1665.5</v>
      </c>
      <c r="AB70" s="4">
        <v>64584.77</v>
      </c>
      <c r="AC70" s="4">
        <v>35974.800000000003</v>
      </c>
      <c r="AD70" s="4">
        <v>30977.49</v>
      </c>
      <c r="AE70" s="4">
        <v>10160.36</v>
      </c>
      <c r="AF70" s="4">
        <v>31977.599999999999</v>
      </c>
      <c r="AG70" s="4">
        <v>38139.949999999997</v>
      </c>
      <c r="AH70" s="4">
        <v>29645.9</v>
      </c>
      <c r="AI70" s="4">
        <v>24982.5</v>
      </c>
      <c r="AJ70" s="4">
        <v>32102.58</v>
      </c>
      <c r="AK70" s="4">
        <v>29645.9</v>
      </c>
      <c r="AL70" s="4">
        <v>35308.6</v>
      </c>
      <c r="AM70" s="46">
        <f t="shared" si="3"/>
        <v>591862.37</v>
      </c>
      <c r="AN70" s="4"/>
      <c r="AO70" s="13">
        <f>M70-AM70+AN70</f>
        <v>0</v>
      </c>
    </row>
    <row r="71" spans="1:41" x14ac:dyDescent="0.3">
      <c r="A71" s="54" t="s">
        <v>135</v>
      </c>
      <c r="B71" s="3" t="s">
        <v>136</v>
      </c>
      <c r="C71" s="4">
        <v>836641.77</v>
      </c>
      <c r="D71" s="4">
        <v>817259</v>
      </c>
      <c r="E71" s="4">
        <v>985749.89</v>
      </c>
      <c r="F71" s="4">
        <v>972822.05</v>
      </c>
      <c r="G71" s="4">
        <v>1061624.93</v>
      </c>
      <c r="H71" s="52">
        <v>1150665.68</v>
      </c>
      <c r="I71" s="52">
        <v>1184752.08</v>
      </c>
      <c r="J71" s="4">
        <v>1256645.76</v>
      </c>
      <c r="K71" s="4">
        <v>1278267.24</v>
      </c>
      <c r="L71" s="4">
        <v>847756.75</v>
      </c>
      <c r="M71" s="46">
        <f t="shared" si="2"/>
        <v>10392185.149999999</v>
      </c>
      <c r="N71" s="4">
        <v>222952.94</v>
      </c>
      <c r="O71" s="4">
        <v>0</v>
      </c>
      <c r="P71" s="4">
        <v>434736.33</v>
      </c>
      <c r="Q71" s="4">
        <v>0</v>
      </c>
      <c r="R71" s="4">
        <v>221066.08</v>
      </c>
      <c r="S71" s="4">
        <v>90594.5</v>
      </c>
      <c r="T71" s="4">
        <v>385908.5</v>
      </c>
      <c r="U71" s="4">
        <v>0</v>
      </c>
      <c r="V71" s="4">
        <v>295678.78000000003</v>
      </c>
      <c r="W71" s="4">
        <v>4235.95</v>
      </c>
      <c r="X71" s="4">
        <v>492462.96</v>
      </c>
      <c r="Y71" s="4">
        <v>485100.85</v>
      </c>
      <c r="Z71" s="4">
        <v>512102.23</v>
      </c>
      <c r="AA71" s="4">
        <v>469990.29000000004</v>
      </c>
      <c r="AB71" s="4">
        <v>543120.11</v>
      </c>
      <c r="AC71" s="4">
        <v>442193.65</v>
      </c>
      <c r="AD71" s="4">
        <v>636986.21</v>
      </c>
      <c r="AE71" s="4">
        <v>587633.93999999994</v>
      </c>
      <c r="AF71" s="4">
        <v>639547.62</v>
      </c>
      <c r="AG71" s="4">
        <v>544079.4</v>
      </c>
      <c r="AH71" s="4">
        <v>246072.36</v>
      </c>
      <c r="AI71" s="4">
        <v>234297.46</v>
      </c>
      <c r="AJ71" s="4">
        <v>1046921.43</v>
      </c>
      <c r="AK71" s="4">
        <v>1006123.61</v>
      </c>
      <c r="AL71" s="4">
        <v>850379.95</v>
      </c>
      <c r="AM71" s="46">
        <f t="shared" si="3"/>
        <v>10392185.15</v>
      </c>
      <c r="AN71" s="4"/>
      <c r="AO71" s="13">
        <f>M71-AM71+AN71</f>
        <v>-1.862645149230957E-9</v>
      </c>
    </row>
    <row r="72" spans="1:41" x14ac:dyDescent="0.3">
      <c r="A72" s="54" t="s">
        <v>137</v>
      </c>
      <c r="B72" s="3" t="s">
        <v>138</v>
      </c>
      <c r="C72" s="4">
        <v>4570.4399999999996</v>
      </c>
      <c r="D72" s="4">
        <v>0</v>
      </c>
      <c r="E72" s="4">
        <v>0</v>
      </c>
      <c r="F72" s="4">
        <v>0</v>
      </c>
      <c r="G72" s="4">
        <v>0</v>
      </c>
      <c r="H72" s="52">
        <v>0</v>
      </c>
      <c r="I72" s="52">
        <v>0</v>
      </c>
      <c r="J72" s="4">
        <v>0</v>
      </c>
      <c r="K72" s="4">
        <v>0</v>
      </c>
      <c r="L72" s="4">
        <v>0</v>
      </c>
      <c r="M72" s="46">
        <f t="shared" si="2"/>
        <v>4570.4399999999996</v>
      </c>
      <c r="N72" s="4">
        <v>0</v>
      </c>
      <c r="O72" s="4">
        <v>12731.94</v>
      </c>
      <c r="P72" s="4">
        <v>3795.1</v>
      </c>
      <c r="Q72" s="4">
        <v>0</v>
      </c>
      <c r="R72" s="4">
        <v>5509.01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6">
        <f t="shared" si="3"/>
        <v>22036.050000000003</v>
      </c>
      <c r="AN72" s="4">
        <v>17465.61</v>
      </c>
      <c r="AO72" s="13">
        <f>M72-AM72+AN72</f>
        <v>0</v>
      </c>
    </row>
    <row r="73" spans="1:41" x14ac:dyDescent="0.3">
      <c r="A73" s="54" t="s">
        <v>139</v>
      </c>
      <c r="B73" s="3" t="s">
        <v>140</v>
      </c>
      <c r="C73" s="4">
        <v>60721.56</v>
      </c>
      <c r="D73" s="4">
        <v>100596</v>
      </c>
      <c r="E73" s="4">
        <v>147390.59</v>
      </c>
      <c r="F73" s="4">
        <v>74947.5</v>
      </c>
      <c r="G73" s="4">
        <v>71283.399999999994</v>
      </c>
      <c r="H73" s="52">
        <v>55960.800000000003</v>
      </c>
      <c r="I73" s="52">
        <v>41304.400000000001</v>
      </c>
      <c r="J73" s="4">
        <v>33476.550000000003</v>
      </c>
      <c r="K73" s="4">
        <v>14489.85</v>
      </c>
      <c r="L73" s="4">
        <v>0</v>
      </c>
      <c r="M73" s="46">
        <f t="shared" si="2"/>
        <v>600170.65</v>
      </c>
      <c r="N73" s="4">
        <v>17302.400000000001</v>
      </c>
      <c r="O73" s="4">
        <v>0</v>
      </c>
      <c r="P73" s="4">
        <v>29218.16</v>
      </c>
      <c r="Q73" s="4">
        <v>0</v>
      </c>
      <c r="R73" s="4">
        <v>16812.68</v>
      </c>
      <c r="S73" s="4">
        <v>0</v>
      </c>
      <c r="T73" s="4">
        <v>3320</v>
      </c>
      <c r="U73" s="4">
        <v>0</v>
      </c>
      <c r="V73" s="4">
        <v>0</v>
      </c>
      <c r="W73" s="4">
        <v>94011.4</v>
      </c>
      <c r="X73" s="4">
        <v>83705.350000000006</v>
      </c>
      <c r="Y73" s="4">
        <v>39408.36</v>
      </c>
      <c r="Z73" s="4">
        <v>63916.86</v>
      </c>
      <c r="AA73" s="4">
        <v>34642.399999999965</v>
      </c>
      <c r="AB73" s="4">
        <v>44135.75</v>
      </c>
      <c r="AC73" s="4">
        <v>17654.3</v>
      </c>
      <c r="AD73" s="4">
        <v>49783.01</v>
      </c>
      <c r="AE73" s="4">
        <v>16989.18</v>
      </c>
      <c r="AF73" s="4">
        <v>19986</v>
      </c>
      <c r="AG73" s="4">
        <v>21318.400000000001</v>
      </c>
      <c r="AH73" s="4">
        <v>3997.2</v>
      </c>
      <c r="AI73" s="4">
        <v>30145.55</v>
      </c>
      <c r="AJ73" s="4">
        <v>8327.5</v>
      </c>
      <c r="AK73" s="4">
        <v>5496.15</v>
      </c>
      <c r="AL73" s="4">
        <v>0</v>
      </c>
      <c r="AM73" s="46">
        <f t="shared" si="3"/>
        <v>600170.64999999991</v>
      </c>
      <c r="AN73" s="4"/>
      <c r="AO73" s="13">
        <f>M73-AM73+AN73</f>
        <v>1.1641532182693481E-10</v>
      </c>
    </row>
    <row r="74" spans="1:41" x14ac:dyDescent="0.3">
      <c r="A74" s="54" t="s">
        <v>141</v>
      </c>
      <c r="B74" s="3" t="s">
        <v>142</v>
      </c>
      <c r="C74" s="4">
        <v>749274.68</v>
      </c>
      <c r="D74" s="4">
        <v>1245498.01</v>
      </c>
      <c r="E74" s="4">
        <v>1372391.98</v>
      </c>
      <c r="F74" s="4">
        <v>1246635.52</v>
      </c>
      <c r="G74" s="4">
        <v>1222362.02</v>
      </c>
      <c r="H74" s="52">
        <v>1161322.33</v>
      </c>
      <c r="I74" s="52">
        <v>965292.96999999986</v>
      </c>
      <c r="J74" s="4">
        <v>958341.43</v>
      </c>
      <c r="K74" s="4">
        <v>970719.44</v>
      </c>
      <c r="L74" s="4">
        <v>393644.64</v>
      </c>
      <c r="M74" s="46">
        <f t="shared" si="2"/>
        <v>10285483.02</v>
      </c>
      <c r="N74" s="4">
        <v>201795.21</v>
      </c>
      <c r="O74" s="4">
        <v>236767.64</v>
      </c>
      <c r="P74" s="4">
        <v>139736.1</v>
      </c>
      <c r="Q74" s="4">
        <v>0</v>
      </c>
      <c r="R74" s="4">
        <v>156856.35</v>
      </c>
      <c r="S74" s="4">
        <v>309507</v>
      </c>
      <c r="T74" s="4">
        <v>353609.52</v>
      </c>
      <c r="U74" s="4">
        <v>3776.5</v>
      </c>
      <c r="V74" s="4">
        <v>576518</v>
      </c>
      <c r="W74" s="4">
        <v>12512.25</v>
      </c>
      <c r="X74" s="4">
        <v>752042.87</v>
      </c>
      <c r="Y74" s="4">
        <v>581169.28</v>
      </c>
      <c r="Z74" s="4">
        <v>729183.63</v>
      </c>
      <c r="AA74" s="4">
        <v>557247.36999999965</v>
      </c>
      <c r="AB74" s="4">
        <v>649535.31000000006</v>
      </c>
      <c r="AC74" s="4">
        <v>571270.81999999995</v>
      </c>
      <c r="AD74" s="4">
        <v>650978.35</v>
      </c>
      <c r="AE74" s="4">
        <v>514978.34</v>
      </c>
      <c r="AF74" s="4">
        <v>540712.36</v>
      </c>
      <c r="AG74" s="4">
        <v>425676.49</v>
      </c>
      <c r="AH74" s="4">
        <v>506343.91</v>
      </c>
      <c r="AI74" s="4">
        <v>430181.9</v>
      </c>
      <c r="AJ74" s="4">
        <v>540221.81000000006</v>
      </c>
      <c r="AK74" s="4">
        <v>450717.72</v>
      </c>
      <c r="AL74" s="4">
        <v>394144.29</v>
      </c>
      <c r="AM74" s="46">
        <f t="shared" si="3"/>
        <v>10285483.02</v>
      </c>
      <c r="AN74" s="4"/>
      <c r="AO74" s="13">
        <f>M74-AM74+AN74</f>
        <v>0</v>
      </c>
    </row>
    <row r="75" spans="1:41" s="1" customFormat="1" x14ac:dyDescent="0.3">
      <c r="A75" s="54" t="s">
        <v>143</v>
      </c>
      <c r="B75" s="3" t="s">
        <v>144</v>
      </c>
      <c r="C75" s="4">
        <v>714071.3</v>
      </c>
      <c r="D75" s="4">
        <v>870753</v>
      </c>
      <c r="E75" s="4">
        <v>887228.51</v>
      </c>
      <c r="F75" s="4">
        <v>919545.07</v>
      </c>
      <c r="G75" s="4">
        <v>941942.91</v>
      </c>
      <c r="H75" s="52">
        <v>957681.3</v>
      </c>
      <c r="I75" s="52">
        <v>598013.26000000036</v>
      </c>
      <c r="J75" s="4">
        <v>642441.26</v>
      </c>
      <c r="K75" s="4">
        <v>681913.17999999993</v>
      </c>
      <c r="L75" s="4">
        <v>551664.91</v>
      </c>
      <c r="M75" s="46">
        <f t="shared" si="2"/>
        <v>7765254.7000000002</v>
      </c>
      <c r="N75" s="4">
        <v>121017.08</v>
      </c>
      <c r="O75" s="4">
        <v>222632.87</v>
      </c>
      <c r="P75" s="4">
        <v>185904.72</v>
      </c>
      <c r="Q75" s="4">
        <v>0</v>
      </c>
      <c r="R75" s="4">
        <v>176517.84</v>
      </c>
      <c r="S75" s="4">
        <v>145499</v>
      </c>
      <c r="T75" s="4">
        <v>207292.5</v>
      </c>
      <c r="U75" s="4">
        <v>3776.5</v>
      </c>
      <c r="V75" s="4">
        <v>465685.32</v>
      </c>
      <c r="W75" s="4">
        <v>44573.7</v>
      </c>
      <c r="X75" s="4">
        <v>461510.14</v>
      </c>
      <c r="Y75" s="4">
        <v>438658.91</v>
      </c>
      <c r="Z75" s="4">
        <v>464268.1</v>
      </c>
      <c r="AA75" s="4">
        <v>450693.16999999993</v>
      </c>
      <c r="AB75" s="4">
        <v>475031.36</v>
      </c>
      <c r="AC75" s="4">
        <v>466608.17</v>
      </c>
      <c r="AD75" s="4">
        <v>517145.75</v>
      </c>
      <c r="AE75" s="4">
        <v>444406.96</v>
      </c>
      <c r="AF75" s="4">
        <v>300451.21000000002</v>
      </c>
      <c r="AG75" s="4">
        <v>297508.75</v>
      </c>
      <c r="AH75" s="4">
        <v>335330.87</v>
      </c>
      <c r="AI75" s="4">
        <v>306664.03999999998</v>
      </c>
      <c r="AJ75" s="4">
        <v>362127.76</v>
      </c>
      <c r="AK75" s="4">
        <v>320409.99</v>
      </c>
      <c r="AL75" s="4">
        <v>551539.99</v>
      </c>
      <c r="AM75" s="46">
        <f t="shared" si="3"/>
        <v>7765254.7000000002</v>
      </c>
      <c r="AN75" s="4"/>
      <c r="AO75" s="13">
        <f>M75-AM75+AN75</f>
        <v>0</v>
      </c>
    </row>
    <row r="76" spans="1:41" x14ac:dyDescent="0.3">
      <c r="A76" s="54" t="s">
        <v>145</v>
      </c>
      <c r="B76" s="3" t="s">
        <v>146</v>
      </c>
      <c r="C76" s="4">
        <v>1048976.75</v>
      </c>
      <c r="D76" s="4">
        <v>738628.38</v>
      </c>
      <c r="E76" s="4">
        <v>719521.05</v>
      </c>
      <c r="F76" s="4">
        <v>910883.48</v>
      </c>
      <c r="G76" s="4">
        <v>1152702.82</v>
      </c>
      <c r="H76" s="52">
        <v>1191694.51</v>
      </c>
      <c r="I76" s="52">
        <v>1307722.4799999991</v>
      </c>
      <c r="J76" s="4">
        <v>1466807.2</v>
      </c>
      <c r="K76" s="4">
        <v>1518034.89</v>
      </c>
      <c r="L76" s="4">
        <v>928439.49</v>
      </c>
      <c r="M76" s="46">
        <f t="shared" si="2"/>
        <v>10983411.049999999</v>
      </c>
      <c r="N76" s="4">
        <v>2378.36</v>
      </c>
      <c r="O76" s="4">
        <v>754394.82</v>
      </c>
      <c r="P76" s="4">
        <v>100790.37</v>
      </c>
      <c r="Q76" s="4">
        <v>0</v>
      </c>
      <c r="R76" s="4">
        <v>193790.02</v>
      </c>
      <c r="S76" s="4">
        <v>0</v>
      </c>
      <c r="T76" s="4">
        <v>116143</v>
      </c>
      <c r="U76" s="4">
        <v>185498.5</v>
      </c>
      <c r="V76" s="4">
        <v>180547.53</v>
      </c>
      <c r="W76" s="4">
        <v>0</v>
      </c>
      <c r="X76" s="4">
        <v>242533.52</v>
      </c>
      <c r="Y76" s="4">
        <v>861105.5</v>
      </c>
      <c r="Z76" s="4">
        <v>406436.57</v>
      </c>
      <c r="AA76" s="4">
        <v>430063.60000000009</v>
      </c>
      <c r="AB76" s="4">
        <v>645518.46</v>
      </c>
      <c r="AC76" s="4">
        <v>441978.52</v>
      </c>
      <c r="AD76" s="4">
        <v>930161.62</v>
      </c>
      <c r="AE76" s="4">
        <v>263696.33</v>
      </c>
      <c r="AF76" s="4">
        <v>654631.72</v>
      </c>
      <c r="AG76" s="4">
        <v>651633.87</v>
      </c>
      <c r="AH76" s="4">
        <v>726479.85</v>
      </c>
      <c r="AI76" s="4">
        <v>604722.36</v>
      </c>
      <c r="AJ76" s="4">
        <v>789809.42</v>
      </c>
      <c r="AK76" s="4">
        <v>871866.5</v>
      </c>
      <c r="AL76" s="4">
        <v>929230.61</v>
      </c>
      <c r="AM76" s="46">
        <f t="shared" si="3"/>
        <v>10983411.049999999</v>
      </c>
      <c r="AN76" s="4"/>
      <c r="AO76" s="13">
        <f>M76-AM76+AN76</f>
        <v>0</v>
      </c>
    </row>
    <row r="77" spans="1:41" x14ac:dyDescent="0.3">
      <c r="A77" s="54"/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46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6"/>
      <c r="AN77" s="24"/>
      <c r="AO77" s="13"/>
    </row>
    <row r="78" spans="1:41" ht="16.2" thickBot="1" x14ac:dyDescent="0.35">
      <c r="A78" s="69"/>
      <c r="B78" s="40" t="s">
        <v>147</v>
      </c>
      <c r="C78" s="41">
        <f>SUM(C2:C76)</f>
        <v>38544722.950000003</v>
      </c>
      <c r="D78" s="41">
        <f t="shared" ref="D78:AN78" si="4">SUM(D2:D76)</f>
        <v>45937824.039999999</v>
      </c>
      <c r="E78" s="41">
        <f t="shared" si="4"/>
        <v>48975399.359999985</v>
      </c>
      <c r="F78" s="41">
        <f t="shared" si="4"/>
        <v>51964517.019999996</v>
      </c>
      <c r="G78" s="41">
        <f t="shared" si="4"/>
        <v>53299377.050000004</v>
      </c>
      <c r="H78" s="41">
        <f t="shared" si="4"/>
        <v>58988945.090000004</v>
      </c>
      <c r="I78" s="41">
        <f t="shared" si="4"/>
        <v>56532067.040000007</v>
      </c>
      <c r="J78" s="41">
        <f t="shared" si="4"/>
        <v>60972193.54999999</v>
      </c>
      <c r="K78" s="41">
        <f t="shared" si="4"/>
        <v>67981661.579999998</v>
      </c>
      <c r="L78" s="41">
        <f t="shared" si="4"/>
        <v>36932908.439999998</v>
      </c>
      <c r="M78" s="41">
        <f t="shared" si="4"/>
        <v>520129616.12000006</v>
      </c>
      <c r="N78" s="41">
        <f t="shared" si="4"/>
        <v>6927185.9300000006</v>
      </c>
      <c r="O78" s="41">
        <f t="shared" si="4"/>
        <v>8034506.4700000007</v>
      </c>
      <c r="P78" s="41">
        <f t="shared" si="4"/>
        <v>15547775.789999997</v>
      </c>
      <c r="Q78" s="41">
        <f t="shared" si="4"/>
        <v>264199.56</v>
      </c>
      <c r="R78" s="41">
        <f t="shared" si="4"/>
        <v>9344264.3299999982</v>
      </c>
      <c r="S78" s="41">
        <f t="shared" si="4"/>
        <v>8883488.0199999996</v>
      </c>
      <c r="T78" s="41">
        <f t="shared" si="4"/>
        <v>11106871.18</v>
      </c>
      <c r="U78" s="41">
        <f t="shared" si="4"/>
        <v>1788335.6300000001</v>
      </c>
      <c r="V78" s="41">
        <f t="shared" si="4"/>
        <v>17063943.060000002</v>
      </c>
      <c r="W78" s="41">
        <f t="shared" si="4"/>
        <v>5156882.8600000013</v>
      </c>
      <c r="X78" s="41">
        <f t="shared" si="4"/>
        <v>24806426.93</v>
      </c>
      <c r="Y78" s="41">
        <f t="shared" si="4"/>
        <v>21634453.140000004</v>
      </c>
      <c r="Z78" s="41">
        <f t="shared" si="4"/>
        <v>25420785.639999993</v>
      </c>
      <c r="AA78" s="41">
        <f t="shared" si="4"/>
        <v>25966497.270000003</v>
      </c>
      <c r="AB78" s="41">
        <f t="shared" si="4"/>
        <v>27692235.010000005</v>
      </c>
      <c r="AC78" s="41">
        <f t="shared" si="4"/>
        <v>26386684.509999994</v>
      </c>
      <c r="AD78" s="41">
        <f t="shared" si="4"/>
        <v>34012093.280000001</v>
      </c>
      <c r="AE78" s="41">
        <f t="shared" si="4"/>
        <v>25864053.080000002</v>
      </c>
      <c r="AF78" s="41">
        <f t="shared" si="4"/>
        <v>28506471.510000005</v>
      </c>
      <c r="AG78" s="41">
        <f t="shared" si="4"/>
        <v>28347809.299999993</v>
      </c>
      <c r="AH78" s="41">
        <f t="shared" si="4"/>
        <v>30845965.620000005</v>
      </c>
      <c r="AI78" s="41">
        <f t="shared" si="4"/>
        <v>28862095.16</v>
      </c>
      <c r="AJ78" s="41">
        <f t="shared" si="4"/>
        <v>35378321.310000002</v>
      </c>
      <c r="AK78" s="41">
        <f>SUM(AK2:AK76)</f>
        <v>34464698.670000002</v>
      </c>
      <c r="AL78" s="41">
        <f>SUM(AL2:AL76)</f>
        <v>37864118.430000015</v>
      </c>
      <c r="AM78" s="41">
        <f t="shared" si="4"/>
        <v>520170161.69</v>
      </c>
      <c r="AN78" s="41">
        <f t="shared" si="4"/>
        <v>26508.750000000131</v>
      </c>
      <c r="AO78" s="41">
        <f>SUM(AO2:AO77)</f>
        <v>-14036.819999999852</v>
      </c>
    </row>
    <row r="80" spans="1:41" x14ac:dyDescent="0.3">
      <c r="A80" s="70"/>
      <c r="B80" t="s">
        <v>182</v>
      </c>
    </row>
  </sheetData>
  <autoFilter ref="A1:AO76" xr:uid="{00000000-0001-0000-0000-000000000000}">
    <sortState xmlns:xlrd2="http://schemas.microsoft.com/office/spreadsheetml/2017/richdata2" ref="A2:AO76">
      <sortCondition ref="B1:B76"/>
    </sortState>
  </autoFilter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BC75"/>
  <sheetViews>
    <sheetView zoomScaleNormal="100" workbookViewId="0">
      <pane xSplit="2" ySplit="2" topLeftCell="AM3" activePane="bottomRight" state="frozen"/>
      <selection pane="topRight" activeCell="C1" sqref="C1"/>
      <selection pane="bottomLeft" activeCell="A3" sqref="A3"/>
      <selection pane="bottomRight"/>
    </sheetView>
  </sheetViews>
  <sheetFormatPr defaultColWidth="9.109375" defaultRowHeight="14.4" x14ac:dyDescent="0.3"/>
  <cols>
    <col min="1" max="1" width="7" style="22" customWidth="1"/>
    <col min="2" max="2" width="32.109375" customWidth="1"/>
    <col min="3" max="3" width="12.44140625" style="2" bestFit="1" customWidth="1"/>
    <col min="4" max="4" width="11" style="2" bestFit="1" customWidth="1"/>
    <col min="5" max="5" width="14.33203125" style="2" bestFit="1" customWidth="1"/>
    <col min="6" max="6" width="12.109375" style="2" bestFit="1" customWidth="1"/>
    <col min="7" max="8" width="12.44140625" style="2" bestFit="1" customWidth="1"/>
    <col min="9" max="13" width="12.44140625" style="2" customWidth="1"/>
    <col min="14" max="14" width="11" style="2" bestFit="1" customWidth="1"/>
    <col min="15" max="16" width="11.33203125" style="2" bestFit="1" customWidth="1"/>
    <col min="17" max="17" width="12.44140625" style="2" customWidth="1"/>
    <col min="18" max="19" width="12.44140625" style="2" bestFit="1" customWidth="1"/>
    <col min="20" max="24" width="11.33203125" style="2" bestFit="1" customWidth="1"/>
    <col min="25" max="25" width="14.33203125" style="2" bestFit="1" customWidth="1"/>
    <col min="26" max="28" width="11" style="2" bestFit="1" customWidth="1"/>
    <col min="29" max="32" width="14.33203125" style="2" customWidth="1"/>
    <col min="33" max="33" width="15" style="2" bestFit="1" customWidth="1"/>
    <col min="34" max="34" width="13.6640625" style="2" bestFit="1" customWidth="1"/>
    <col min="35" max="35" width="14.33203125" style="2" bestFit="1" customWidth="1"/>
    <col min="36" max="37" width="13.6640625" style="2" bestFit="1" customWidth="1"/>
    <col min="38" max="38" width="15" style="2" customWidth="1"/>
    <col min="39" max="40" width="13.6640625" style="2" bestFit="1" customWidth="1"/>
    <col min="41" max="42" width="13.6640625" style="2" customWidth="1"/>
    <col min="43" max="43" width="15.44140625" style="5" bestFit="1" customWidth="1"/>
    <col min="44" max="44" width="10.33203125" style="2" customWidth="1"/>
    <col min="45" max="46" width="11.109375" style="2" bestFit="1" customWidth="1"/>
    <col min="47" max="50" width="10.6640625" style="2" bestFit="1" customWidth="1"/>
    <col min="51" max="52" width="10.6640625" style="2" customWidth="1"/>
    <col min="53" max="53" width="11.109375" style="5" bestFit="1" customWidth="1"/>
    <col min="54" max="54" width="13.5546875" style="86" bestFit="1" customWidth="1"/>
    <col min="55" max="55" width="12" style="2" bestFit="1" customWidth="1"/>
  </cols>
  <sheetData>
    <row r="1" spans="1:55" s="1" customFormat="1" ht="15.6" x14ac:dyDescent="0.3">
      <c r="A1" s="32" t="s">
        <v>0</v>
      </c>
      <c r="B1" s="33" t="s">
        <v>1</v>
      </c>
      <c r="C1" s="28">
        <v>42746</v>
      </c>
      <c r="D1" s="28">
        <v>42898</v>
      </c>
      <c r="E1" s="28">
        <v>42898</v>
      </c>
      <c r="F1" s="28">
        <v>43068</v>
      </c>
      <c r="G1" s="28">
        <v>43124</v>
      </c>
      <c r="H1" s="28">
        <v>43308</v>
      </c>
      <c r="I1" s="28">
        <v>43368</v>
      </c>
      <c r="J1" s="28">
        <v>43368</v>
      </c>
      <c r="K1" s="28">
        <v>43368</v>
      </c>
      <c r="L1" s="28">
        <v>43496</v>
      </c>
      <c r="M1" s="28">
        <v>43677</v>
      </c>
      <c r="N1" s="28">
        <v>43861</v>
      </c>
      <c r="O1" s="28">
        <v>43861</v>
      </c>
      <c r="P1" s="28">
        <v>43861</v>
      </c>
      <c r="Q1" s="28">
        <v>43861</v>
      </c>
      <c r="R1" s="28">
        <v>43861</v>
      </c>
      <c r="S1" s="28">
        <v>44043</v>
      </c>
      <c r="T1" s="28">
        <v>44228</v>
      </c>
      <c r="U1" s="28">
        <v>44228</v>
      </c>
      <c r="V1" s="28">
        <v>44228</v>
      </c>
      <c r="W1" s="28">
        <v>44228</v>
      </c>
      <c r="X1" s="28">
        <v>44228</v>
      </c>
      <c r="Y1" s="28">
        <v>44228</v>
      </c>
      <c r="Z1" s="28">
        <v>44407</v>
      </c>
      <c r="AA1" s="28">
        <v>44407</v>
      </c>
      <c r="AB1" s="28">
        <v>44407</v>
      </c>
      <c r="AC1" s="28">
        <v>44407</v>
      </c>
      <c r="AD1" s="28">
        <v>44592</v>
      </c>
      <c r="AE1" s="28">
        <v>44592</v>
      </c>
      <c r="AF1" s="28">
        <v>44773</v>
      </c>
      <c r="AG1" s="28">
        <v>44773</v>
      </c>
      <c r="AH1" s="28">
        <v>44957</v>
      </c>
      <c r="AI1" s="28">
        <v>44957</v>
      </c>
      <c r="AJ1" s="28">
        <v>45138</v>
      </c>
      <c r="AK1" s="28">
        <v>45322</v>
      </c>
      <c r="AL1" s="28">
        <v>45322</v>
      </c>
      <c r="AM1" s="28">
        <v>45504</v>
      </c>
      <c r="AN1" s="28">
        <v>45504</v>
      </c>
      <c r="AO1" s="28">
        <v>45688</v>
      </c>
      <c r="AP1" s="28">
        <v>45688</v>
      </c>
      <c r="AQ1" s="34" t="s">
        <v>147</v>
      </c>
      <c r="AR1" s="14" t="s">
        <v>170</v>
      </c>
      <c r="AS1" s="14"/>
      <c r="AT1" s="14"/>
      <c r="AU1" s="14"/>
      <c r="AV1" s="14"/>
      <c r="AW1" s="14"/>
      <c r="AX1" s="14"/>
      <c r="AY1" s="14"/>
      <c r="AZ1" s="14"/>
      <c r="BA1" s="14"/>
      <c r="BB1" s="81"/>
      <c r="BC1" s="18"/>
    </row>
    <row r="2" spans="1:55" s="10" customFormat="1" ht="15.6" x14ac:dyDescent="0.3">
      <c r="A2" s="35"/>
      <c r="B2" s="36"/>
      <c r="C2" s="31" t="s">
        <v>157</v>
      </c>
      <c r="D2" s="31" t="s">
        <v>157</v>
      </c>
      <c r="E2" s="31" t="s">
        <v>158</v>
      </c>
      <c r="F2" s="31" t="s">
        <v>158</v>
      </c>
      <c r="G2" s="31" t="s">
        <v>159</v>
      </c>
      <c r="H2" s="31" t="s">
        <v>159</v>
      </c>
      <c r="I2" s="31" t="s">
        <v>157</v>
      </c>
      <c r="J2" s="31" t="s">
        <v>158</v>
      </c>
      <c r="K2" s="31" t="s">
        <v>159</v>
      </c>
      <c r="L2" s="31" t="s">
        <v>164</v>
      </c>
      <c r="M2" s="31" t="s">
        <v>164</v>
      </c>
      <c r="N2" s="31" t="s">
        <v>157</v>
      </c>
      <c r="O2" s="31" t="s">
        <v>158</v>
      </c>
      <c r="P2" s="31" t="s">
        <v>159</v>
      </c>
      <c r="Q2" s="31" t="s">
        <v>164</v>
      </c>
      <c r="R2" s="31" t="s">
        <v>165</v>
      </c>
      <c r="S2" s="31" t="s">
        <v>165</v>
      </c>
      <c r="T2" s="31" t="s">
        <v>157</v>
      </c>
      <c r="U2" s="31" t="s">
        <v>158</v>
      </c>
      <c r="V2" s="31" t="s">
        <v>159</v>
      </c>
      <c r="W2" s="31" t="s">
        <v>164</v>
      </c>
      <c r="X2" s="31" t="s">
        <v>165</v>
      </c>
      <c r="Y2" s="31" t="s">
        <v>169</v>
      </c>
      <c r="Z2" s="31" t="s">
        <v>157</v>
      </c>
      <c r="AA2" s="31" t="s">
        <v>159</v>
      </c>
      <c r="AB2" s="31" t="s">
        <v>164</v>
      </c>
      <c r="AC2" s="31" t="s">
        <v>169</v>
      </c>
      <c r="AD2" s="31" t="s">
        <v>169</v>
      </c>
      <c r="AE2" s="31" t="s">
        <v>180</v>
      </c>
      <c r="AF2" s="31" t="s">
        <v>169</v>
      </c>
      <c r="AG2" s="31" t="s">
        <v>180</v>
      </c>
      <c r="AH2" s="31" t="s">
        <v>180</v>
      </c>
      <c r="AI2" s="31" t="s">
        <v>190</v>
      </c>
      <c r="AJ2" s="31" t="s">
        <v>190</v>
      </c>
      <c r="AK2" s="31" t="s">
        <v>190</v>
      </c>
      <c r="AL2" s="31" t="s">
        <v>201</v>
      </c>
      <c r="AM2" s="31" t="s">
        <v>190</v>
      </c>
      <c r="AN2" s="31" t="s">
        <v>201</v>
      </c>
      <c r="AO2" s="31" t="s">
        <v>201</v>
      </c>
      <c r="AP2" s="31" t="s">
        <v>205</v>
      </c>
      <c r="AQ2" s="37" t="s">
        <v>171</v>
      </c>
      <c r="AR2" s="56" t="s">
        <v>157</v>
      </c>
      <c r="AS2" s="56" t="s">
        <v>158</v>
      </c>
      <c r="AT2" s="56" t="s">
        <v>159</v>
      </c>
      <c r="AU2" s="56" t="s">
        <v>164</v>
      </c>
      <c r="AV2" s="56" t="s">
        <v>165</v>
      </c>
      <c r="AW2" s="56" t="s">
        <v>169</v>
      </c>
      <c r="AX2" s="56" t="s">
        <v>180</v>
      </c>
      <c r="AY2" s="56" t="s">
        <v>190</v>
      </c>
      <c r="AZ2" s="56" t="s">
        <v>201</v>
      </c>
      <c r="BA2" s="47" t="s">
        <v>176</v>
      </c>
      <c r="BB2" s="82" t="s">
        <v>173</v>
      </c>
      <c r="BC2" s="48" t="s">
        <v>148</v>
      </c>
    </row>
    <row r="3" spans="1:55" s="1" customFormat="1" x14ac:dyDescent="0.3">
      <c r="A3" s="21" t="s">
        <v>7</v>
      </c>
      <c r="B3" s="3" t="s">
        <v>8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1998.72</v>
      </c>
      <c r="M3" s="7">
        <v>1748.8799999999999</v>
      </c>
      <c r="N3" s="7">
        <v>0</v>
      </c>
      <c r="O3" s="7">
        <v>0</v>
      </c>
      <c r="P3" s="7">
        <v>0</v>
      </c>
      <c r="Q3" s="7">
        <v>0</v>
      </c>
      <c r="R3" s="7">
        <v>999.3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999.3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6995.0999999999985</v>
      </c>
      <c r="AF3" s="7">
        <v>0</v>
      </c>
      <c r="AG3" s="25">
        <v>3497.55</v>
      </c>
      <c r="AH3" s="25">
        <v>0</v>
      </c>
      <c r="AI3" s="25">
        <v>4371.9900000000007</v>
      </c>
      <c r="AJ3" s="25">
        <v>1998.6</v>
      </c>
      <c r="AK3" s="25">
        <v>0</v>
      </c>
      <c r="AL3" s="25">
        <v>3997.2000000000003</v>
      </c>
      <c r="AM3" s="25">
        <v>0</v>
      </c>
      <c r="AN3" s="25">
        <v>2997.8999999999996</v>
      </c>
      <c r="AO3" s="25">
        <v>0</v>
      </c>
      <c r="AP3" s="25">
        <v>8494.0499999999993</v>
      </c>
      <c r="AQ3" s="38">
        <f>SUM(C3:AP3)</f>
        <v>38098.589999999997</v>
      </c>
      <c r="AR3" s="15">
        <v>0</v>
      </c>
      <c r="AS3" s="15">
        <v>0</v>
      </c>
      <c r="AT3" s="15">
        <v>0</v>
      </c>
      <c r="AU3" s="15">
        <v>0</v>
      </c>
      <c r="AV3" s="15">
        <v>0</v>
      </c>
      <c r="AW3" s="15">
        <v>0</v>
      </c>
      <c r="AX3" s="15">
        <v>0</v>
      </c>
      <c r="AY3" s="15">
        <v>0</v>
      </c>
      <c r="AZ3" s="15">
        <v>0</v>
      </c>
      <c r="BA3" s="51">
        <f>SUM(AR3:AZ3)</f>
        <v>0</v>
      </c>
      <c r="BB3" s="83">
        <v>0</v>
      </c>
      <c r="BC3" s="49">
        <f>BB3-BA3</f>
        <v>0</v>
      </c>
    </row>
    <row r="4" spans="1:55" s="1" customFormat="1" x14ac:dyDescent="0.3">
      <c r="A4" s="20" t="s">
        <v>9</v>
      </c>
      <c r="B4" s="3" t="s">
        <v>149</v>
      </c>
      <c r="C4" s="4">
        <v>0</v>
      </c>
      <c r="D4" s="4">
        <v>0</v>
      </c>
      <c r="E4" s="4">
        <v>600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810</v>
      </c>
      <c r="M4" s="7">
        <v>540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832.75</v>
      </c>
      <c r="AD4" s="7">
        <v>0</v>
      </c>
      <c r="AE4" s="7">
        <v>1332.4</v>
      </c>
      <c r="AF4" s="7">
        <v>0</v>
      </c>
      <c r="AG4" s="25">
        <v>499.65</v>
      </c>
      <c r="AH4" s="25">
        <v>0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AO4" s="25">
        <v>0</v>
      </c>
      <c r="AP4" s="25">
        <v>0</v>
      </c>
      <c r="AQ4" s="38">
        <f>SUM(C4:AP4)</f>
        <v>4614.7999999999993</v>
      </c>
      <c r="AR4" s="15">
        <v>0</v>
      </c>
      <c r="AS4" s="15">
        <v>0</v>
      </c>
      <c r="AT4" s="15">
        <v>0</v>
      </c>
      <c r="AU4" s="15">
        <v>0</v>
      </c>
      <c r="AV4" s="15">
        <v>0</v>
      </c>
      <c r="AW4" s="15">
        <v>0</v>
      </c>
      <c r="AX4" s="15">
        <v>0</v>
      </c>
      <c r="AY4" s="15">
        <v>0</v>
      </c>
      <c r="AZ4" s="15">
        <v>0</v>
      </c>
      <c r="BA4" s="51">
        <f>SUM(AR4:AZ4)</f>
        <v>0</v>
      </c>
      <c r="BB4" s="83">
        <v>0</v>
      </c>
      <c r="BC4" s="49">
        <f>BB4-BA4</f>
        <v>0</v>
      </c>
    </row>
    <row r="5" spans="1:55" x14ac:dyDescent="0.3">
      <c r="A5" s="20" t="s">
        <v>13</v>
      </c>
      <c r="B5" s="3" t="s">
        <v>14</v>
      </c>
      <c r="C5" s="4">
        <v>5957</v>
      </c>
      <c r="D5" s="4">
        <v>0</v>
      </c>
      <c r="E5" s="4">
        <v>40338</v>
      </c>
      <c r="F5" s="4">
        <v>0</v>
      </c>
      <c r="G5" s="4">
        <v>16363.3</v>
      </c>
      <c r="H5" s="4">
        <v>7190.4600000000009</v>
      </c>
      <c r="I5" s="4">
        <v>0</v>
      </c>
      <c r="J5" s="4">
        <v>0</v>
      </c>
      <c r="K5" s="4">
        <v>937.74</v>
      </c>
      <c r="L5" s="4">
        <v>3116.6000000000004</v>
      </c>
      <c r="M5" s="7">
        <v>4953.17</v>
      </c>
      <c r="N5" s="7">
        <v>13.38</v>
      </c>
      <c r="O5" s="7">
        <v>0</v>
      </c>
      <c r="P5" s="7">
        <v>0</v>
      </c>
      <c r="Q5" s="7">
        <v>0</v>
      </c>
      <c r="R5" s="7">
        <v>6825.7800000000016</v>
      </c>
      <c r="S5" s="7">
        <v>6102.54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3078.93</v>
      </c>
      <c r="Z5" s="7">
        <v>0</v>
      </c>
      <c r="AA5" s="7">
        <v>0</v>
      </c>
      <c r="AB5" s="7">
        <v>0</v>
      </c>
      <c r="AC5" s="7">
        <v>2628.5</v>
      </c>
      <c r="AD5" s="7">
        <v>0</v>
      </c>
      <c r="AE5" s="7">
        <v>4351.67</v>
      </c>
      <c r="AF5" s="7">
        <v>0</v>
      </c>
      <c r="AG5" s="25">
        <v>2540.14</v>
      </c>
      <c r="AH5" s="25">
        <v>124.92</v>
      </c>
      <c r="AI5" s="25">
        <v>6160.71</v>
      </c>
      <c r="AJ5" s="25">
        <v>2502.63</v>
      </c>
      <c r="AK5" s="25">
        <v>0</v>
      </c>
      <c r="AL5" s="25">
        <v>2192.91</v>
      </c>
      <c r="AM5" s="25">
        <v>0</v>
      </c>
      <c r="AN5" s="25">
        <v>3411.28</v>
      </c>
      <c r="AO5" s="25">
        <v>166.56</v>
      </c>
      <c r="AP5" s="25">
        <v>4397.97</v>
      </c>
      <c r="AQ5" s="38">
        <f>SUM(C5:AP5)</f>
        <v>123354.19000000002</v>
      </c>
      <c r="AR5" s="15">
        <v>1236.6299999999999</v>
      </c>
      <c r="AS5" s="15">
        <v>11510.799999999996</v>
      </c>
      <c r="AT5" s="15">
        <v>5439.1399999999994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51">
        <f>SUM(AR5:AZ5)</f>
        <v>18186.569999999992</v>
      </c>
      <c r="BB5" s="83">
        <v>18186.569999999992</v>
      </c>
      <c r="BC5" s="49">
        <f>BB5-BA5</f>
        <v>0</v>
      </c>
    </row>
    <row r="6" spans="1:55" x14ac:dyDescent="0.3">
      <c r="A6" s="20" t="s">
        <v>15</v>
      </c>
      <c r="B6" s="3" t="s">
        <v>16</v>
      </c>
      <c r="C6" s="4">
        <v>644</v>
      </c>
      <c r="D6" s="4">
        <v>0</v>
      </c>
      <c r="E6" s="4">
        <v>0</v>
      </c>
      <c r="F6" s="4">
        <v>0</v>
      </c>
      <c r="G6" s="4">
        <v>1127</v>
      </c>
      <c r="H6" s="4">
        <v>1127</v>
      </c>
      <c r="I6" s="4">
        <v>1006.25</v>
      </c>
      <c r="J6" s="4">
        <v>0</v>
      </c>
      <c r="K6" s="4">
        <v>0</v>
      </c>
      <c r="L6" s="4">
        <v>0</v>
      </c>
      <c r="M6" s="7">
        <v>0</v>
      </c>
      <c r="N6" s="7">
        <v>0</v>
      </c>
      <c r="O6" s="7">
        <v>0</v>
      </c>
      <c r="P6" s="7">
        <v>328</v>
      </c>
      <c r="Q6" s="7">
        <v>0</v>
      </c>
      <c r="R6" s="7">
        <v>1332.4799999999998</v>
      </c>
      <c r="S6" s="7">
        <v>957.7199999999998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25">
        <v>0</v>
      </c>
      <c r="AH6" s="25">
        <v>0</v>
      </c>
      <c r="AI6" s="25">
        <v>0</v>
      </c>
      <c r="AJ6" s="25">
        <v>0</v>
      </c>
      <c r="AK6" s="25">
        <v>0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  <c r="AQ6" s="38">
        <f>SUM(C6:AP6)</f>
        <v>6522.4499999999989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51">
        <f>SUM(AR6:AZ6)</f>
        <v>0</v>
      </c>
      <c r="BB6" s="83">
        <v>0</v>
      </c>
      <c r="BC6" s="49">
        <f>BB6-BA6</f>
        <v>0</v>
      </c>
    </row>
    <row r="7" spans="1:55" x14ac:dyDescent="0.3">
      <c r="A7" s="20" t="s">
        <v>17</v>
      </c>
      <c r="B7" s="3" t="s">
        <v>18</v>
      </c>
      <c r="C7" s="4">
        <v>18893.25</v>
      </c>
      <c r="D7" s="4">
        <v>0</v>
      </c>
      <c r="E7" s="4">
        <v>3877.5</v>
      </c>
      <c r="F7" s="4">
        <v>0</v>
      </c>
      <c r="G7" s="4">
        <v>7507.5</v>
      </c>
      <c r="H7" s="4">
        <v>6728.25</v>
      </c>
      <c r="I7" s="4">
        <v>4128</v>
      </c>
      <c r="J7" s="4">
        <v>25242.75</v>
      </c>
      <c r="K7" s="4">
        <v>31731.75</v>
      </c>
      <c r="L7" s="4">
        <v>13316.4</v>
      </c>
      <c r="M7" s="7">
        <v>25846.799999999967</v>
      </c>
      <c r="N7" s="7">
        <v>45.040000000000006</v>
      </c>
      <c r="O7" s="7">
        <v>224.25</v>
      </c>
      <c r="P7" s="7">
        <v>197.99999999999991</v>
      </c>
      <c r="Q7" s="7">
        <v>0</v>
      </c>
      <c r="R7" s="7">
        <v>26523.41</v>
      </c>
      <c r="S7" s="7">
        <v>17006.250000000004</v>
      </c>
      <c r="T7" s="7">
        <v>44.07</v>
      </c>
      <c r="U7" s="7">
        <v>0</v>
      </c>
      <c r="V7" s="7">
        <v>0</v>
      </c>
      <c r="W7" s="7">
        <v>0</v>
      </c>
      <c r="X7" s="7">
        <v>0</v>
      </c>
      <c r="Y7" s="7">
        <v>32519.209999999988</v>
      </c>
      <c r="Z7" s="7">
        <v>0</v>
      </c>
      <c r="AA7" s="7">
        <v>0</v>
      </c>
      <c r="AB7" s="7">
        <v>0</v>
      </c>
      <c r="AC7" s="7">
        <v>16780.099999999999</v>
      </c>
      <c r="AD7" s="7">
        <v>0</v>
      </c>
      <c r="AE7" s="7">
        <v>41221.320000000014</v>
      </c>
      <c r="AF7" s="7">
        <v>0</v>
      </c>
      <c r="AG7" s="25">
        <v>34434.339999999997</v>
      </c>
      <c r="AH7" s="25">
        <v>12158.15</v>
      </c>
      <c r="AI7" s="25">
        <v>36724.410000000025</v>
      </c>
      <c r="AJ7" s="25">
        <v>21401.78</v>
      </c>
      <c r="AK7" s="25">
        <v>5287.9699999999993</v>
      </c>
      <c r="AL7" s="25">
        <v>46217.760000000017</v>
      </c>
      <c r="AM7" s="25">
        <v>0</v>
      </c>
      <c r="AN7" s="25">
        <v>29271.23</v>
      </c>
      <c r="AO7" s="25">
        <v>0</v>
      </c>
      <c r="AP7" s="25">
        <v>44718.840000000018</v>
      </c>
      <c r="AQ7" s="38">
        <f>SUM(C7:AP7)</f>
        <v>502048.33</v>
      </c>
      <c r="AR7" s="15">
        <v>23.25</v>
      </c>
      <c r="AS7" s="15">
        <v>306</v>
      </c>
      <c r="AT7" s="15">
        <v>0</v>
      </c>
      <c r="AU7" s="15">
        <v>0</v>
      </c>
      <c r="AV7" s="15">
        <v>761.29999999999984</v>
      </c>
      <c r="AW7" s="15">
        <v>0</v>
      </c>
      <c r="AX7" s="15">
        <v>0</v>
      </c>
      <c r="AY7" s="15">
        <v>0</v>
      </c>
      <c r="AZ7" s="15">
        <v>0</v>
      </c>
      <c r="BA7" s="51">
        <f>SUM(AR7:AZ7)</f>
        <v>1090.5499999999997</v>
      </c>
      <c r="BB7" s="83">
        <v>1090.5499999999997</v>
      </c>
      <c r="BC7" s="49">
        <f>BB7-BA7</f>
        <v>0</v>
      </c>
    </row>
    <row r="8" spans="1:55" x14ac:dyDescent="0.3">
      <c r="A8" s="20" t="s">
        <v>21</v>
      </c>
      <c r="B8" s="3" t="s">
        <v>22</v>
      </c>
      <c r="C8" s="4">
        <v>0</v>
      </c>
      <c r="D8" s="4">
        <v>0</v>
      </c>
      <c r="E8" s="4">
        <v>996</v>
      </c>
      <c r="F8" s="4">
        <v>0</v>
      </c>
      <c r="G8" s="4">
        <v>996</v>
      </c>
      <c r="H8" s="4">
        <v>1.68</v>
      </c>
      <c r="I8" s="4">
        <v>0</v>
      </c>
      <c r="J8" s="4">
        <v>0</v>
      </c>
      <c r="K8" s="4">
        <v>997.68</v>
      </c>
      <c r="L8" s="4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999.3</v>
      </c>
      <c r="AF8" s="7">
        <v>0</v>
      </c>
      <c r="AG8" s="25">
        <v>499.65</v>
      </c>
      <c r="AH8" s="25">
        <v>0</v>
      </c>
      <c r="AI8" s="25">
        <v>0</v>
      </c>
      <c r="AJ8" s="25">
        <v>0</v>
      </c>
      <c r="AK8" s="25">
        <v>0</v>
      </c>
      <c r="AL8" s="25">
        <v>0</v>
      </c>
      <c r="AM8" s="25">
        <v>0</v>
      </c>
      <c r="AN8" s="25">
        <v>0</v>
      </c>
      <c r="AO8" s="25">
        <v>0</v>
      </c>
      <c r="AP8" s="25">
        <v>499.65</v>
      </c>
      <c r="AQ8" s="38">
        <f>SUM(C8:AP8)</f>
        <v>4989.9599999999991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51">
        <f>SUM(AR8:AZ8)</f>
        <v>0</v>
      </c>
      <c r="BB8" s="83">
        <v>0</v>
      </c>
      <c r="BC8" s="49">
        <f>BB8-BA8</f>
        <v>0</v>
      </c>
    </row>
    <row r="9" spans="1:55" x14ac:dyDescent="0.3">
      <c r="A9" s="20" t="s">
        <v>23</v>
      </c>
      <c r="B9" s="3" t="s">
        <v>24</v>
      </c>
      <c r="C9" s="4">
        <v>52003</v>
      </c>
      <c r="D9" s="4">
        <v>0</v>
      </c>
      <c r="E9" s="4">
        <v>76692</v>
      </c>
      <c r="F9" s="4">
        <v>0</v>
      </c>
      <c r="G9" s="4">
        <v>78850</v>
      </c>
      <c r="H9" s="4">
        <v>46691.399999999987</v>
      </c>
      <c r="I9" s="4">
        <v>3059</v>
      </c>
      <c r="J9" s="4">
        <v>4482</v>
      </c>
      <c r="K9" s="4">
        <v>3990.7200000000003</v>
      </c>
      <c r="L9" s="4">
        <v>14323.299999999994</v>
      </c>
      <c r="M9" s="7">
        <v>15655.709999999995</v>
      </c>
      <c r="N9" s="7">
        <v>664.54000000000042</v>
      </c>
      <c r="O9" s="7">
        <v>0</v>
      </c>
      <c r="P9" s="7">
        <v>166.28</v>
      </c>
      <c r="Q9" s="7">
        <v>24066.480000000003</v>
      </c>
      <c r="R9" s="7">
        <v>77279.220000000016</v>
      </c>
      <c r="S9" s="7">
        <v>41304.430000000037</v>
      </c>
      <c r="T9" s="7">
        <v>0</v>
      </c>
      <c r="U9" s="7">
        <v>0</v>
      </c>
      <c r="V9" s="7">
        <v>0</v>
      </c>
      <c r="W9" s="7">
        <v>64205.060000000107</v>
      </c>
      <c r="X9" s="7">
        <v>0</v>
      </c>
      <c r="Y9" s="7">
        <v>68285.530000000086</v>
      </c>
      <c r="Z9" s="7">
        <v>0</v>
      </c>
      <c r="AA9" s="7">
        <v>0</v>
      </c>
      <c r="AB9" s="7">
        <v>666.2</v>
      </c>
      <c r="AC9" s="7">
        <v>32560.530000000024</v>
      </c>
      <c r="AD9" s="7">
        <v>499.65</v>
      </c>
      <c r="AE9" s="7">
        <v>97431.77999999981</v>
      </c>
      <c r="AF9" s="7">
        <v>0</v>
      </c>
      <c r="AG9" s="25">
        <v>49382.120000000054</v>
      </c>
      <c r="AH9" s="25">
        <v>0</v>
      </c>
      <c r="AI9" s="25">
        <v>108507.43999999983</v>
      </c>
      <c r="AJ9" s="25">
        <v>67619.509999999995</v>
      </c>
      <c r="AK9" s="25">
        <v>0</v>
      </c>
      <c r="AL9" s="25">
        <v>160389.96999999927</v>
      </c>
      <c r="AM9" s="25">
        <v>0</v>
      </c>
      <c r="AN9" s="25">
        <v>107010.60999999961</v>
      </c>
      <c r="AO9" s="25">
        <v>0</v>
      </c>
      <c r="AP9" s="25">
        <v>203153.36999999883</v>
      </c>
      <c r="AQ9" s="38">
        <f>SUM(C9:AP9)</f>
        <v>1398939.8499999978</v>
      </c>
      <c r="AR9" s="15">
        <v>391.54</v>
      </c>
      <c r="AS9" s="15">
        <v>996</v>
      </c>
      <c r="AT9" s="15">
        <v>997.68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51">
        <f>SUM(AR9:AZ9)</f>
        <v>2385.2199999999998</v>
      </c>
      <c r="BB9" s="83">
        <v>2385.2199999999998</v>
      </c>
      <c r="BC9" s="49">
        <f>BB9-BA9</f>
        <v>0</v>
      </c>
    </row>
    <row r="10" spans="1:55" x14ac:dyDescent="0.3">
      <c r="A10" s="20" t="s">
        <v>25</v>
      </c>
      <c r="B10" s="3" t="s">
        <v>26</v>
      </c>
      <c r="C10" s="4">
        <v>14168</v>
      </c>
      <c r="D10" s="4">
        <v>0</v>
      </c>
      <c r="E10" s="4">
        <v>24734.25</v>
      </c>
      <c r="F10" s="4">
        <v>0</v>
      </c>
      <c r="G10" s="4">
        <v>22682</v>
      </c>
      <c r="H10" s="4">
        <v>18369.340000000007</v>
      </c>
      <c r="I10" s="4">
        <v>966</v>
      </c>
      <c r="J10" s="4">
        <v>2988</v>
      </c>
      <c r="K10" s="4">
        <v>3491.88</v>
      </c>
      <c r="L10" s="4">
        <v>10868.010000000004</v>
      </c>
      <c r="M10" s="7">
        <v>4830.1600000000008</v>
      </c>
      <c r="N10" s="7">
        <v>16.740000000000002</v>
      </c>
      <c r="O10" s="7">
        <v>41.25</v>
      </c>
      <c r="P10" s="7">
        <v>102.96000000000001</v>
      </c>
      <c r="Q10" s="7">
        <v>4746.9300000000012</v>
      </c>
      <c r="R10" s="7">
        <v>20566.88</v>
      </c>
      <c r="S10" s="7">
        <v>9606.8900000000067</v>
      </c>
      <c r="T10" s="7">
        <v>612.15000000000009</v>
      </c>
      <c r="U10" s="7">
        <v>1909</v>
      </c>
      <c r="V10" s="7">
        <v>0</v>
      </c>
      <c r="W10" s="7">
        <v>0</v>
      </c>
      <c r="X10" s="7">
        <v>999.33</v>
      </c>
      <c r="Y10" s="7">
        <v>13032.739999999996</v>
      </c>
      <c r="Z10" s="7">
        <v>0</v>
      </c>
      <c r="AA10" s="7">
        <v>0</v>
      </c>
      <c r="AB10" s="7">
        <v>0</v>
      </c>
      <c r="AC10" s="7">
        <v>6870.2699999999995</v>
      </c>
      <c r="AD10" s="7">
        <v>999.29999999999973</v>
      </c>
      <c r="AE10" s="7">
        <v>13907.620000000006</v>
      </c>
      <c r="AF10" s="7">
        <v>0</v>
      </c>
      <c r="AG10" s="25">
        <v>8202.9900000000016</v>
      </c>
      <c r="AH10" s="25">
        <v>0</v>
      </c>
      <c r="AI10" s="25">
        <v>15947.960000000005</v>
      </c>
      <c r="AJ10" s="25">
        <v>8119.73</v>
      </c>
      <c r="AK10" s="25">
        <v>291.48</v>
      </c>
      <c r="AL10" s="25">
        <v>19653.479999999989</v>
      </c>
      <c r="AM10" s="25">
        <v>0</v>
      </c>
      <c r="AN10" s="25">
        <v>12116.630000000001</v>
      </c>
      <c r="AO10" s="25">
        <v>0</v>
      </c>
      <c r="AP10" s="25">
        <v>12533.2</v>
      </c>
      <c r="AQ10" s="38">
        <f>SUM(C10:AP10)</f>
        <v>253375.17</v>
      </c>
      <c r="AR10" s="15">
        <v>5931.2000000000007</v>
      </c>
      <c r="AS10" s="15">
        <v>10126</v>
      </c>
      <c r="AT10" s="15">
        <v>16794.280000000002</v>
      </c>
      <c r="AU10" s="15">
        <v>0</v>
      </c>
      <c r="AV10" s="15">
        <v>1276.1399999999999</v>
      </c>
      <c r="AW10" s="15">
        <v>0</v>
      </c>
      <c r="AX10" s="15">
        <v>0</v>
      </c>
      <c r="AY10" s="15">
        <v>0</v>
      </c>
      <c r="AZ10" s="15">
        <v>333.1</v>
      </c>
      <c r="BA10" s="51">
        <f>SUM(AR10:AZ10)</f>
        <v>34460.720000000001</v>
      </c>
      <c r="BB10" s="83">
        <v>34127.620000000003</v>
      </c>
      <c r="BC10" s="49">
        <f>BB10-BA10</f>
        <v>-333.09999999999854</v>
      </c>
    </row>
    <row r="11" spans="1:55" x14ac:dyDescent="0.3">
      <c r="A11" s="20" t="s">
        <v>27</v>
      </c>
      <c r="B11" s="3" t="s">
        <v>28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332</v>
      </c>
      <c r="K11" s="4">
        <v>0</v>
      </c>
      <c r="L11" s="4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38">
        <f>SUM(C11:AP11)</f>
        <v>332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51">
        <f>SUM(AR11:AZ11)</f>
        <v>0</v>
      </c>
      <c r="BB11" s="83">
        <v>0</v>
      </c>
      <c r="BC11" s="49">
        <f>BB11-BA11</f>
        <v>0</v>
      </c>
    </row>
    <row r="12" spans="1:55" x14ac:dyDescent="0.3">
      <c r="A12" s="20" t="s">
        <v>29</v>
      </c>
      <c r="B12" s="3" t="s">
        <v>30</v>
      </c>
      <c r="C12" s="4">
        <v>4025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498.84</v>
      </c>
      <c r="L12" s="4">
        <v>2331.6999999999998</v>
      </c>
      <c r="M12" s="7">
        <v>0</v>
      </c>
      <c r="N12" s="7">
        <v>55.749999999999993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2498.25</v>
      </c>
      <c r="Z12" s="7">
        <v>0</v>
      </c>
      <c r="AA12" s="7">
        <v>0</v>
      </c>
      <c r="AB12" s="7">
        <v>0</v>
      </c>
      <c r="AC12" s="7">
        <v>499.65</v>
      </c>
      <c r="AD12" s="7">
        <v>0</v>
      </c>
      <c r="AE12" s="7">
        <v>1165.8499999999999</v>
      </c>
      <c r="AF12" s="7">
        <v>0</v>
      </c>
      <c r="AG12" s="25">
        <v>499.65</v>
      </c>
      <c r="AH12" s="25">
        <v>0</v>
      </c>
      <c r="AI12" s="25">
        <v>2498.25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  <c r="AQ12" s="38">
        <f>SUM(C12:AP12)</f>
        <v>14072.94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51">
        <f>SUM(AR12:AZ12)</f>
        <v>0</v>
      </c>
      <c r="BB12" s="83">
        <v>0</v>
      </c>
      <c r="BC12" s="49">
        <f>BB12-BA12</f>
        <v>0</v>
      </c>
    </row>
    <row r="13" spans="1:55" x14ac:dyDescent="0.3">
      <c r="A13" s="20" t="s">
        <v>31</v>
      </c>
      <c r="B13" s="3" t="s">
        <v>150</v>
      </c>
      <c r="C13" s="4">
        <v>3501.75</v>
      </c>
      <c r="D13" s="4">
        <v>0</v>
      </c>
      <c r="E13" s="4">
        <v>7275</v>
      </c>
      <c r="F13" s="4">
        <v>845.25</v>
      </c>
      <c r="G13" s="4">
        <v>4980.75</v>
      </c>
      <c r="H13" s="4">
        <v>1165.6400000000001</v>
      </c>
      <c r="I13" s="4">
        <v>1489.25</v>
      </c>
      <c r="J13" s="4">
        <v>0</v>
      </c>
      <c r="K13" s="4">
        <v>362.25</v>
      </c>
      <c r="L13" s="4">
        <v>0</v>
      </c>
      <c r="M13" s="7">
        <v>9452.130000000001</v>
      </c>
      <c r="N13" s="7">
        <v>151.06000000000003</v>
      </c>
      <c r="O13" s="7">
        <v>345.75</v>
      </c>
      <c r="P13" s="7">
        <v>142.55999999999997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38">
        <f>SUM(C13:AP13)</f>
        <v>29711.390000000003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51">
        <f>SUM(AR13:AZ13)</f>
        <v>0</v>
      </c>
      <c r="BB13" s="83">
        <v>0</v>
      </c>
      <c r="BC13" s="49">
        <f>BB13-BA13</f>
        <v>0</v>
      </c>
    </row>
    <row r="14" spans="1:55" x14ac:dyDescent="0.3">
      <c r="A14" s="20" t="s">
        <v>33</v>
      </c>
      <c r="B14" s="3" t="s">
        <v>34</v>
      </c>
      <c r="C14" s="4">
        <v>1328.25</v>
      </c>
      <c r="D14" s="4">
        <v>0</v>
      </c>
      <c r="E14" s="4">
        <v>9050</v>
      </c>
      <c r="F14" s="4">
        <v>1246.75</v>
      </c>
      <c r="G14" s="4">
        <v>7274</v>
      </c>
      <c r="H14" s="4">
        <v>6805.6</v>
      </c>
      <c r="I14" s="4">
        <v>520</v>
      </c>
      <c r="J14" s="4">
        <v>2449.25</v>
      </c>
      <c r="K14" s="4">
        <v>1502.45</v>
      </c>
      <c r="L14" s="4">
        <v>1290.8400000000001</v>
      </c>
      <c r="M14" s="7">
        <v>832.8</v>
      </c>
      <c r="N14" s="7">
        <v>0</v>
      </c>
      <c r="O14" s="7">
        <v>285</v>
      </c>
      <c r="P14" s="7">
        <v>730.52999999999986</v>
      </c>
      <c r="Q14" s="7">
        <v>9535.5600000000013</v>
      </c>
      <c r="R14" s="7">
        <v>2456.7600000000002</v>
      </c>
      <c r="S14" s="7">
        <v>9535.5600000000049</v>
      </c>
      <c r="T14" s="7">
        <v>0</v>
      </c>
      <c r="U14" s="7">
        <v>0</v>
      </c>
      <c r="V14" s="7">
        <v>0</v>
      </c>
      <c r="W14" s="7">
        <v>208.2</v>
      </c>
      <c r="X14" s="7">
        <v>0</v>
      </c>
      <c r="Y14" s="7">
        <v>11825.620000000003</v>
      </c>
      <c r="Z14" s="7">
        <v>0</v>
      </c>
      <c r="AA14" s="7">
        <v>0</v>
      </c>
      <c r="AB14" s="7">
        <v>0</v>
      </c>
      <c r="AC14" s="7">
        <v>11200.990000000002</v>
      </c>
      <c r="AD14" s="7">
        <v>0</v>
      </c>
      <c r="AE14" s="7">
        <v>29813.82999999994</v>
      </c>
      <c r="AF14" s="7">
        <v>0</v>
      </c>
      <c r="AG14" s="25">
        <v>24150.989999999983</v>
      </c>
      <c r="AH14" s="25">
        <v>1998.72</v>
      </c>
      <c r="AI14" s="25">
        <v>41598.35999999987</v>
      </c>
      <c r="AJ14" s="25">
        <v>39599.64</v>
      </c>
      <c r="AK14" s="25">
        <v>0</v>
      </c>
      <c r="AL14" s="25">
        <v>40474.079999999878</v>
      </c>
      <c r="AM14" s="25">
        <v>0</v>
      </c>
      <c r="AN14" s="25">
        <v>30563.760000000035</v>
      </c>
      <c r="AO14" s="25">
        <v>0</v>
      </c>
      <c r="AP14" s="25">
        <v>49718.159999999829</v>
      </c>
      <c r="AQ14" s="38">
        <f>SUM(C14:AP14)</f>
        <v>335995.6999999996</v>
      </c>
      <c r="AR14" s="15">
        <v>8.25</v>
      </c>
      <c r="AS14" s="15">
        <v>2365.5</v>
      </c>
      <c r="AT14" s="15">
        <v>723.83</v>
      </c>
      <c r="AU14" s="15">
        <v>0</v>
      </c>
      <c r="AV14" s="15">
        <v>0</v>
      </c>
      <c r="AW14" s="15">
        <v>0</v>
      </c>
      <c r="AX14" s="15">
        <v>41.64</v>
      </c>
      <c r="AY14" s="15">
        <v>0</v>
      </c>
      <c r="AZ14" s="15">
        <v>0</v>
      </c>
      <c r="BA14" s="51">
        <f>SUM(AR14:AZ14)</f>
        <v>3139.22</v>
      </c>
      <c r="BB14" s="83">
        <v>3139.22</v>
      </c>
      <c r="BC14" s="49">
        <f>BB14-BA14</f>
        <v>0</v>
      </c>
    </row>
    <row r="15" spans="1:55" x14ac:dyDescent="0.3">
      <c r="A15" s="20" t="s">
        <v>35</v>
      </c>
      <c r="B15" s="3" t="s">
        <v>36</v>
      </c>
      <c r="C15" s="4">
        <v>3816.25</v>
      </c>
      <c r="D15" s="4">
        <v>0</v>
      </c>
      <c r="E15" s="4">
        <v>36426.75</v>
      </c>
      <c r="F15" s="4">
        <v>241.5</v>
      </c>
      <c r="G15" s="4">
        <v>22561</v>
      </c>
      <c r="H15" s="4">
        <v>23404.820000000007</v>
      </c>
      <c r="I15" s="4">
        <v>3466</v>
      </c>
      <c r="J15" s="4">
        <v>0</v>
      </c>
      <c r="K15" s="4">
        <v>3808.6000000000004</v>
      </c>
      <c r="L15" s="4">
        <v>22901.199999999997</v>
      </c>
      <c r="M15" s="7">
        <v>9228.73</v>
      </c>
      <c r="N15" s="7">
        <v>420.21</v>
      </c>
      <c r="O15" s="7">
        <v>391.25</v>
      </c>
      <c r="P15" s="7">
        <v>192.71999999999997</v>
      </c>
      <c r="Q15" s="7">
        <v>8535.27</v>
      </c>
      <c r="R15" s="7">
        <v>20764.439999999999</v>
      </c>
      <c r="S15" s="7">
        <v>16473.710000000003</v>
      </c>
      <c r="T15" s="7">
        <v>0</v>
      </c>
      <c r="U15" s="7">
        <v>996</v>
      </c>
      <c r="V15" s="7">
        <v>0</v>
      </c>
      <c r="W15" s="7">
        <v>0</v>
      </c>
      <c r="X15" s="7">
        <v>0</v>
      </c>
      <c r="Y15" s="7">
        <v>21741.439999999984</v>
      </c>
      <c r="Z15" s="7">
        <v>0</v>
      </c>
      <c r="AA15" s="7">
        <v>0</v>
      </c>
      <c r="AB15" s="7">
        <v>0</v>
      </c>
      <c r="AC15" s="7">
        <v>9395.41</v>
      </c>
      <c r="AD15" s="7">
        <v>0</v>
      </c>
      <c r="AE15" s="7">
        <v>23568.93</v>
      </c>
      <c r="AF15" s="7">
        <v>0</v>
      </c>
      <c r="AG15" s="25">
        <v>17217.240000000002</v>
      </c>
      <c r="AH15" s="25">
        <v>0</v>
      </c>
      <c r="AI15" s="25">
        <v>18126.779999999992</v>
      </c>
      <c r="AJ15" s="25">
        <v>15716.67</v>
      </c>
      <c r="AK15" s="25">
        <v>249.84</v>
      </c>
      <c r="AL15" s="25">
        <v>21015.760000000002</v>
      </c>
      <c r="AM15" s="25">
        <v>0</v>
      </c>
      <c r="AN15" s="25">
        <v>11547.899999999998</v>
      </c>
      <c r="AO15" s="25">
        <v>0</v>
      </c>
      <c r="AP15" s="25">
        <v>24393.960000000003</v>
      </c>
      <c r="AQ15" s="38">
        <f>SUM(C15:AP15)</f>
        <v>336602.38</v>
      </c>
      <c r="AR15" s="15">
        <v>965.56</v>
      </c>
      <c r="AS15" s="15">
        <v>756</v>
      </c>
      <c r="AT15" s="15">
        <v>14074.870000000006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51">
        <f>SUM(AR15:AZ15)</f>
        <v>15796.430000000006</v>
      </c>
      <c r="BB15" s="83">
        <v>15796.430000000006</v>
      </c>
      <c r="BC15" s="49">
        <f>BB15-BA15</f>
        <v>0</v>
      </c>
    </row>
    <row r="16" spans="1:55" x14ac:dyDescent="0.3">
      <c r="A16" s="20" t="s">
        <v>37</v>
      </c>
      <c r="B16" s="3" t="s">
        <v>38</v>
      </c>
      <c r="C16" s="4">
        <v>0</v>
      </c>
      <c r="D16" s="4">
        <v>0</v>
      </c>
      <c r="E16" s="4">
        <v>0</v>
      </c>
      <c r="F16" s="4">
        <v>0</v>
      </c>
      <c r="G16" s="4">
        <v>1494</v>
      </c>
      <c r="H16" s="4">
        <v>1362.45</v>
      </c>
      <c r="I16" s="4">
        <v>0</v>
      </c>
      <c r="J16" s="4">
        <v>241.5</v>
      </c>
      <c r="K16" s="4">
        <v>0</v>
      </c>
      <c r="L16" s="4">
        <v>874.43999999999994</v>
      </c>
      <c r="M16" s="7">
        <v>0</v>
      </c>
      <c r="N16" s="7">
        <v>0</v>
      </c>
      <c r="O16" s="7">
        <v>7.5</v>
      </c>
      <c r="P16" s="7">
        <v>11.879999999999999</v>
      </c>
      <c r="Q16" s="7">
        <v>874.43999999999994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749.52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499.65</v>
      </c>
      <c r="AF16" s="7">
        <v>0</v>
      </c>
      <c r="AG16" s="25">
        <v>499.65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38">
        <f>SUM(C16:AP16)</f>
        <v>6615.0299999999988</v>
      </c>
      <c r="AR16" s="15">
        <v>0</v>
      </c>
      <c r="AS16" s="15">
        <v>0</v>
      </c>
      <c r="AT16" s="15">
        <v>166.28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51">
        <f>SUM(AR16:AZ16)</f>
        <v>166.28</v>
      </c>
      <c r="BB16" s="83">
        <v>166.28</v>
      </c>
      <c r="BC16" s="49">
        <f>BB16-BA16</f>
        <v>0</v>
      </c>
    </row>
    <row r="17" spans="1:55" x14ac:dyDescent="0.3">
      <c r="A17" s="20" t="s">
        <v>41</v>
      </c>
      <c r="B17" s="3" t="s">
        <v>42</v>
      </c>
      <c r="C17" s="4">
        <v>7107.66</v>
      </c>
      <c r="D17" s="4">
        <v>0</v>
      </c>
      <c r="E17" s="4">
        <v>25926.75</v>
      </c>
      <c r="F17" s="4">
        <v>0</v>
      </c>
      <c r="G17" s="4">
        <v>32803.25</v>
      </c>
      <c r="H17" s="4">
        <v>17838.840000000007</v>
      </c>
      <c r="I17" s="4">
        <v>809.48</v>
      </c>
      <c r="J17" s="4">
        <v>4362.95</v>
      </c>
      <c r="K17" s="4">
        <v>3022.73</v>
      </c>
      <c r="L17" s="4">
        <v>19377.500000000015</v>
      </c>
      <c r="M17" s="7">
        <v>28534.370000000021</v>
      </c>
      <c r="N17" s="7">
        <v>92.100000000000037</v>
      </c>
      <c r="O17" s="7">
        <v>78.75</v>
      </c>
      <c r="P17" s="7">
        <v>659.25000000000011</v>
      </c>
      <c r="Q17" s="7">
        <v>16412.780000000006</v>
      </c>
      <c r="R17" s="7">
        <v>58083.25</v>
      </c>
      <c r="S17" s="7">
        <v>39106.949999999975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43931.21</v>
      </c>
      <c r="Z17" s="7">
        <v>0</v>
      </c>
      <c r="AA17" s="7">
        <v>0</v>
      </c>
      <c r="AB17" s="7">
        <v>0</v>
      </c>
      <c r="AC17" s="7">
        <v>42864.379999999968</v>
      </c>
      <c r="AD17" s="7">
        <v>2711.4999999999995</v>
      </c>
      <c r="AE17" s="7">
        <v>97723.999999999753</v>
      </c>
      <c r="AF17" s="7">
        <v>0</v>
      </c>
      <c r="AG17" s="25">
        <v>56169.879999999881</v>
      </c>
      <c r="AH17" s="25">
        <v>5787.7000000000016</v>
      </c>
      <c r="AI17" s="25">
        <v>106550.91999999979</v>
      </c>
      <c r="AJ17" s="25">
        <v>78945.8</v>
      </c>
      <c r="AK17" s="25">
        <v>7744.71</v>
      </c>
      <c r="AL17" s="25">
        <v>117377.13999999961</v>
      </c>
      <c r="AM17" s="25">
        <v>0</v>
      </c>
      <c r="AN17" s="25">
        <v>43178.359999999993</v>
      </c>
      <c r="AO17" s="25">
        <v>1623.87</v>
      </c>
      <c r="AP17" s="25">
        <v>169299.12999999957</v>
      </c>
      <c r="AQ17" s="38">
        <f>SUM(C17:AP17)</f>
        <v>1028125.2099999984</v>
      </c>
      <c r="AR17" s="15">
        <v>0</v>
      </c>
      <c r="AS17" s="15">
        <v>2912.73</v>
      </c>
      <c r="AT17" s="15">
        <v>4246.72</v>
      </c>
      <c r="AU17" s="15">
        <v>0</v>
      </c>
      <c r="AV17" s="15">
        <v>0</v>
      </c>
      <c r="AW17" s="15">
        <v>0</v>
      </c>
      <c r="AX17" s="15">
        <v>999.3</v>
      </c>
      <c r="AY17" s="15">
        <v>0</v>
      </c>
      <c r="AZ17" s="15">
        <v>0</v>
      </c>
      <c r="BA17" s="51">
        <f>SUM(AR17:AZ17)</f>
        <v>8158.7500000000009</v>
      </c>
      <c r="BB17" s="83">
        <v>8158.7500000000009</v>
      </c>
      <c r="BC17" s="49">
        <f>BB17-BA17</f>
        <v>0</v>
      </c>
    </row>
    <row r="18" spans="1:55" x14ac:dyDescent="0.3">
      <c r="A18" s="20" t="s">
        <v>43</v>
      </c>
      <c r="B18" s="3" t="s">
        <v>44</v>
      </c>
      <c r="C18" s="4">
        <v>27473.25</v>
      </c>
      <c r="D18" s="4">
        <v>0</v>
      </c>
      <c r="E18" s="4">
        <v>71222</v>
      </c>
      <c r="F18" s="4">
        <v>3772.5</v>
      </c>
      <c r="G18" s="4">
        <v>32006.25</v>
      </c>
      <c r="H18" s="4">
        <v>29604.140000000003</v>
      </c>
      <c r="I18" s="4">
        <v>800</v>
      </c>
      <c r="J18" s="4">
        <v>31469.5</v>
      </c>
      <c r="K18" s="4">
        <v>35689.94</v>
      </c>
      <c r="L18" s="4">
        <v>38769.649999999849</v>
      </c>
      <c r="M18" s="7">
        <v>16768.54</v>
      </c>
      <c r="N18" s="7">
        <v>64.67</v>
      </c>
      <c r="O18" s="7">
        <v>12438</v>
      </c>
      <c r="P18" s="7">
        <v>4414.8000000000075</v>
      </c>
      <c r="Q18" s="7">
        <v>42407.019999999924</v>
      </c>
      <c r="R18" s="7">
        <v>56725.059999999845</v>
      </c>
      <c r="S18" s="7">
        <v>25057.159999999927</v>
      </c>
      <c r="T18" s="7">
        <v>3600</v>
      </c>
      <c r="U18" s="7">
        <v>0</v>
      </c>
      <c r="V18" s="7">
        <v>770.23</v>
      </c>
      <c r="W18" s="7">
        <v>4222.8</v>
      </c>
      <c r="X18" s="7">
        <v>17343.14</v>
      </c>
      <c r="Y18" s="7">
        <v>55789.63999999981</v>
      </c>
      <c r="Z18" s="7">
        <v>0</v>
      </c>
      <c r="AA18" s="7">
        <v>0</v>
      </c>
      <c r="AB18" s="7">
        <v>0</v>
      </c>
      <c r="AC18" s="7">
        <v>22761.579999999944</v>
      </c>
      <c r="AD18" s="7">
        <v>240</v>
      </c>
      <c r="AE18" s="7">
        <v>86700.299999999741</v>
      </c>
      <c r="AF18" s="7">
        <v>0</v>
      </c>
      <c r="AG18" s="25">
        <v>39358.799999999828</v>
      </c>
      <c r="AH18" s="25">
        <v>0</v>
      </c>
      <c r="AI18" s="25">
        <v>72954.219999999783</v>
      </c>
      <c r="AJ18" s="25">
        <v>54039.199999999997</v>
      </c>
      <c r="AK18" s="25">
        <v>4756.6399999999994</v>
      </c>
      <c r="AL18" s="25">
        <v>100749.03999999976</v>
      </c>
      <c r="AM18" s="25">
        <v>0</v>
      </c>
      <c r="AN18" s="25">
        <v>64247.959999999788</v>
      </c>
      <c r="AO18" s="25">
        <v>1293.1200000000001</v>
      </c>
      <c r="AP18" s="25">
        <v>109362.55999999966</v>
      </c>
      <c r="AQ18" s="38">
        <f>SUM(C18:AP18)</f>
        <v>1066871.7099999976</v>
      </c>
      <c r="AR18" s="15">
        <v>104.25</v>
      </c>
      <c r="AS18" s="15">
        <v>19626</v>
      </c>
      <c r="AT18" s="15">
        <v>4334.66</v>
      </c>
      <c r="AU18" s="15">
        <v>448.96</v>
      </c>
      <c r="AV18" s="15">
        <v>2084.9199999999996</v>
      </c>
      <c r="AW18" s="15">
        <v>1800.62</v>
      </c>
      <c r="AX18" s="15">
        <v>1265.46</v>
      </c>
      <c r="AY18" s="15">
        <v>9.84</v>
      </c>
      <c r="AZ18" s="15">
        <v>579.02</v>
      </c>
      <c r="BA18" s="51">
        <f>SUM(AR18:AZ18)</f>
        <v>30253.729999999996</v>
      </c>
      <c r="BB18" s="83">
        <v>29674.709999999995</v>
      </c>
      <c r="BC18" s="49">
        <f>BB18-BA18</f>
        <v>-579.02000000000044</v>
      </c>
    </row>
    <row r="19" spans="1:55" x14ac:dyDescent="0.3">
      <c r="A19" s="78" t="s">
        <v>45</v>
      </c>
      <c r="B19" s="3" t="s">
        <v>46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38">
        <f>SUM(C19:AP19)</f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51">
        <f>SUM(AR19:AZ19)</f>
        <v>0</v>
      </c>
      <c r="BB19" s="83">
        <v>0</v>
      </c>
      <c r="BC19" s="49">
        <f>BB19-BA19</f>
        <v>0</v>
      </c>
    </row>
    <row r="20" spans="1:55" x14ac:dyDescent="0.3">
      <c r="A20" s="20" t="s">
        <v>49</v>
      </c>
      <c r="B20" s="3" t="s">
        <v>181</v>
      </c>
      <c r="C20" s="4">
        <v>11850</v>
      </c>
      <c r="D20" s="4">
        <v>1770.25</v>
      </c>
      <c r="E20" s="4">
        <v>28915.25</v>
      </c>
      <c r="F20" s="4">
        <v>4980</v>
      </c>
      <c r="G20" s="4">
        <v>9942.93</v>
      </c>
      <c r="H20" s="4">
        <v>0</v>
      </c>
      <c r="I20" s="4">
        <v>3870</v>
      </c>
      <c r="J20" s="4">
        <v>0</v>
      </c>
      <c r="K20" s="4">
        <v>498.84</v>
      </c>
      <c r="L20" s="4">
        <v>10842</v>
      </c>
      <c r="M20" s="7">
        <v>5035.4800000000005</v>
      </c>
      <c r="N20" s="7">
        <v>0</v>
      </c>
      <c r="O20" s="7">
        <v>95</v>
      </c>
      <c r="P20" s="7">
        <v>3503.5800000000004</v>
      </c>
      <c r="Q20" s="7">
        <v>0</v>
      </c>
      <c r="R20" s="7">
        <v>10300.32</v>
      </c>
      <c r="S20" s="7">
        <v>5277.4800000000005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10080.6</v>
      </c>
      <c r="Z20" s="7">
        <v>0</v>
      </c>
      <c r="AA20" s="7">
        <v>0</v>
      </c>
      <c r="AB20" s="7">
        <v>0</v>
      </c>
      <c r="AC20" s="7">
        <v>3016.5</v>
      </c>
      <c r="AD20" s="7">
        <v>0</v>
      </c>
      <c r="AE20" s="7">
        <v>14794.02</v>
      </c>
      <c r="AF20" s="7">
        <v>0</v>
      </c>
      <c r="AG20" s="25">
        <v>9747.76</v>
      </c>
      <c r="AH20" s="25">
        <v>0</v>
      </c>
      <c r="AI20" s="25">
        <v>14709</v>
      </c>
      <c r="AJ20" s="25">
        <v>9272</v>
      </c>
      <c r="AK20" s="25">
        <v>0</v>
      </c>
      <c r="AL20" s="25">
        <v>10485.84</v>
      </c>
      <c r="AM20" s="25">
        <v>0</v>
      </c>
      <c r="AN20" s="25">
        <v>5931</v>
      </c>
      <c r="AO20" s="25">
        <v>0</v>
      </c>
      <c r="AP20" s="25">
        <v>0</v>
      </c>
      <c r="AQ20" s="38">
        <f>SUM(C20:AP20)</f>
        <v>174917.85</v>
      </c>
      <c r="AR20" s="15">
        <v>8803.6999999999989</v>
      </c>
      <c r="AS20" s="15">
        <v>11966.75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51">
        <f>SUM(AR20:AZ20)</f>
        <v>20770.449999999997</v>
      </c>
      <c r="BB20" s="83">
        <v>20770.449999999997</v>
      </c>
      <c r="BC20" s="49">
        <f>BB20-BA20</f>
        <v>0</v>
      </c>
    </row>
    <row r="21" spans="1:55" x14ac:dyDescent="0.3">
      <c r="A21" s="20" t="s">
        <v>47</v>
      </c>
      <c r="B21" s="3" t="s">
        <v>48</v>
      </c>
      <c r="C21" s="4">
        <v>7365.75</v>
      </c>
      <c r="D21" s="4">
        <v>120.75</v>
      </c>
      <c r="E21" s="4">
        <v>31891</v>
      </c>
      <c r="F21" s="4">
        <v>2284</v>
      </c>
      <c r="G21" s="4">
        <v>17592.25</v>
      </c>
      <c r="H21" s="4">
        <v>23481.350000000002</v>
      </c>
      <c r="I21" s="4">
        <v>1811.25</v>
      </c>
      <c r="J21" s="4">
        <v>2213.75</v>
      </c>
      <c r="K21" s="4">
        <v>9149.99</v>
      </c>
      <c r="L21" s="4">
        <v>22556.77999999997</v>
      </c>
      <c r="M21" s="7">
        <v>22185.519999999993</v>
      </c>
      <c r="N21" s="7">
        <v>210.86</v>
      </c>
      <c r="O21" s="7">
        <v>878.25</v>
      </c>
      <c r="P21" s="7">
        <v>916.07999999999925</v>
      </c>
      <c r="Q21" s="7">
        <v>20952.440000000006</v>
      </c>
      <c r="R21" s="7">
        <v>31972.979999999974</v>
      </c>
      <c r="S21" s="7">
        <v>34343.059999999947</v>
      </c>
      <c r="T21" s="7">
        <v>0</v>
      </c>
      <c r="U21" s="7">
        <v>0</v>
      </c>
      <c r="V21" s="7">
        <v>0</v>
      </c>
      <c r="W21" s="7">
        <v>0</v>
      </c>
      <c r="X21" s="7">
        <v>1531</v>
      </c>
      <c r="Y21" s="7">
        <v>27572.579999999969</v>
      </c>
      <c r="Z21" s="7">
        <v>0</v>
      </c>
      <c r="AA21" s="7">
        <v>0</v>
      </c>
      <c r="AB21" s="7">
        <v>0</v>
      </c>
      <c r="AC21" s="7">
        <v>27386.81999999996</v>
      </c>
      <c r="AD21" s="7">
        <v>291.48000000000013</v>
      </c>
      <c r="AE21" s="7">
        <v>48717.269999999902</v>
      </c>
      <c r="AF21" s="7">
        <v>0</v>
      </c>
      <c r="AG21" s="25">
        <v>42638.789999999899</v>
      </c>
      <c r="AH21" s="25">
        <v>0</v>
      </c>
      <c r="AI21" s="25">
        <v>74575.839999999793</v>
      </c>
      <c r="AJ21" s="25">
        <v>21610.38</v>
      </c>
      <c r="AK21" s="25">
        <v>0</v>
      </c>
      <c r="AL21" s="25">
        <v>66497.209999999846</v>
      </c>
      <c r="AM21" s="25">
        <v>0</v>
      </c>
      <c r="AN21" s="25">
        <v>16905.239999999994</v>
      </c>
      <c r="AO21" s="25">
        <v>0</v>
      </c>
      <c r="AP21" s="25">
        <v>54671.849999999846</v>
      </c>
      <c r="AQ21" s="38">
        <f>SUM(C21:AP21)</f>
        <v>612324.51999999909</v>
      </c>
      <c r="AR21" s="15">
        <v>0</v>
      </c>
      <c r="AS21" s="15">
        <v>0</v>
      </c>
      <c r="AT21" s="15">
        <v>343.74</v>
      </c>
      <c r="AU21" s="15">
        <v>249.84</v>
      </c>
      <c r="AV21" s="15">
        <v>124.92</v>
      </c>
      <c r="AW21" s="15">
        <v>0</v>
      </c>
      <c r="AX21" s="15">
        <v>0</v>
      </c>
      <c r="AY21" s="15">
        <v>208.2</v>
      </c>
      <c r="AZ21" s="15">
        <v>0</v>
      </c>
      <c r="BA21" s="51">
        <f>SUM(AR21:AZ21)</f>
        <v>926.7</v>
      </c>
      <c r="BB21" s="83">
        <v>926.7</v>
      </c>
      <c r="BC21" s="49">
        <f>BB21-BA21</f>
        <v>0</v>
      </c>
    </row>
    <row r="22" spans="1:55" x14ac:dyDescent="0.3">
      <c r="A22" s="20" t="s">
        <v>50</v>
      </c>
      <c r="B22" s="3" t="s">
        <v>51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7">
        <v>1499.04</v>
      </c>
      <c r="AD22" s="7">
        <v>832.8</v>
      </c>
      <c r="AE22" s="7">
        <v>1665.5</v>
      </c>
      <c r="AF22" s="7">
        <v>0</v>
      </c>
      <c r="AG22" s="25">
        <v>1332.4</v>
      </c>
      <c r="AH22" s="25">
        <v>0</v>
      </c>
      <c r="AI22" s="25">
        <v>666.2</v>
      </c>
      <c r="AJ22" s="25">
        <v>333.1</v>
      </c>
      <c r="AK22" s="25">
        <v>0</v>
      </c>
      <c r="AL22" s="25">
        <v>1832.05</v>
      </c>
      <c r="AM22" s="25">
        <v>0</v>
      </c>
      <c r="AN22" s="25">
        <v>1332.4</v>
      </c>
      <c r="AO22" s="25">
        <v>0</v>
      </c>
      <c r="AP22" s="25">
        <v>2664.8</v>
      </c>
      <c r="AQ22" s="38">
        <f>SUM(C22:AP22)</f>
        <v>12158.29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51">
        <f>SUM(AR22:AZ22)</f>
        <v>0</v>
      </c>
      <c r="BB22" s="83">
        <v>0</v>
      </c>
      <c r="BC22" s="49">
        <f>BB22-BA22</f>
        <v>0</v>
      </c>
    </row>
    <row r="23" spans="1:55" x14ac:dyDescent="0.3">
      <c r="A23" s="20" t="s">
        <v>160</v>
      </c>
      <c r="B23" s="3" t="s">
        <v>161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7981.4400000000005</v>
      </c>
      <c r="L23" s="4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1878.96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999.3</v>
      </c>
      <c r="AD23" s="7">
        <v>0</v>
      </c>
      <c r="AE23" s="7">
        <v>1498.9499999999998</v>
      </c>
      <c r="AF23" s="7">
        <v>0</v>
      </c>
      <c r="AG23" s="7">
        <v>832.75</v>
      </c>
      <c r="AH23" s="25">
        <v>0</v>
      </c>
      <c r="AI23" s="7">
        <v>12990.899999999996</v>
      </c>
      <c r="AJ23" s="7">
        <v>8327.5</v>
      </c>
      <c r="AK23" s="25">
        <v>0</v>
      </c>
      <c r="AL23" s="7">
        <v>6828.5499999999993</v>
      </c>
      <c r="AM23" s="25">
        <v>0</v>
      </c>
      <c r="AN23" s="7">
        <v>4496.8500000000004</v>
      </c>
      <c r="AO23" s="25">
        <v>0</v>
      </c>
      <c r="AP23" s="7">
        <v>5496.15</v>
      </c>
      <c r="AQ23" s="38">
        <f>SUM(C23:AP23)</f>
        <v>51331.349999999991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51">
        <f>SUM(AR23:AZ23)</f>
        <v>0</v>
      </c>
      <c r="BB23" s="83">
        <v>0</v>
      </c>
      <c r="BC23" s="49">
        <f>BB23-BA23</f>
        <v>0</v>
      </c>
    </row>
    <row r="24" spans="1:55" x14ac:dyDescent="0.3">
      <c r="A24" s="20" t="s">
        <v>151</v>
      </c>
      <c r="B24" s="3" t="s">
        <v>179</v>
      </c>
      <c r="C24" s="4">
        <v>644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7">
        <v>0</v>
      </c>
      <c r="N24" s="7">
        <v>8.9600000000000009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38">
        <f>SUM(C24:AP24)</f>
        <v>652.96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51">
        <f>SUM(AR24:AZ24)</f>
        <v>0</v>
      </c>
      <c r="BB24" s="83">
        <v>0</v>
      </c>
      <c r="BC24" s="49">
        <f>BB24-BA24</f>
        <v>0</v>
      </c>
    </row>
    <row r="25" spans="1:55" x14ac:dyDescent="0.3">
      <c r="A25" s="20" t="s">
        <v>52</v>
      </c>
      <c r="B25" s="3" t="s">
        <v>53</v>
      </c>
      <c r="C25" s="4">
        <v>0</v>
      </c>
      <c r="D25" s="4">
        <v>0</v>
      </c>
      <c r="E25" s="4">
        <v>0</v>
      </c>
      <c r="F25" s="4">
        <v>0</v>
      </c>
      <c r="G25" s="4">
        <v>5644</v>
      </c>
      <c r="H25" s="4">
        <v>3667.6800000000003</v>
      </c>
      <c r="I25" s="4">
        <v>15295</v>
      </c>
      <c r="J25" s="4">
        <v>20916</v>
      </c>
      <c r="K25" s="4">
        <v>0</v>
      </c>
      <c r="L25" s="4">
        <v>7161.6499999999987</v>
      </c>
      <c r="M25" s="7">
        <v>2165.15</v>
      </c>
      <c r="N25" s="7">
        <v>375.09</v>
      </c>
      <c r="O25" s="7">
        <v>0</v>
      </c>
      <c r="P25" s="7">
        <v>0</v>
      </c>
      <c r="Q25" s="7">
        <v>0</v>
      </c>
      <c r="R25" s="7">
        <v>2664.8</v>
      </c>
      <c r="S25" s="7">
        <v>1498.9499999999998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999.3</v>
      </c>
      <c r="Z25" s="7">
        <v>0</v>
      </c>
      <c r="AA25" s="7">
        <v>0</v>
      </c>
      <c r="AB25" s="7">
        <v>0</v>
      </c>
      <c r="AC25" s="7">
        <v>499.65</v>
      </c>
      <c r="AD25" s="7">
        <v>0</v>
      </c>
      <c r="AE25" s="7">
        <v>499.65</v>
      </c>
      <c r="AF25" s="7">
        <v>0</v>
      </c>
      <c r="AG25" s="25">
        <v>333.1</v>
      </c>
      <c r="AH25" s="25">
        <v>0</v>
      </c>
      <c r="AI25" s="25">
        <v>0</v>
      </c>
      <c r="AJ25" s="25">
        <v>0</v>
      </c>
      <c r="AK25" s="25">
        <v>0</v>
      </c>
      <c r="AL25" s="25">
        <v>666.2</v>
      </c>
      <c r="AM25" s="25">
        <v>0</v>
      </c>
      <c r="AN25" s="25">
        <v>0</v>
      </c>
      <c r="AO25" s="25">
        <v>0</v>
      </c>
      <c r="AP25" s="25">
        <v>0</v>
      </c>
      <c r="AQ25" s="38">
        <f>SUM(C25:AP25)</f>
        <v>62386.22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51">
        <f>SUM(AR25:AZ25)</f>
        <v>0</v>
      </c>
      <c r="BB25" s="83">
        <v>0</v>
      </c>
      <c r="BC25" s="49">
        <f>BB25-BA25</f>
        <v>0</v>
      </c>
    </row>
    <row r="26" spans="1:55" x14ac:dyDescent="0.3">
      <c r="A26" s="21" t="s">
        <v>54</v>
      </c>
      <c r="B26" s="3" t="s">
        <v>55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1165.8499999999999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672.86</v>
      </c>
      <c r="Z26" s="7">
        <v>0</v>
      </c>
      <c r="AA26" s="7">
        <v>0</v>
      </c>
      <c r="AB26" s="7">
        <v>0</v>
      </c>
      <c r="AC26" s="7">
        <v>499.65</v>
      </c>
      <c r="AD26" s="7">
        <v>0</v>
      </c>
      <c r="AE26" s="7">
        <v>0</v>
      </c>
      <c r="AF26" s="7">
        <v>0</v>
      </c>
      <c r="AG26" s="25">
        <v>0</v>
      </c>
      <c r="AH26" s="25">
        <v>0</v>
      </c>
      <c r="AI26" s="25">
        <v>666.2</v>
      </c>
      <c r="AJ26" s="25">
        <v>0</v>
      </c>
      <c r="AK26" s="25">
        <v>0</v>
      </c>
      <c r="AL26" s="25">
        <v>1998.6</v>
      </c>
      <c r="AM26" s="25">
        <v>0</v>
      </c>
      <c r="AN26" s="25">
        <v>0</v>
      </c>
      <c r="AO26" s="25">
        <v>0</v>
      </c>
      <c r="AP26" s="25">
        <v>0</v>
      </c>
      <c r="AQ26" s="38">
        <f>SUM(C26:AP26)</f>
        <v>5003.16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51">
        <f>SUM(AR26:AZ26)</f>
        <v>0</v>
      </c>
      <c r="BB26" s="83">
        <v>0</v>
      </c>
      <c r="BC26" s="49">
        <f>BB26-BA26</f>
        <v>0</v>
      </c>
    </row>
    <row r="27" spans="1:55" x14ac:dyDescent="0.3">
      <c r="A27" s="21" t="s">
        <v>56</v>
      </c>
      <c r="B27" s="3" t="s">
        <v>57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1165.8499999999999</v>
      </c>
      <c r="M27" s="7">
        <v>0</v>
      </c>
      <c r="N27" s="7">
        <v>0</v>
      </c>
      <c r="O27" s="7">
        <v>0</v>
      </c>
      <c r="P27" s="7">
        <v>0</v>
      </c>
      <c r="Q27" s="7">
        <v>666.2</v>
      </c>
      <c r="R27" s="7">
        <v>549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3614.75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25">
        <v>3997.2000000000003</v>
      </c>
      <c r="AH27" s="25">
        <v>499.65</v>
      </c>
      <c r="AI27" s="25">
        <v>1332.4</v>
      </c>
      <c r="AJ27" s="25">
        <v>0</v>
      </c>
      <c r="AK27" s="25">
        <v>0</v>
      </c>
      <c r="AL27" s="25">
        <v>0</v>
      </c>
      <c r="AM27" s="25">
        <v>0</v>
      </c>
      <c r="AN27" s="25">
        <v>1332.4</v>
      </c>
      <c r="AO27" s="25">
        <v>832.75</v>
      </c>
      <c r="AP27" s="25">
        <v>0</v>
      </c>
      <c r="AQ27" s="38">
        <f>SUM(C27:AP27)</f>
        <v>13990.199999999999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51">
        <f>SUM(AR27:AZ27)</f>
        <v>0</v>
      </c>
      <c r="BB27" s="83">
        <v>0</v>
      </c>
      <c r="BC27" s="49">
        <f>BB27-BA27</f>
        <v>0</v>
      </c>
    </row>
    <row r="28" spans="1:55" x14ac:dyDescent="0.3">
      <c r="A28" s="20" t="s">
        <v>58</v>
      </c>
      <c r="B28" s="3" t="s">
        <v>59</v>
      </c>
      <c r="C28" s="4">
        <v>35858.75</v>
      </c>
      <c r="D28" s="4">
        <v>0</v>
      </c>
      <c r="E28" s="4">
        <v>42234</v>
      </c>
      <c r="F28" s="4">
        <v>0</v>
      </c>
      <c r="G28" s="4">
        <v>25324.06</v>
      </c>
      <c r="H28" s="4">
        <v>18193.55</v>
      </c>
      <c r="I28" s="4">
        <v>17208.82</v>
      </c>
      <c r="J28" s="4">
        <v>2330.42</v>
      </c>
      <c r="K28" s="4">
        <v>2883.42</v>
      </c>
      <c r="L28" s="4">
        <v>25915.39999999998</v>
      </c>
      <c r="M28" s="7">
        <v>14238.409999999996</v>
      </c>
      <c r="N28" s="7">
        <v>143.92000000000007</v>
      </c>
      <c r="O28" s="7">
        <v>293.75</v>
      </c>
      <c r="P28" s="7">
        <v>268.05</v>
      </c>
      <c r="Q28" s="7">
        <v>996</v>
      </c>
      <c r="R28" s="7">
        <v>32305.199999999997</v>
      </c>
      <c r="S28" s="7">
        <v>27590.239999999987</v>
      </c>
      <c r="T28" s="7">
        <v>2922.43</v>
      </c>
      <c r="U28" s="7">
        <v>7143.5</v>
      </c>
      <c r="V28" s="7">
        <v>4348.8</v>
      </c>
      <c r="W28" s="7">
        <v>5068.45</v>
      </c>
      <c r="X28" s="7">
        <v>1726.98</v>
      </c>
      <c r="Y28" s="7">
        <v>37099.830000000016</v>
      </c>
      <c r="Z28" s="7">
        <v>0</v>
      </c>
      <c r="AA28" s="7">
        <v>0</v>
      </c>
      <c r="AB28" s="7">
        <v>0</v>
      </c>
      <c r="AC28" s="7">
        <v>10909.189999999999</v>
      </c>
      <c r="AD28" s="7">
        <v>666.2399999999999</v>
      </c>
      <c r="AE28" s="7">
        <v>38890.03</v>
      </c>
      <c r="AF28" s="7">
        <v>0</v>
      </c>
      <c r="AG28" s="25">
        <v>38931.910000000011</v>
      </c>
      <c r="AH28" s="25">
        <v>1998.6</v>
      </c>
      <c r="AI28" s="25">
        <v>66286.900000000081</v>
      </c>
      <c r="AJ28" s="25">
        <v>38348.97</v>
      </c>
      <c r="AK28" s="25">
        <v>0</v>
      </c>
      <c r="AL28" s="25">
        <v>61624.039999999979</v>
      </c>
      <c r="AM28" s="25">
        <v>0</v>
      </c>
      <c r="AN28" s="25">
        <v>31769.720000000008</v>
      </c>
      <c r="AO28" s="25">
        <v>0</v>
      </c>
      <c r="AP28" s="25">
        <v>69118.799999999945</v>
      </c>
      <c r="AQ28" s="38">
        <f>SUM(C28:AP28)</f>
        <v>662638.38</v>
      </c>
      <c r="AR28" s="15">
        <v>14622.569999999996</v>
      </c>
      <c r="AS28" s="15">
        <v>9686.01</v>
      </c>
      <c r="AT28" s="15">
        <v>5751.9599999999982</v>
      </c>
      <c r="AU28" s="15">
        <v>3723.36</v>
      </c>
      <c r="AV28" s="15">
        <v>1413</v>
      </c>
      <c r="AW28" s="15">
        <v>458.04</v>
      </c>
      <c r="AX28" s="15">
        <v>0</v>
      </c>
      <c r="AY28" s="15">
        <v>0</v>
      </c>
      <c r="AZ28" s="15">
        <v>291.44</v>
      </c>
      <c r="BA28" s="51">
        <f>SUM(AR28:AZ28)</f>
        <v>35946.379999999997</v>
      </c>
      <c r="BB28" s="83">
        <v>35654.939999999995</v>
      </c>
      <c r="BC28" s="49">
        <f>BB28-BA28</f>
        <v>-291.44000000000233</v>
      </c>
    </row>
    <row r="29" spans="1:55" x14ac:dyDescent="0.3">
      <c r="A29" s="21" t="s">
        <v>60</v>
      </c>
      <c r="B29" s="3" t="s">
        <v>61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499.65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38">
        <f>SUM(C29:AP29)</f>
        <v>499.65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51">
        <f>SUM(AR29:AZ29)</f>
        <v>0</v>
      </c>
      <c r="BB29" s="83">
        <v>0</v>
      </c>
      <c r="BC29" s="49">
        <f>BB29-BA29</f>
        <v>0</v>
      </c>
    </row>
    <row r="30" spans="1:55" x14ac:dyDescent="0.3">
      <c r="A30" s="20" t="s">
        <v>62</v>
      </c>
      <c r="B30" s="3" t="s">
        <v>63</v>
      </c>
      <c r="C30" s="4">
        <v>24955</v>
      </c>
      <c r="D30" s="4">
        <v>0</v>
      </c>
      <c r="E30" s="4">
        <v>13612</v>
      </c>
      <c r="F30" s="4">
        <v>0</v>
      </c>
      <c r="G30" s="4">
        <v>9794</v>
      </c>
      <c r="H30" s="4">
        <v>8495.4</v>
      </c>
      <c r="I30" s="4">
        <v>0</v>
      </c>
      <c r="J30" s="4">
        <v>13446</v>
      </c>
      <c r="K30" s="4">
        <v>19953.600000000002</v>
      </c>
      <c r="L30" s="4">
        <v>7827.8499999999976</v>
      </c>
      <c r="M30" s="7">
        <v>16988.099999999995</v>
      </c>
      <c r="N30" s="7">
        <v>332.27</v>
      </c>
      <c r="O30" s="7">
        <v>0</v>
      </c>
      <c r="P30" s="7">
        <v>832.8</v>
      </c>
      <c r="Q30" s="7">
        <v>9659.9</v>
      </c>
      <c r="R30" s="7">
        <v>37640.300000000017</v>
      </c>
      <c r="S30" s="7">
        <v>28646.700000000008</v>
      </c>
      <c r="T30" s="7">
        <v>0</v>
      </c>
      <c r="U30" s="7">
        <v>0</v>
      </c>
      <c r="V30" s="7">
        <v>0</v>
      </c>
      <c r="W30" s="7">
        <v>666.2</v>
      </c>
      <c r="X30" s="7">
        <v>0</v>
      </c>
      <c r="Y30" s="7">
        <v>45468.150000000038</v>
      </c>
      <c r="Z30" s="7">
        <v>13.38</v>
      </c>
      <c r="AA30" s="7">
        <v>0</v>
      </c>
      <c r="AB30" s="7">
        <v>0</v>
      </c>
      <c r="AC30" s="7">
        <v>18320.499999999996</v>
      </c>
      <c r="AD30" s="7">
        <v>1998.5999999999995</v>
      </c>
      <c r="AE30" s="7">
        <v>56293.90000000006</v>
      </c>
      <c r="AF30" s="7">
        <v>0</v>
      </c>
      <c r="AG30" s="25">
        <v>30811.87000000001</v>
      </c>
      <c r="AH30" s="25">
        <v>0</v>
      </c>
      <c r="AI30" s="25">
        <v>35850.000000000007</v>
      </c>
      <c r="AJ30" s="25">
        <v>25940.41</v>
      </c>
      <c r="AK30" s="25">
        <v>0</v>
      </c>
      <c r="AL30" s="25">
        <v>44510.689999999995</v>
      </c>
      <c r="AM30" s="25">
        <v>0</v>
      </c>
      <c r="AN30" s="25">
        <v>34850.819999999992</v>
      </c>
      <c r="AO30" s="25">
        <v>0</v>
      </c>
      <c r="AP30" s="25">
        <v>54628.85000000002</v>
      </c>
      <c r="AQ30" s="38">
        <f>SUM(C30:AP30)</f>
        <v>541537.29000000015</v>
      </c>
      <c r="AR30" s="15">
        <v>0</v>
      </c>
      <c r="AS30" s="15">
        <v>0</v>
      </c>
      <c r="AT30" s="15">
        <v>0</v>
      </c>
      <c r="AU30" s="15">
        <v>166.55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51">
        <f>SUM(AR30:AZ30)</f>
        <v>166.55</v>
      </c>
      <c r="BB30" s="83">
        <v>166.55</v>
      </c>
      <c r="BC30" s="49">
        <f>BB30-BA30</f>
        <v>0</v>
      </c>
    </row>
    <row r="31" spans="1:55" x14ac:dyDescent="0.3">
      <c r="A31" s="9" t="s">
        <v>64</v>
      </c>
      <c r="B31" s="3" t="s">
        <v>65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38">
        <f>SUM(C31:AP31)</f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51">
        <f>SUM(AR31:AZ31)</f>
        <v>0</v>
      </c>
      <c r="BB31" s="83">
        <v>0</v>
      </c>
      <c r="BC31" s="49">
        <v>0</v>
      </c>
    </row>
    <row r="32" spans="1:55" x14ac:dyDescent="0.3">
      <c r="A32" s="20" t="s">
        <v>66</v>
      </c>
      <c r="B32" s="3" t="s">
        <v>67</v>
      </c>
      <c r="C32" s="4">
        <v>483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7">
        <v>0</v>
      </c>
      <c r="N32" s="7">
        <v>6.69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5995.7999999999993</v>
      </c>
      <c r="Z32" s="7">
        <v>0</v>
      </c>
      <c r="AA32" s="7">
        <v>0</v>
      </c>
      <c r="AB32" s="7">
        <v>0</v>
      </c>
      <c r="AC32" s="7">
        <v>5995.7999999999993</v>
      </c>
      <c r="AD32" s="7">
        <v>0</v>
      </c>
      <c r="AE32" s="7">
        <v>8494.0499999999975</v>
      </c>
      <c r="AF32" s="7">
        <v>0</v>
      </c>
      <c r="AG32" s="25">
        <v>6995.0999999999985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38">
        <f>SUM(C32:AP32)</f>
        <v>27970.439999999995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51">
        <f>SUM(AR32:AZ32)</f>
        <v>0</v>
      </c>
      <c r="BB32" s="83">
        <v>0</v>
      </c>
      <c r="BC32" s="49">
        <f>BB32-BA32</f>
        <v>0</v>
      </c>
    </row>
    <row r="33" spans="1:55" x14ac:dyDescent="0.3">
      <c r="A33" s="20" t="s">
        <v>68</v>
      </c>
      <c r="B33" s="3" t="s">
        <v>69</v>
      </c>
      <c r="C33" s="4">
        <v>15855</v>
      </c>
      <c r="D33" s="4">
        <v>0</v>
      </c>
      <c r="E33" s="4">
        <v>34839.25</v>
      </c>
      <c r="F33" s="4">
        <v>0</v>
      </c>
      <c r="G33" s="4">
        <v>5258</v>
      </c>
      <c r="H33" s="4">
        <v>8272.9200000000019</v>
      </c>
      <c r="I33" s="4">
        <v>5440</v>
      </c>
      <c r="J33" s="4">
        <v>4878</v>
      </c>
      <c r="K33" s="4">
        <v>6337.34</v>
      </c>
      <c r="L33" s="4">
        <v>1774.6</v>
      </c>
      <c r="M33" s="7">
        <v>29145.219999999961</v>
      </c>
      <c r="N33" s="7">
        <v>33.450000000000003</v>
      </c>
      <c r="O33" s="7">
        <v>96.25</v>
      </c>
      <c r="P33" s="7">
        <v>39.6</v>
      </c>
      <c r="Q33" s="7">
        <v>1703.3999999999999</v>
      </c>
      <c r="R33" s="7">
        <v>4319.6000000000004</v>
      </c>
      <c r="S33" s="7">
        <v>24321.309999999994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26338.55000000001</v>
      </c>
      <c r="Z33" s="7">
        <v>0</v>
      </c>
      <c r="AA33" s="7">
        <v>0</v>
      </c>
      <c r="AB33" s="7">
        <v>0</v>
      </c>
      <c r="AC33" s="7">
        <v>10518.249999999998</v>
      </c>
      <c r="AD33" s="7">
        <v>0</v>
      </c>
      <c r="AE33" s="7">
        <v>19400.780000000006</v>
      </c>
      <c r="AF33" s="7">
        <v>0</v>
      </c>
      <c r="AG33" s="25">
        <v>21396.449999999997</v>
      </c>
      <c r="AH33" s="25">
        <v>0</v>
      </c>
      <c r="AI33" s="25">
        <v>2907</v>
      </c>
      <c r="AJ33" s="25">
        <v>27572.9</v>
      </c>
      <c r="AK33" s="25">
        <v>21178.71999999999</v>
      </c>
      <c r="AL33" s="25">
        <v>24162.629999999983</v>
      </c>
      <c r="AM33" s="25">
        <v>0</v>
      </c>
      <c r="AN33" s="25">
        <v>16872.489999999998</v>
      </c>
      <c r="AO33" s="25">
        <v>0</v>
      </c>
      <c r="AP33" s="25">
        <v>0</v>
      </c>
      <c r="AQ33" s="38">
        <f>SUM(C33:AP33)</f>
        <v>312661.70999999996</v>
      </c>
      <c r="AR33" s="15">
        <v>0</v>
      </c>
      <c r="AS33" s="15">
        <v>743.25</v>
      </c>
      <c r="AT33" s="15">
        <v>3303.4500000000003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51">
        <f>SUM(AR33:AZ33)</f>
        <v>4046.7000000000003</v>
      </c>
      <c r="BB33" s="83">
        <v>4046.7000000000003</v>
      </c>
      <c r="BC33" s="49">
        <f>BB33-BA33</f>
        <v>0</v>
      </c>
    </row>
    <row r="34" spans="1:55" x14ac:dyDescent="0.3">
      <c r="A34" s="20" t="s">
        <v>70</v>
      </c>
      <c r="B34" s="3" t="s">
        <v>71</v>
      </c>
      <c r="C34" s="4">
        <v>45103.25</v>
      </c>
      <c r="D34" s="4">
        <v>0</v>
      </c>
      <c r="E34" s="4">
        <v>47390.75</v>
      </c>
      <c r="F34" s="4">
        <v>1162</v>
      </c>
      <c r="G34" s="4">
        <v>39314.25</v>
      </c>
      <c r="H34" s="4">
        <v>26643.75</v>
      </c>
      <c r="I34" s="4">
        <v>0</v>
      </c>
      <c r="J34" s="4">
        <v>182.75</v>
      </c>
      <c r="K34" s="4">
        <v>480</v>
      </c>
      <c r="L34" s="4">
        <v>49052.629999999881</v>
      </c>
      <c r="M34" s="7">
        <v>12883.729999999967</v>
      </c>
      <c r="N34" s="7">
        <v>0</v>
      </c>
      <c r="O34" s="7">
        <v>119.25</v>
      </c>
      <c r="P34" s="7">
        <v>2264.3300000000017</v>
      </c>
      <c r="Q34" s="7">
        <v>19412.259999999962</v>
      </c>
      <c r="R34" s="7">
        <v>2720</v>
      </c>
      <c r="S34" s="7">
        <v>80055.239999999758</v>
      </c>
      <c r="T34" s="7">
        <v>0</v>
      </c>
      <c r="U34" s="7">
        <v>0</v>
      </c>
      <c r="V34" s="7">
        <v>0</v>
      </c>
      <c r="W34" s="7">
        <v>0</v>
      </c>
      <c r="X34" s="7">
        <v>240</v>
      </c>
      <c r="Y34" s="7">
        <v>51998.12999999991</v>
      </c>
      <c r="Z34" s="7">
        <v>0</v>
      </c>
      <c r="AA34" s="7">
        <v>0</v>
      </c>
      <c r="AB34" s="7">
        <v>0</v>
      </c>
      <c r="AC34" s="7">
        <v>24812.759999999955</v>
      </c>
      <c r="AD34" s="7">
        <v>124.92000000000003</v>
      </c>
      <c r="AE34" s="7">
        <v>61995.639999999839</v>
      </c>
      <c r="AF34" s="7">
        <v>0</v>
      </c>
      <c r="AG34" s="25">
        <v>38103.699999999895</v>
      </c>
      <c r="AH34" s="25">
        <v>0</v>
      </c>
      <c r="AI34" s="25">
        <v>55267.049999999857</v>
      </c>
      <c r="AJ34" s="25">
        <v>28818.36</v>
      </c>
      <c r="AK34" s="25">
        <v>10935.690000000004</v>
      </c>
      <c r="AL34" s="25">
        <v>71749.49999999984</v>
      </c>
      <c r="AM34" s="25">
        <v>374.76</v>
      </c>
      <c r="AN34" s="25">
        <v>40549.71999999995</v>
      </c>
      <c r="AO34" s="25">
        <v>3004.92</v>
      </c>
      <c r="AP34" s="25">
        <v>140666.59999999971</v>
      </c>
      <c r="AQ34" s="38">
        <f>SUM(C34:AP34)</f>
        <v>855425.93999999866</v>
      </c>
      <c r="AR34" s="15">
        <v>3535.25</v>
      </c>
      <c r="AS34" s="15">
        <v>14642.75</v>
      </c>
      <c r="AT34" s="15">
        <v>187.8</v>
      </c>
      <c r="AU34" s="15">
        <v>124.5</v>
      </c>
      <c r="AV34" s="15">
        <v>0</v>
      </c>
      <c r="AW34" s="15">
        <v>29.970000000000027</v>
      </c>
      <c r="AX34" s="15">
        <v>0</v>
      </c>
      <c r="AY34" s="15">
        <v>0</v>
      </c>
      <c r="AZ34" s="15">
        <v>0</v>
      </c>
      <c r="BA34" s="51">
        <f>SUM(AR34:AZ34)</f>
        <v>18520.27</v>
      </c>
      <c r="BB34" s="83">
        <v>18520.27</v>
      </c>
      <c r="BC34" s="49">
        <f>BB34-BA34</f>
        <v>0</v>
      </c>
    </row>
    <row r="35" spans="1:55" x14ac:dyDescent="0.3">
      <c r="A35" s="20" t="s">
        <v>72</v>
      </c>
      <c r="B35" s="3" t="s">
        <v>73</v>
      </c>
      <c r="C35" s="4">
        <v>0</v>
      </c>
      <c r="D35" s="4">
        <v>0</v>
      </c>
      <c r="E35" s="4">
        <v>0</v>
      </c>
      <c r="F35" s="4">
        <v>0</v>
      </c>
      <c r="G35" s="4">
        <v>498</v>
      </c>
      <c r="H35" s="4">
        <v>0.84</v>
      </c>
      <c r="I35" s="4">
        <v>0</v>
      </c>
      <c r="J35" s="4">
        <v>0</v>
      </c>
      <c r="K35" s="4">
        <v>0</v>
      </c>
      <c r="L35" s="4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25">
        <v>0</v>
      </c>
      <c r="AH35" s="25">
        <v>0</v>
      </c>
      <c r="AI35" s="25">
        <v>499.65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38">
        <f>SUM(C35:AP35)</f>
        <v>998.49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51">
        <f>SUM(AR35:AZ35)</f>
        <v>0</v>
      </c>
      <c r="BB35" s="83">
        <v>0</v>
      </c>
      <c r="BC35" s="49">
        <f>BB35-BA35</f>
        <v>0</v>
      </c>
    </row>
    <row r="36" spans="1:55" x14ac:dyDescent="0.3">
      <c r="A36" s="20" t="s">
        <v>74</v>
      </c>
      <c r="B36" s="3" t="s">
        <v>75</v>
      </c>
      <c r="C36" s="4">
        <v>9821</v>
      </c>
      <c r="D36" s="4">
        <v>0</v>
      </c>
      <c r="E36" s="4">
        <v>6856.5</v>
      </c>
      <c r="F36" s="4">
        <v>0</v>
      </c>
      <c r="G36" s="4">
        <v>0</v>
      </c>
      <c r="H36" s="4">
        <v>17365.580000000002</v>
      </c>
      <c r="I36" s="4">
        <v>805</v>
      </c>
      <c r="J36" s="4">
        <v>161</v>
      </c>
      <c r="K36" s="4">
        <v>241.5</v>
      </c>
      <c r="L36" s="4">
        <v>8702.6900000000023</v>
      </c>
      <c r="M36" s="7">
        <v>4955.1400000000012</v>
      </c>
      <c r="N36" s="7">
        <v>147.31000000000003</v>
      </c>
      <c r="O36" s="7">
        <v>37.5</v>
      </c>
      <c r="P36" s="7">
        <v>502.92</v>
      </c>
      <c r="Q36" s="7">
        <v>0</v>
      </c>
      <c r="R36" s="7">
        <v>14032.459999999997</v>
      </c>
      <c r="S36" s="7">
        <v>13532.899999999996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20444.469999999998</v>
      </c>
      <c r="Z36" s="7">
        <v>0</v>
      </c>
      <c r="AA36" s="7">
        <v>0</v>
      </c>
      <c r="AB36" s="7">
        <v>0</v>
      </c>
      <c r="AC36" s="7">
        <v>12283.800000000001</v>
      </c>
      <c r="AD36" s="7">
        <v>249.84000000000003</v>
      </c>
      <c r="AE36" s="7">
        <v>22526.939999999959</v>
      </c>
      <c r="AF36" s="7">
        <v>249.84</v>
      </c>
      <c r="AG36" s="25">
        <v>19737.119999999992</v>
      </c>
      <c r="AH36" s="25">
        <v>0</v>
      </c>
      <c r="AI36" s="25">
        <v>21610.41</v>
      </c>
      <c r="AJ36" s="25">
        <v>19403.580000000002</v>
      </c>
      <c r="AK36" s="25">
        <v>0</v>
      </c>
      <c r="AL36" s="25">
        <v>22901.789999999994</v>
      </c>
      <c r="AM36" s="25">
        <v>0</v>
      </c>
      <c r="AN36" s="25">
        <v>15781.289999999997</v>
      </c>
      <c r="AO36" s="25">
        <v>499.65</v>
      </c>
      <c r="AP36" s="25">
        <v>30854.719999999965</v>
      </c>
      <c r="AQ36" s="38">
        <f>SUM(C36:AP36)</f>
        <v>263704.9499999999</v>
      </c>
      <c r="AR36" s="15">
        <v>0</v>
      </c>
      <c r="AS36" s="15">
        <v>0</v>
      </c>
      <c r="AT36" s="15">
        <v>110.19</v>
      </c>
      <c r="AU36" s="15">
        <v>124.92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51">
        <f>SUM(AR36:AZ36)</f>
        <v>235.11</v>
      </c>
      <c r="BB36" s="83">
        <v>235.11</v>
      </c>
      <c r="BC36" s="49">
        <f>BB36-BA36</f>
        <v>0</v>
      </c>
    </row>
    <row r="37" spans="1:55" x14ac:dyDescent="0.3">
      <c r="A37" s="9" t="s">
        <v>76</v>
      </c>
      <c r="B37" s="3" t="s">
        <v>77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25">
        <v>0</v>
      </c>
      <c r="AI37" s="4">
        <v>1165.8499999999999</v>
      </c>
      <c r="AJ37" s="4">
        <v>999.3</v>
      </c>
      <c r="AK37" s="25">
        <v>0</v>
      </c>
      <c r="AL37" s="4">
        <v>0</v>
      </c>
      <c r="AM37" s="25">
        <v>0</v>
      </c>
      <c r="AN37" s="25">
        <v>0</v>
      </c>
      <c r="AO37" s="25">
        <v>0</v>
      </c>
      <c r="AP37" s="25">
        <v>0</v>
      </c>
      <c r="AQ37" s="38">
        <f>SUM(C37:AP37)</f>
        <v>2165.1499999999996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51">
        <f>SUM(AR37:AZ37)</f>
        <v>0</v>
      </c>
      <c r="BB37" s="83">
        <v>0</v>
      </c>
      <c r="BC37" s="49">
        <v>0</v>
      </c>
    </row>
    <row r="38" spans="1:55" x14ac:dyDescent="0.3">
      <c r="A38" s="21" t="s">
        <v>78</v>
      </c>
      <c r="B38" s="3" t="s">
        <v>163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499.65</v>
      </c>
      <c r="M38" s="7">
        <v>0</v>
      </c>
      <c r="N38" s="7">
        <v>0</v>
      </c>
      <c r="O38" s="7">
        <v>0</v>
      </c>
      <c r="P38" s="7">
        <v>0</v>
      </c>
      <c r="Q38" s="7">
        <v>1498.9499999999998</v>
      </c>
      <c r="R38" s="7">
        <v>707.85</v>
      </c>
      <c r="S38" s="7">
        <v>582.92999999999995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499.65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3331</v>
      </c>
      <c r="AF38" s="7">
        <v>0</v>
      </c>
      <c r="AG38" s="25">
        <v>1498.9499999999998</v>
      </c>
      <c r="AH38" s="25">
        <v>0</v>
      </c>
      <c r="AI38" s="25">
        <v>749.49</v>
      </c>
      <c r="AJ38" s="25">
        <v>499.65</v>
      </c>
      <c r="AK38" s="25">
        <v>0</v>
      </c>
      <c r="AL38" s="25">
        <v>499.65</v>
      </c>
      <c r="AM38" s="25">
        <v>0</v>
      </c>
      <c r="AN38" s="25">
        <v>0</v>
      </c>
      <c r="AO38" s="25">
        <v>0</v>
      </c>
      <c r="AP38" s="25">
        <v>999.3</v>
      </c>
      <c r="AQ38" s="38">
        <f>SUM(C38:AP38)</f>
        <v>11367.069999999998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51">
        <f>SUM(AR38:AZ38)</f>
        <v>0</v>
      </c>
      <c r="BB38" s="83">
        <v>0</v>
      </c>
      <c r="BC38" s="49">
        <f>BB38-BA38</f>
        <v>0</v>
      </c>
    </row>
    <row r="39" spans="1:55" x14ac:dyDescent="0.3">
      <c r="A39" s="54" t="s">
        <v>199</v>
      </c>
      <c r="B39" s="3" t="s">
        <v>200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25">
        <v>0</v>
      </c>
      <c r="AL39" s="25">
        <v>7494.7499999999982</v>
      </c>
      <c r="AM39" s="25">
        <v>0</v>
      </c>
      <c r="AN39" s="25">
        <v>4496.8500000000004</v>
      </c>
      <c r="AO39" s="25">
        <v>0</v>
      </c>
      <c r="AP39" s="25">
        <v>2997.9</v>
      </c>
      <c r="AQ39" s="38">
        <f>SUM(C39:AP39)</f>
        <v>14989.499999999998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51">
        <f>SUM(AR39:AZ39)</f>
        <v>0</v>
      </c>
      <c r="BB39" s="83">
        <v>0</v>
      </c>
      <c r="BC39" s="49">
        <f>BB39-BA39</f>
        <v>0</v>
      </c>
    </row>
    <row r="40" spans="1:55" x14ac:dyDescent="0.3">
      <c r="A40" s="20" t="s">
        <v>80</v>
      </c>
      <c r="B40" s="3" t="s">
        <v>81</v>
      </c>
      <c r="C40" s="4">
        <v>17227</v>
      </c>
      <c r="D40" s="4">
        <v>0</v>
      </c>
      <c r="E40" s="4">
        <v>6806</v>
      </c>
      <c r="F40" s="4">
        <v>0</v>
      </c>
      <c r="G40" s="4">
        <v>12782</v>
      </c>
      <c r="H40" s="4">
        <v>1019.24</v>
      </c>
      <c r="I40" s="4">
        <v>2415</v>
      </c>
      <c r="J40" s="4">
        <v>28884</v>
      </c>
      <c r="K40" s="4">
        <v>31426.920000000006</v>
      </c>
      <c r="L40" s="4">
        <v>9659.8999999999978</v>
      </c>
      <c r="M40" s="7">
        <v>14656.399999999998</v>
      </c>
      <c r="N40" s="7">
        <v>238.60999999999996</v>
      </c>
      <c r="O40" s="7">
        <v>0</v>
      </c>
      <c r="P40" s="7">
        <v>0</v>
      </c>
      <c r="Q40" s="7">
        <v>0</v>
      </c>
      <c r="R40" s="7">
        <v>9992.9999999999982</v>
      </c>
      <c r="S40" s="7">
        <v>4663.3999999999996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11825.049999999996</v>
      </c>
      <c r="Z40" s="7">
        <v>0</v>
      </c>
      <c r="AA40" s="7">
        <v>0</v>
      </c>
      <c r="AB40" s="7">
        <v>0</v>
      </c>
      <c r="AC40" s="7">
        <v>5329.5999999999995</v>
      </c>
      <c r="AD40" s="7">
        <v>0</v>
      </c>
      <c r="AE40" s="7">
        <v>4829.95</v>
      </c>
      <c r="AF40" s="7">
        <v>0</v>
      </c>
      <c r="AG40" s="25">
        <v>4496.8499999999995</v>
      </c>
      <c r="AH40" s="25">
        <v>0</v>
      </c>
      <c r="AI40" s="25">
        <v>9826.4499999999989</v>
      </c>
      <c r="AJ40" s="25">
        <v>5829.25</v>
      </c>
      <c r="AK40" s="25">
        <v>499.65</v>
      </c>
      <c r="AL40" s="25">
        <v>19652.900000000001</v>
      </c>
      <c r="AM40" s="25">
        <v>0</v>
      </c>
      <c r="AN40" s="25">
        <v>6995.0999999999995</v>
      </c>
      <c r="AO40" s="25">
        <v>0</v>
      </c>
      <c r="AP40" s="25">
        <v>11658.499999999998</v>
      </c>
      <c r="AQ40" s="38">
        <f>SUM(C40:AP40)</f>
        <v>220714.77</v>
      </c>
      <c r="AR40" s="15">
        <v>1190.6999999999998</v>
      </c>
      <c r="AS40" s="15">
        <v>4565</v>
      </c>
      <c r="AT40" s="15">
        <v>12720.420000000006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51">
        <f>SUM(AR40:AZ40)</f>
        <v>18476.120000000006</v>
      </c>
      <c r="BB40" s="83">
        <v>18476.120000000006</v>
      </c>
      <c r="BC40" s="49">
        <f>BB40-BA40</f>
        <v>0</v>
      </c>
    </row>
    <row r="41" spans="1:55" x14ac:dyDescent="0.3">
      <c r="A41" s="20" t="s">
        <v>82</v>
      </c>
      <c r="B41" s="3" t="s">
        <v>152</v>
      </c>
      <c r="C41" s="4">
        <v>0</v>
      </c>
      <c r="D41" s="4">
        <v>0</v>
      </c>
      <c r="E41" s="4">
        <v>966</v>
      </c>
      <c r="F41" s="4">
        <v>0</v>
      </c>
      <c r="G41" s="4">
        <v>27803.25</v>
      </c>
      <c r="H41" s="4">
        <v>18164.560000000001</v>
      </c>
      <c r="I41" s="4">
        <v>0</v>
      </c>
      <c r="J41" s="4">
        <v>0</v>
      </c>
      <c r="K41" s="4">
        <v>997.68</v>
      </c>
      <c r="L41" s="4">
        <v>999.3</v>
      </c>
      <c r="M41" s="7">
        <v>749.49</v>
      </c>
      <c r="N41" s="7">
        <v>0</v>
      </c>
      <c r="O41" s="7">
        <v>30</v>
      </c>
      <c r="P41" s="7">
        <v>133.31999999999994</v>
      </c>
      <c r="Q41" s="7">
        <v>20694.07</v>
      </c>
      <c r="R41" s="7">
        <v>16363.769999999997</v>
      </c>
      <c r="S41" s="7">
        <v>11866.799999999997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17654.45</v>
      </c>
      <c r="Z41" s="7">
        <v>0</v>
      </c>
      <c r="AA41" s="7">
        <v>0</v>
      </c>
      <c r="AB41" s="7">
        <v>0</v>
      </c>
      <c r="AC41" s="7">
        <v>16405.249999999996</v>
      </c>
      <c r="AD41" s="7">
        <v>0</v>
      </c>
      <c r="AE41" s="7">
        <v>22359.509999999991</v>
      </c>
      <c r="AF41" s="7">
        <v>0</v>
      </c>
      <c r="AG41" s="25">
        <v>21609.900000000005</v>
      </c>
      <c r="AH41" s="25">
        <v>1165.8499999999999</v>
      </c>
      <c r="AI41" s="25">
        <v>25856.999999999993</v>
      </c>
      <c r="AJ41" s="25">
        <v>20402.45</v>
      </c>
      <c r="AK41" s="25">
        <v>0</v>
      </c>
      <c r="AL41" s="25">
        <v>40804.780000000013</v>
      </c>
      <c r="AM41" s="25">
        <v>0</v>
      </c>
      <c r="AN41" s="25">
        <v>22817.349999999995</v>
      </c>
      <c r="AO41" s="25">
        <v>0</v>
      </c>
      <c r="AP41" s="25">
        <v>34642.430000000015</v>
      </c>
      <c r="AQ41" s="38">
        <f>SUM(C41:AP41)</f>
        <v>322487.20999999996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51">
        <f>SUM(AR41:AZ41)</f>
        <v>0</v>
      </c>
      <c r="BB41" s="83">
        <v>0</v>
      </c>
      <c r="BC41" s="49">
        <f>BB41-BA41</f>
        <v>0</v>
      </c>
    </row>
    <row r="42" spans="1:55" x14ac:dyDescent="0.3">
      <c r="A42" s="9" t="s">
        <v>84</v>
      </c>
      <c r="B42" s="3" t="s">
        <v>85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38">
        <f>SUM(C42:AP42)</f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51">
        <f>SUM(AR42:AZ42)</f>
        <v>0</v>
      </c>
      <c r="BB42" s="83">
        <v>0</v>
      </c>
      <c r="BC42" s="49">
        <v>0</v>
      </c>
    </row>
    <row r="43" spans="1:55" x14ac:dyDescent="0.3">
      <c r="A43" s="20" t="s">
        <v>86</v>
      </c>
      <c r="B43" s="3" t="s">
        <v>87</v>
      </c>
      <c r="C43" s="4">
        <v>49427</v>
      </c>
      <c r="D43" s="4">
        <v>0</v>
      </c>
      <c r="E43" s="4">
        <v>72503.75</v>
      </c>
      <c r="F43" s="4">
        <v>1302.75</v>
      </c>
      <c r="G43" s="4">
        <v>47487.25</v>
      </c>
      <c r="H43" s="4">
        <v>41360.290000000023</v>
      </c>
      <c r="I43" s="4">
        <v>0</v>
      </c>
      <c r="J43" s="4">
        <v>0</v>
      </c>
      <c r="K43" s="4">
        <v>0</v>
      </c>
      <c r="L43" s="4">
        <v>25649.719999999961</v>
      </c>
      <c r="M43" s="7">
        <v>9868.5300000000007</v>
      </c>
      <c r="N43" s="7">
        <v>21.81</v>
      </c>
      <c r="O43" s="7">
        <v>116.25</v>
      </c>
      <c r="P43" s="7">
        <v>186.12000000000003</v>
      </c>
      <c r="Q43" s="7">
        <v>1498.9499999999998</v>
      </c>
      <c r="R43" s="7">
        <v>23635.800000000003</v>
      </c>
      <c r="S43" s="7">
        <v>18569.880000000008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13524.960000000001</v>
      </c>
      <c r="Z43" s="7">
        <v>0</v>
      </c>
      <c r="AA43" s="7">
        <v>0</v>
      </c>
      <c r="AB43" s="7">
        <v>0</v>
      </c>
      <c r="AC43" s="7">
        <v>15058.32</v>
      </c>
      <c r="AD43" s="7">
        <v>0</v>
      </c>
      <c r="AE43" s="7">
        <v>15156.460000000003</v>
      </c>
      <c r="AF43" s="7">
        <v>0</v>
      </c>
      <c r="AG43" s="25">
        <v>16072.730000000003</v>
      </c>
      <c r="AH43" s="25">
        <v>0</v>
      </c>
      <c r="AI43" s="25">
        <v>29147.349999999984</v>
      </c>
      <c r="AJ43" s="25">
        <v>18862.439999999999</v>
      </c>
      <c r="AK43" s="25">
        <v>0</v>
      </c>
      <c r="AL43" s="25">
        <v>499.65</v>
      </c>
      <c r="AM43" s="25">
        <v>0</v>
      </c>
      <c r="AN43" s="25">
        <v>22318.280000000013</v>
      </c>
      <c r="AO43" s="25">
        <v>2873.04</v>
      </c>
      <c r="AP43" s="25">
        <v>25149.05000000001</v>
      </c>
      <c r="AQ43" s="38">
        <f>SUM(C43:AP43)</f>
        <v>450290.38000000006</v>
      </c>
      <c r="AR43" s="15">
        <v>20963.52</v>
      </c>
      <c r="AS43" s="15">
        <v>36999</v>
      </c>
      <c r="AT43" s="15">
        <v>16290.12</v>
      </c>
      <c r="AU43" s="15">
        <v>124.92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51">
        <f>SUM(AR43:AZ43)</f>
        <v>74377.56</v>
      </c>
      <c r="BB43" s="83">
        <v>74377.56</v>
      </c>
      <c r="BC43" s="49">
        <f>BB43-BA43</f>
        <v>0</v>
      </c>
    </row>
    <row r="44" spans="1:55" x14ac:dyDescent="0.3">
      <c r="A44" s="20" t="s">
        <v>88</v>
      </c>
      <c r="B44" s="3" t="s">
        <v>89</v>
      </c>
      <c r="C44" s="4">
        <v>897.6</v>
      </c>
      <c r="D44" s="4">
        <v>0</v>
      </c>
      <c r="E44" s="4">
        <v>0</v>
      </c>
      <c r="F44" s="4">
        <v>0</v>
      </c>
      <c r="G44" s="4">
        <v>2244.7800000000002</v>
      </c>
      <c r="H44" s="4">
        <v>1995.36</v>
      </c>
      <c r="I44" s="4">
        <v>0</v>
      </c>
      <c r="J44" s="4">
        <v>0</v>
      </c>
      <c r="K44" s="4">
        <v>0</v>
      </c>
      <c r="L44" s="4">
        <v>999.3</v>
      </c>
      <c r="M44" s="7">
        <v>1498.9499999999998</v>
      </c>
      <c r="N44" s="7">
        <v>0</v>
      </c>
      <c r="O44" s="7">
        <v>0</v>
      </c>
      <c r="P44" s="7">
        <v>0</v>
      </c>
      <c r="Q44" s="7">
        <v>0</v>
      </c>
      <c r="R44" s="7">
        <v>999.3</v>
      </c>
      <c r="S44" s="7">
        <v>999.3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2664.7999999999997</v>
      </c>
      <c r="Z44" s="7">
        <v>0</v>
      </c>
      <c r="AA44" s="7">
        <v>0</v>
      </c>
      <c r="AB44" s="7">
        <v>0</v>
      </c>
      <c r="AC44" s="7">
        <v>2165.15</v>
      </c>
      <c r="AD44" s="7">
        <v>0</v>
      </c>
      <c r="AE44" s="7">
        <v>499.65</v>
      </c>
      <c r="AF44" s="7">
        <v>0</v>
      </c>
      <c r="AG44" s="25">
        <v>499.65</v>
      </c>
      <c r="AH44" s="25">
        <v>0</v>
      </c>
      <c r="AI44" s="25">
        <v>1998.6</v>
      </c>
      <c r="AJ44" s="25">
        <v>999.3</v>
      </c>
      <c r="AK44" s="25">
        <v>0</v>
      </c>
      <c r="AL44" s="25">
        <v>3497.55</v>
      </c>
      <c r="AM44" s="25">
        <v>0</v>
      </c>
      <c r="AN44" s="25">
        <v>0</v>
      </c>
      <c r="AO44" s="25">
        <v>0</v>
      </c>
      <c r="AP44" s="25">
        <v>499.65</v>
      </c>
      <c r="AQ44" s="38">
        <f>SUM(C44:AP44)</f>
        <v>22458.939999999995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51">
        <f>SUM(AR44:AZ44)</f>
        <v>0</v>
      </c>
      <c r="BB44" s="83">
        <v>0</v>
      </c>
      <c r="BC44" s="49">
        <f>BB44-BA44</f>
        <v>0</v>
      </c>
    </row>
    <row r="45" spans="1:55" x14ac:dyDescent="0.3">
      <c r="A45" s="20" t="s">
        <v>90</v>
      </c>
      <c r="B45" s="3" t="s">
        <v>91</v>
      </c>
      <c r="C45" s="4">
        <v>35352.5</v>
      </c>
      <c r="D45" s="4">
        <v>0</v>
      </c>
      <c r="E45" s="4">
        <v>47283.5</v>
      </c>
      <c r="F45" s="4">
        <v>120.75</v>
      </c>
      <c r="G45" s="4">
        <v>53288.75</v>
      </c>
      <c r="H45" s="4">
        <v>49064.389999999912</v>
      </c>
      <c r="I45" s="4">
        <v>4747.5</v>
      </c>
      <c r="J45" s="4">
        <v>0</v>
      </c>
      <c r="K45" s="4">
        <v>201.25</v>
      </c>
      <c r="L45" s="4">
        <v>450</v>
      </c>
      <c r="M45" s="7">
        <v>43090.769999999866</v>
      </c>
      <c r="N45" s="7">
        <v>0</v>
      </c>
      <c r="O45" s="7">
        <v>0</v>
      </c>
      <c r="P45" s="7">
        <v>386.75999999999965</v>
      </c>
      <c r="Q45" s="7">
        <v>0</v>
      </c>
      <c r="R45" s="7">
        <v>36851.399999999929</v>
      </c>
      <c r="S45" s="7">
        <v>49301.72999999977</v>
      </c>
      <c r="T45" s="7">
        <v>0</v>
      </c>
      <c r="U45" s="7">
        <v>458.75</v>
      </c>
      <c r="V45" s="7">
        <v>121.59</v>
      </c>
      <c r="W45" s="7">
        <v>0</v>
      </c>
      <c r="X45" s="7">
        <v>0</v>
      </c>
      <c r="Y45" s="7">
        <v>39890.969999999921</v>
      </c>
      <c r="Z45" s="7">
        <v>0</v>
      </c>
      <c r="AA45" s="7">
        <v>0</v>
      </c>
      <c r="AB45" s="7">
        <v>0</v>
      </c>
      <c r="AC45" s="7">
        <v>31854.539999999888</v>
      </c>
      <c r="AD45" s="7">
        <v>0</v>
      </c>
      <c r="AE45" s="7">
        <v>55256.249999999891</v>
      </c>
      <c r="AF45" s="7">
        <v>374.76</v>
      </c>
      <c r="AG45" s="25">
        <v>62959.679999999695</v>
      </c>
      <c r="AH45" s="25">
        <v>874.44</v>
      </c>
      <c r="AI45" s="25">
        <v>50509.319999999934</v>
      </c>
      <c r="AJ45" s="25">
        <v>58171.08</v>
      </c>
      <c r="AK45" s="25">
        <v>2040.3600000000004</v>
      </c>
      <c r="AL45" s="25">
        <v>42306.239999999889</v>
      </c>
      <c r="AM45" s="25">
        <v>0</v>
      </c>
      <c r="AN45" s="25">
        <v>46095.479999999756</v>
      </c>
      <c r="AO45" s="25">
        <v>0</v>
      </c>
      <c r="AP45" s="25">
        <v>0</v>
      </c>
      <c r="AQ45" s="38">
        <f>SUM(C45:AP45)</f>
        <v>711052.75999999838</v>
      </c>
      <c r="AR45" s="15">
        <v>1725</v>
      </c>
      <c r="AS45" s="15">
        <v>333.75</v>
      </c>
      <c r="AT45" s="15">
        <v>20847.609999999975</v>
      </c>
      <c r="AU45" s="15">
        <v>49.65</v>
      </c>
      <c r="AV45" s="15">
        <v>6870.6000000000031</v>
      </c>
      <c r="AW45" s="15">
        <v>0</v>
      </c>
      <c r="AX45" s="15">
        <v>0</v>
      </c>
      <c r="AY45" s="15">
        <v>0</v>
      </c>
      <c r="AZ45" s="15">
        <v>0</v>
      </c>
      <c r="BA45" s="51">
        <f>SUM(AR45:AZ45)</f>
        <v>29826.609999999979</v>
      </c>
      <c r="BB45" s="83">
        <v>29826.609999999979</v>
      </c>
      <c r="BC45" s="49">
        <f>BB45-BA45</f>
        <v>0</v>
      </c>
    </row>
    <row r="46" spans="1:55" x14ac:dyDescent="0.3">
      <c r="A46" s="20" t="s">
        <v>92</v>
      </c>
      <c r="B46" s="3" t="s">
        <v>93</v>
      </c>
      <c r="C46" s="4">
        <v>40985.25</v>
      </c>
      <c r="D46" s="4">
        <v>0</v>
      </c>
      <c r="E46" s="4">
        <v>130750.25</v>
      </c>
      <c r="F46" s="4">
        <v>45982</v>
      </c>
      <c r="G46" s="4">
        <v>62836.75</v>
      </c>
      <c r="H46" s="4">
        <v>70297.26999999996</v>
      </c>
      <c r="I46" s="4">
        <v>33006.5</v>
      </c>
      <c r="J46" s="4">
        <v>8360</v>
      </c>
      <c r="K46" s="4">
        <v>622.08999999999992</v>
      </c>
      <c r="L46" s="4">
        <v>73033.199999999866</v>
      </c>
      <c r="M46" s="7">
        <v>46301.64999999998</v>
      </c>
      <c r="N46" s="7">
        <v>642.24000000000046</v>
      </c>
      <c r="O46" s="7">
        <v>67</v>
      </c>
      <c r="P46" s="7">
        <v>243.75</v>
      </c>
      <c r="Q46" s="7">
        <v>0</v>
      </c>
      <c r="R46" s="7">
        <v>73324.789999999848</v>
      </c>
      <c r="S46" s="7">
        <v>48299.500000000044</v>
      </c>
      <c r="T46" s="7">
        <v>0</v>
      </c>
      <c r="U46" s="7">
        <v>0</v>
      </c>
      <c r="V46" s="7">
        <v>0</v>
      </c>
      <c r="W46" s="7">
        <v>6495.4499999999989</v>
      </c>
      <c r="X46" s="7">
        <v>0</v>
      </c>
      <c r="Y46" s="7">
        <v>21484.950000000004</v>
      </c>
      <c r="Z46" s="7">
        <v>0</v>
      </c>
      <c r="AA46" s="7">
        <v>0</v>
      </c>
      <c r="AB46" s="7">
        <v>0</v>
      </c>
      <c r="AC46" s="7">
        <v>95932.799999999828</v>
      </c>
      <c r="AD46" s="7">
        <v>0</v>
      </c>
      <c r="AE46" s="7">
        <v>118918.13999999955</v>
      </c>
      <c r="AF46" s="7">
        <v>0</v>
      </c>
      <c r="AG46" s="25">
        <v>71367.589999999909</v>
      </c>
      <c r="AH46" s="25">
        <v>1415.69</v>
      </c>
      <c r="AI46" s="25">
        <v>97141.199999999691</v>
      </c>
      <c r="AJ46" s="25">
        <v>72699.78</v>
      </c>
      <c r="AK46" s="25">
        <v>1873.65</v>
      </c>
      <c r="AL46" s="25">
        <v>100929.2999999998</v>
      </c>
      <c r="AM46" s="25">
        <v>374.73</v>
      </c>
      <c r="AN46" s="25">
        <v>99270.459999999905</v>
      </c>
      <c r="AO46" s="25">
        <v>1498.9499999999998</v>
      </c>
      <c r="AP46" s="25">
        <v>119582.8999999997</v>
      </c>
      <c r="AQ46" s="38">
        <f>SUM(C46:AP46)</f>
        <v>1443737.8299999977</v>
      </c>
      <c r="AR46" s="15">
        <v>23.75</v>
      </c>
      <c r="AS46" s="15">
        <v>21227.75</v>
      </c>
      <c r="AT46" s="15">
        <v>0</v>
      </c>
      <c r="AU46" s="15">
        <v>499.65</v>
      </c>
      <c r="AV46" s="15">
        <v>166.55</v>
      </c>
      <c r="AW46" s="15">
        <v>0</v>
      </c>
      <c r="AX46" s="15">
        <v>0</v>
      </c>
      <c r="AY46" s="15">
        <v>0</v>
      </c>
      <c r="AZ46" s="15">
        <v>0</v>
      </c>
      <c r="BA46" s="51">
        <f>SUM(AR46:AZ46)</f>
        <v>21917.7</v>
      </c>
      <c r="BB46" s="83">
        <v>21917.7</v>
      </c>
      <c r="BC46" s="49">
        <f>BB46-BA46</f>
        <v>0</v>
      </c>
    </row>
    <row r="47" spans="1:55" x14ac:dyDescent="0.3">
      <c r="A47" s="20" t="s">
        <v>94</v>
      </c>
      <c r="B47" s="3" t="s">
        <v>95</v>
      </c>
      <c r="C47" s="4">
        <v>46327.75</v>
      </c>
      <c r="D47" s="4">
        <v>0</v>
      </c>
      <c r="E47" s="4">
        <v>48712.25</v>
      </c>
      <c r="F47" s="4">
        <v>0</v>
      </c>
      <c r="G47" s="4">
        <v>498</v>
      </c>
      <c r="H47" s="4">
        <v>499.68</v>
      </c>
      <c r="I47" s="4">
        <v>442.75</v>
      </c>
      <c r="J47" s="4">
        <v>940.75</v>
      </c>
      <c r="K47" s="4">
        <v>0</v>
      </c>
      <c r="L47" s="4">
        <v>0</v>
      </c>
      <c r="M47" s="7">
        <v>0</v>
      </c>
      <c r="N47" s="7">
        <v>687.6099999999999</v>
      </c>
      <c r="O47" s="7">
        <v>1516.5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38">
        <f>SUM(C47:AP47)</f>
        <v>99625.29</v>
      </c>
      <c r="AR47" s="15">
        <v>36.89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51">
        <f>SUM(AR47:AZ47)</f>
        <v>36.89</v>
      </c>
      <c r="BB47" s="83">
        <v>36.89</v>
      </c>
      <c r="BC47" s="49">
        <f>BB47-BA47</f>
        <v>0</v>
      </c>
    </row>
    <row r="48" spans="1:55" x14ac:dyDescent="0.3">
      <c r="A48" s="20" t="s">
        <v>96</v>
      </c>
      <c r="B48" s="3" t="s">
        <v>97</v>
      </c>
      <c r="C48" s="4">
        <v>5876.5</v>
      </c>
      <c r="D48" s="4">
        <v>0</v>
      </c>
      <c r="E48" s="4">
        <v>8130.5</v>
      </c>
      <c r="F48" s="4">
        <v>0</v>
      </c>
      <c r="G48" s="4">
        <v>6721.75</v>
      </c>
      <c r="H48" s="4">
        <v>0</v>
      </c>
      <c r="I48" s="4">
        <v>0</v>
      </c>
      <c r="J48" s="4">
        <v>362.25</v>
      </c>
      <c r="K48" s="4">
        <v>14965.200000000003</v>
      </c>
      <c r="L48" s="4">
        <v>0</v>
      </c>
      <c r="M48" s="7">
        <v>11451.000000000004</v>
      </c>
      <c r="N48" s="7">
        <v>449.05000000000018</v>
      </c>
      <c r="O48" s="7">
        <v>512.75</v>
      </c>
      <c r="P48" s="7">
        <v>93.719999999999985</v>
      </c>
      <c r="Q48" s="7">
        <v>0</v>
      </c>
      <c r="R48" s="7">
        <v>11159.400000000005</v>
      </c>
      <c r="S48" s="7">
        <v>2623.3200000000006</v>
      </c>
      <c r="T48" s="7">
        <v>0</v>
      </c>
      <c r="U48" s="7">
        <v>0</v>
      </c>
      <c r="V48" s="7">
        <v>124.71</v>
      </c>
      <c r="W48" s="7">
        <v>2831.5200000000018</v>
      </c>
      <c r="X48" s="7">
        <v>0</v>
      </c>
      <c r="Y48" s="7">
        <v>6329.2100000000028</v>
      </c>
      <c r="Z48" s="7">
        <v>0</v>
      </c>
      <c r="AA48" s="7">
        <v>0</v>
      </c>
      <c r="AB48" s="7">
        <v>333.12</v>
      </c>
      <c r="AC48" s="7">
        <v>1374.09</v>
      </c>
      <c r="AD48" s="7">
        <v>4372.2000000000016</v>
      </c>
      <c r="AE48" s="7">
        <v>6287.6400000000012</v>
      </c>
      <c r="AF48" s="7">
        <v>0</v>
      </c>
      <c r="AG48" s="25">
        <v>1499.0400000000002</v>
      </c>
      <c r="AH48" s="25">
        <v>0</v>
      </c>
      <c r="AI48" s="25">
        <v>5246.6100000000006</v>
      </c>
      <c r="AJ48" s="25">
        <v>0</v>
      </c>
      <c r="AK48" s="25">
        <v>0</v>
      </c>
      <c r="AL48" s="25">
        <v>5413.170000000001</v>
      </c>
      <c r="AM48" s="25">
        <v>0</v>
      </c>
      <c r="AN48" s="25">
        <v>999.3599999999999</v>
      </c>
      <c r="AO48" s="25">
        <v>0</v>
      </c>
      <c r="AP48" s="25">
        <v>5288.2100000000009</v>
      </c>
      <c r="AQ48" s="38">
        <f>SUM(C48:AP48)</f>
        <v>102444.32000000002</v>
      </c>
      <c r="AR48" s="15">
        <v>0</v>
      </c>
      <c r="AS48" s="15">
        <v>0</v>
      </c>
      <c r="AT48" s="15">
        <v>11097.18</v>
      </c>
      <c r="AU48" s="15">
        <v>41.64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51">
        <f>SUM(AR48:AZ48)</f>
        <v>11138.82</v>
      </c>
      <c r="BB48" s="83">
        <v>11138.82</v>
      </c>
      <c r="BC48" s="49">
        <f>BB48-BA48</f>
        <v>0</v>
      </c>
    </row>
    <row r="49" spans="1:55" x14ac:dyDescent="0.3">
      <c r="A49" s="20" t="s">
        <v>98</v>
      </c>
      <c r="B49" s="3" t="s">
        <v>99</v>
      </c>
      <c r="C49" s="4">
        <v>30429</v>
      </c>
      <c r="D49" s="4">
        <v>322</v>
      </c>
      <c r="E49" s="4">
        <v>13778</v>
      </c>
      <c r="F49" s="4">
        <v>0</v>
      </c>
      <c r="G49" s="4">
        <v>22576</v>
      </c>
      <c r="H49" s="4">
        <v>5525.3200000000024</v>
      </c>
      <c r="I49" s="4">
        <v>483</v>
      </c>
      <c r="J49" s="4">
        <v>21414</v>
      </c>
      <c r="K49" s="4">
        <v>14965.200000000004</v>
      </c>
      <c r="L49" s="4">
        <v>18986.7</v>
      </c>
      <c r="M49" s="7">
        <v>4829.9500000000007</v>
      </c>
      <c r="N49" s="7">
        <v>514.2399999999999</v>
      </c>
      <c r="O49" s="7">
        <v>0</v>
      </c>
      <c r="P49" s="7">
        <v>0</v>
      </c>
      <c r="Q49" s="7">
        <v>19819.450000000004</v>
      </c>
      <c r="R49" s="7">
        <v>42303.700000000048</v>
      </c>
      <c r="S49" s="7">
        <v>12657.8</v>
      </c>
      <c r="T49" s="7">
        <v>0</v>
      </c>
      <c r="U49" s="7">
        <v>2324</v>
      </c>
      <c r="V49" s="7">
        <v>0</v>
      </c>
      <c r="W49" s="7">
        <v>166.55</v>
      </c>
      <c r="X49" s="7">
        <v>0</v>
      </c>
      <c r="Y49" s="7">
        <v>46967.100000000028</v>
      </c>
      <c r="Z49" s="7">
        <v>0</v>
      </c>
      <c r="AA49" s="7">
        <v>0</v>
      </c>
      <c r="AB49" s="7">
        <v>0</v>
      </c>
      <c r="AC49" s="7">
        <v>9160.2499999999982</v>
      </c>
      <c r="AD49" s="7">
        <v>0</v>
      </c>
      <c r="AE49" s="7">
        <v>56210.820000000043</v>
      </c>
      <c r="AF49" s="7">
        <v>0</v>
      </c>
      <c r="AG49" s="25">
        <v>16988.100000000002</v>
      </c>
      <c r="AH49" s="25">
        <v>0</v>
      </c>
      <c r="AI49" s="25">
        <v>37057.510000000031</v>
      </c>
      <c r="AJ49" s="25">
        <v>12657.8</v>
      </c>
      <c r="AK49" s="25">
        <v>0</v>
      </c>
      <c r="AL49" s="25">
        <v>34309.480000000018</v>
      </c>
      <c r="AM49" s="25">
        <v>0</v>
      </c>
      <c r="AN49" s="25">
        <v>10659.199999999999</v>
      </c>
      <c r="AO49" s="25">
        <v>0</v>
      </c>
      <c r="AP49" s="25">
        <v>25399.070000000018</v>
      </c>
      <c r="AQ49" s="38">
        <f>SUM(C49:AP49)</f>
        <v>460504.24000000017</v>
      </c>
      <c r="AR49" s="15">
        <v>0</v>
      </c>
      <c r="AS49" s="15">
        <v>3486</v>
      </c>
      <c r="AT49" s="15">
        <v>1496.52</v>
      </c>
      <c r="AU49" s="15">
        <v>0</v>
      </c>
      <c r="AV49" s="15">
        <v>0</v>
      </c>
      <c r="AW49" s="15">
        <v>4996.2</v>
      </c>
      <c r="AX49" s="15">
        <v>0</v>
      </c>
      <c r="AY49" s="15">
        <v>0</v>
      </c>
      <c r="AZ49" s="15">
        <v>0</v>
      </c>
      <c r="BA49" s="51">
        <f>SUM(AR49:AZ49)</f>
        <v>9978.7200000000012</v>
      </c>
      <c r="BB49" s="83">
        <v>9978.7200000000012</v>
      </c>
      <c r="BC49" s="49">
        <f>BB49-BA49</f>
        <v>0</v>
      </c>
    </row>
    <row r="50" spans="1:55" x14ac:dyDescent="0.3">
      <c r="A50" s="20" t="s">
        <v>100</v>
      </c>
      <c r="B50" s="3" t="s">
        <v>101</v>
      </c>
      <c r="C50" s="4">
        <v>4582</v>
      </c>
      <c r="D50" s="4">
        <v>0</v>
      </c>
      <c r="E50" s="4">
        <v>0</v>
      </c>
      <c r="F50" s="4">
        <v>0</v>
      </c>
      <c r="G50" s="4">
        <v>498</v>
      </c>
      <c r="H50" s="4">
        <v>499.68</v>
      </c>
      <c r="I50" s="4">
        <v>1127</v>
      </c>
      <c r="J50" s="4">
        <v>16508</v>
      </c>
      <c r="K50" s="4">
        <v>13468.680000000004</v>
      </c>
      <c r="L50" s="4">
        <v>0</v>
      </c>
      <c r="M50" s="7">
        <v>24482.85</v>
      </c>
      <c r="N50" s="7">
        <v>64.67</v>
      </c>
      <c r="O50" s="7">
        <v>249.69</v>
      </c>
      <c r="P50" s="7">
        <v>0</v>
      </c>
      <c r="Q50" s="7">
        <v>0</v>
      </c>
      <c r="R50" s="7">
        <v>11991.65</v>
      </c>
      <c r="S50" s="7">
        <v>7827.8499999999995</v>
      </c>
      <c r="T50" s="7">
        <v>0</v>
      </c>
      <c r="U50" s="7">
        <v>8.31</v>
      </c>
      <c r="V50" s="7">
        <v>0</v>
      </c>
      <c r="W50" s="7">
        <v>0</v>
      </c>
      <c r="X50" s="7">
        <v>0</v>
      </c>
      <c r="Y50" s="7">
        <v>16946.629999999997</v>
      </c>
      <c r="Z50" s="7">
        <v>0</v>
      </c>
      <c r="AA50" s="7">
        <v>0</v>
      </c>
      <c r="AB50" s="7">
        <v>0</v>
      </c>
      <c r="AC50" s="7">
        <v>11491.949999999997</v>
      </c>
      <c r="AD50" s="7">
        <v>0</v>
      </c>
      <c r="AE50" s="7">
        <v>25565.580000000013</v>
      </c>
      <c r="AF50" s="7">
        <v>0</v>
      </c>
      <c r="AG50" s="25">
        <v>23483.55000000001</v>
      </c>
      <c r="AH50" s="25">
        <v>0</v>
      </c>
      <c r="AI50" s="25">
        <v>29979.100000000009</v>
      </c>
      <c r="AJ50" s="25">
        <v>19819.45</v>
      </c>
      <c r="AK50" s="25">
        <v>0</v>
      </c>
      <c r="AL50" s="25">
        <v>24649.460000000003</v>
      </c>
      <c r="AM50" s="25">
        <v>0</v>
      </c>
      <c r="AN50" s="25">
        <v>16655.009999999995</v>
      </c>
      <c r="AO50" s="25">
        <v>0</v>
      </c>
      <c r="AP50" s="25">
        <v>18320.52</v>
      </c>
      <c r="AQ50" s="38">
        <f>SUM(C50:AP50)</f>
        <v>268219.63000000006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51">
        <f>SUM(AR50:AZ50)</f>
        <v>0</v>
      </c>
      <c r="BB50" s="83">
        <v>0</v>
      </c>
      <c r="BC50" s="49">
        <f>BB50-BA50</f>
        <v>0</v>
      </c>
    </row>
    <row r="51" spans="1:55" x14ac:dyDescent="0.3">
      <c r="A51" s="20" t="s">
        <v>102</v>
      </c>
      <c r="B51" s="3" t="s">
        <v>103</v>
      </c>
      <c r="C51" s="4">
        <v>0</v>
      </c>
      <c r="D51" s="4">
        <v>0</v>
      </c>
      <c r="E51" s="4">
        <v>0</v>
      </c>
      <c r="F51" s="4">
        <v>0</v>
      </c>
      <c r="G51" s="4">
        <v>1328</v>
      </c>
      <c r="H51" s="4">
        <v>667.36</v>
      </c>
      <c r="I51" s="4">
        <v>0</v>
      </c>
      <c r="J51" s="4">
        <v>0</v>
      </c>
      <c r="K51" s="4">
        <v>665.12</v>
      </c>
      <c r="L51" s="4">
        <v>499.65</v>
      </c>
      <c r="M51" s="7">
        <v>666.2</v>
      </c>
      <c r="N51" s="7">
        <v>0</v>
      </c>
      <c r="O51" s="7">
        <v>0</v>
      </c>
      <c r="P51" s="7">
        <v>0</v>
      </c>
      <c r="Q51" s="7">
        <v>0</v>
      </c>
      <c r="R51" s="7">
        <v>1665.5</v>
      </c>
      <c r="S51" s="7">
        <v>1498.95</v>
      </c>
      <c r="T51" s="7">
        <v>0</v>
      </c>
      <c r="U51" s="7">
        <v>0</v>
      </c>
      <c r="V51" s="7">
        <v>0</v>
      </c>
      <c r="W51" s="7">
        <v>0</v>
      </c>
      <c r="X51" s="7">
        <v>499.65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499.65</v>
      </c>
      <c r="AF51" s="7">
        <v>0</v>
      </c>
      <c r="AG51" s="25">
        <v>499.65</v>
      </c>
      <c r="AH51" s="25">
        <v>0</v>
      </c>
      <c r="AI51" s="25">
        <v>999.3</v>
      </c>
      <c r="AJ51" s="25">
        <v>1165.8499999999999</v>
      </c>
      <c r="AK51" s="25">
        <v>0</v>
      </c>
      <c r="AL51" s="25">
        <v>1165.8499999999999</v>
      </c>
      <c r="AM51" s="25">
        <v>0</v>
      </c>
      <c r="AN51" s="25">
        <v>499.65</v>
      </c>
      <c r="AO51" s="25">
        <v>0</v>
      </c>
      <c r="AP51" s="25">
        <v>0</v>
      </c>
      <c r="AQ51" s="38">
        <f>SUM(C51:AP51)</f>
        <v>12320.38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51">
        <f>SUM(AR51:AZ51)</f>
        <v>0</v>
      </c>
      <c r="BB51" s="83">
        <v>0</v>
      </c>
      <c r="BC51" s="49">
        <f>BB51-BA51</f>
        <v>0</v>
      </c>
    </row>
    <row r="52" spans="1:55" x14ac:dyDescent="0.3">
      <c r="A52" s="20" t="s">
        <v>104</v>
      </c>
      <c r="B52" s="3" t="s">
        <v>105</v>
      </c>
      <c r="C52" s="4">
        <v>6018</v>
      </c>
      <c r="D52" s="4">
        <v>0</v>
      </c>
      <c r="E52" s="4">
        <v>8092.5</v>
      </c>
      <c r="F52" s="4">
        <v>0</v>
      </c>
      <c r="G52" s="4">
        <v>3066.27</v>
      </c>
      <c r="H52" s="4">
        <v>1787.5100000000002</v>
      </c>
      <c r="I52" s="4">
        <v>2247</v>
      </c>
      <c r="J52" s="4">
        <v>4025.5</v>
      </c>
      <c r="K52" s="4">
        <v>7308.4</v>
      </c>
      <c r="L52" s="4">
        <v>4830.04</v>
      </c>
      <c r="M52" s="7">
        <v>5995.8</v>
      </c>
      <c r="N52" s="7">
        <v>15.61</v>
      </c>
      <c r="O52" s="7">
        <v>0</v>
      </c>
      <c r="P52" s="7">
        <v>255.70000000000005</v>
      </c>
      <c r="Q52" s="7">
        <v>2123.6</v>
      </c>
      <c r="R52" s="7">
        <v>9410.11</v>
      </c>
      <c r="S52" s="7">
        <v>3872.3100000000004</v>
      </c>
      <c r="T52" s="7">
        <v>0</v>
      </c>
      <c r="U52" s="7">
        <v>0</v>
      </c>
      <c r="V52" s="7">
        <v>0</v>
      </c>
      <c r="W52" s="7">
        <v>249.84</v>
      </c>
      <c r="X52" s="7">
        <v>124.92</v>
      </c>
      <c r="Y52" s="7">
        <v>10747.499999999998</v>
      </c>
      <c r="Z52" s="7">
        <v>0</v>
      </c>
      <c r="AA52" s="7">
        <v>498.84</v>
      </c>
      <c r="AB52" s="7">
        <v>0</v>
      </c>
      <c r="AC52" s="7">
        <v>4384.0999999999995</v>
      </c>
      <c r="AD52" s="7">
        <v>240</v>
      </c>
      <c r="AE52" s="7">
        <v>8870.65</v>
      </c>
      <c r="AF52" s="7">
        <v>0</v>
      </c>
      <c r="AG52" s="25">
        <v>5304.1</v>
      </c>
      <c r="AH52" s="25">
        <v>0</v>
      </c>
      <c r="AI52" s="25">
        <v>13990.199999999997</v>
      </c>
      <c r="AJ52" s="25">
        <v>9583.4599999999991</v>
      </c>
      <c r="AK52" s="25">
        <v>2532.0500000000002</v>
      </c>
      <c r="AL52" s="25">
        <v>15099.899999999998</v>
      </c>
      <c r="AM52" s="25">
        <v>0</v>
      </c>
      <c r="AN52" s="25">
        <v>4844.4499999999989</v>
      </c>
      <c r="AO52" s="25">
        <v>0</v>
      </c>
      <c r="AP52" s="25">
        <v>7641.65</v>
      </c>
      <c r="AQ52" s="38">
        <f>SUM(C52:AP52)</f>
        <v>143160.00999999998</v>
      </c>
      <c r="AR52" s="15">
        <v>5.08</v>
      </c>
      <c r="AS52" s="15">
        <v>4.5</v>
      </c>
      <c r="AT52" s="15">
        <v>146.07999999999998</v>
      </c>
      <c r="AU52" s="15">
        <v>1665.45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51">
        <f>SUM(AR52:AZ52)</f>
        <v>1821.1100000000001</v>
      </c>
      <c r="BB52" s="83">
        <v>1821.1100000000001</v>
      </c>
      <c r="BC52" s="49">
        <f>BB52-BA52</f>
        <v>0</v>
      </c>
    </row>
    <row r="53" spans="1:55" x14ac:dyDescent="0.3">
      <c r="A53" s="20" t="s">
        <v>106</v>
      </c>
      <c r="B53" s="3" t="s">
        <v>107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483</v>
      </c>
      <c r="J53" s="4">
        <v>3320</v>
      </c>
      <c r="K53" s="4">
        <v>0</v>
      </c>
      <c r="L53" s="4">
        <v>0</v>
      </c>
      <c r="M53" s="7">
        <v>0</v>
      </c>
      <c r="N53" s="7">
        <v>6.69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25">
        <v>0</v>
      </c>
      <c r="AH53" s="25">
        <v>0</v>
      </c>
      <c r="AI53" s="25">
        <v>2158</v>
      </c>
      <c r="AJ53" s="25">
        <v>166</v>
      </c>
      <c r="AK53" s="25">
        <v>0</v>
      </c>
      <c r="AL53" s="25">
        <v>996</v>
      </c>
      <c r="AM53" s="25">
        <v>0</v>
      </c>
      <c r="AN53" s="25">
        <v>0</v>
      </c>
      <c r="AO53" s="25">
        <v>0</v>
      </c>
      <c r="AP53" s="25">
        <v>0</v>
      </c>
      <c r="AQ53" s="38">
        <f>SUM(C53:AP53)</f>
        <v>7129.6900000000005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51">
        <f>SUM(AR53:AZ53)</f>
        <v>0</v>
      </c>
      <c r="BB53" s="83">
        <v>0</v>
      </c>
      <c r="BC53" s="49">
        <f>BB53-BA53</f>
        <v>0</v>
      </c>
    </row>
    <row r="54" spans="1:55" x14ac:dyDescent="0.3">
      <c r="A54" s="20" t="s">
        <v>108</v>
      </c>
      <c r="B54" s="3" t="s">
        <v>109</v>
      </c>
      <c r="C54" s="4">
        <v>2656.5</v>
      </c>
      <c r="D54" s="4">
        <v>0</v>
      </c>
      <c r="E54" s="4">
        <v>15700</v>
      </c>
      <c r="F54" s="4">
        <v>0</v>
      </c>
      <c r="G54" s="4">
        <v>12887.75</v>
      </c>
      <c r="H54" s="4">
        <v>3783.7899999999991</v>
      </c>
      <c r="I54" s="4">
        <v>0</v>
      </c>
      <c r="J54" s="4">
        <v>0</v>
      </c>
      <c r="K54" s="4">
        <v>0</v>
      </c>
      <c r="L54" s="4">
        <v>14864.669999999996</v>
      </c>
      <c r="M54" s="7">
        <v>4913.2900000000009</v>
      </c>
      <c r="N54" s="7">
        <v>36.809999999999995</v>
      </c>
      <c r="O54" s="7">
        <v>70</v>
      </c>
      <c r="P54" s="7">
        <v>39.6</v>
      </c>
      <c r="Q54" s="7">
        <v>0</v>
      </c>
      <c r="R54" s="7">
        <v>17487.78</v>
      </c>
      <c r="S54" s="7">
        <v>14156.749999999998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11783.419999999998</v>
      </c>
      <c r="Z54" s="7">
        <v>0</v>
      </c>
      <c r="AA54" s="7">
        <v>0</v>
      </c>
      <c r="AB54" s="7">
        <v>0</v>
      </c>
      <c r="AC54" s="7">
        <v>8160.949999999998</v>
      </c>
      <c r="AD54" s="7">
        <v>0</v>
      </c>
      <c r="AE54" s="7">
        <v>1665.5</v>
      </c>
      <c r="AF54" s="7">
        <v>1832.05</v>
      </c>
      <c r="AG54" s="25">
        <v>21484.979999999996</v>
      </c>
      <c r="AH54" s="25">
        <v>1998.6</v>
      </c>
      <c r="AI54" s="25">
        <v>0</v>
      </c>
      <c r="AJ54" s="25">
        <v>18154.02</v>
      </c>
      <c r="AK54" s="25">
        <v>2165.15</v>
      </c>
      <c r="AL54" s="25">
        <v>9659.8999999999978</v>
      </c>
      <c r="AM54" s="25">
        <v>0</v>
      </c>
      <c r="AN54" s="25">
        <v>2664.7999999999997</v>
      </c>
      <c r="AO54" s="25">
        <v>0</v>
      </c>
      <c r="AP54" s="25">
        <v>999.3</v>
      </c>
      <c r="AQ54" s="38">
        <f>SUM(C54:AP54)</f>
        <v>167165.60999999996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51">
        <f>SUM(AR54:AZ54)</f>
        <v>0</v>
      </c>
      <c r="BB54" s="83">
        <v>0</v>
      </c>
      <c r="BC54" s="49">
        <f>BB54-BA54</f>
        <v>0</v>
      </c>
    </row>
    <row r="55" spans="1:55" x14ac:dyDescent="0.3">
      <c r="A55" s="20" t="s">
        <v>110</v>
      </c>
      <c r="B55" s="3" t="s">
        <v>111</v>
      </c>
      <c r="C55" s="4">
        <v>7630</v>
      </c>
      <c r="D55" s="4">
        <v>240</v>
      </c>
      <c r="E55" s="4">
        <v>11165.25</v>
      </c>
      <c r="F55" s="4">
        <v>3828.5</v>
      </c>
      <c r="G55" s="4">
        <v>51934.17</v>
      </c>
      <c r="H55" s="4">
        <v>40921.479999999989</v>
      </c>
      <c r="I55" s="4">
        <v>360</v>
      </c>
      <c r="J55" s="4">
        <v>33675</v>
      </c>
      <c r="K55" s="4">
        <v>2851.17</v>
      </c>
      <c r="L55" s="4">
        <v>65368.209999999846</v>
      </c>
      <c r="M55" s="7">
        <v>17059.350000000002</v>
      </c>
      <c r="N55" s="7">
        <v>57.980000000000004</v>
      </c>
      <c r="O55" s="7">
        <v>486.25</v>
      </c>
      <c r="P55" s="7">
        <v>1510.9000000000019</v>
      </c>
      <c r="Q55" s="7">
        <v>53483.779999999861</v>
      </c>
      <c r="R55" s="7">
        <v>35664.989999999925</v>
      </c>
      <c r="S55" s="7">
        <v>41851.009999999813</v>
      </c>
      <c r="T55" s="7">
        <v>3264.6</v>
      </c>
      <c r="U55" s="7">
        <v>0</v>
      </c>
      <c r="V55" s="7">
        <v>0</v>
      </c>
      <c r="W55" s="7">
        <v>2549.88</v>
      </c>
      <c r="X55" s="7">
        <v>36559.919999999911</v>
      </c>
      <c r="Y55" s="7">
        <v>46575.369999999777</v>
      </c>
      <c r="Z55" s="7">
        <v>0</v>
      </c>
      <c r="AA55" s="7">
        <v>0</v>
      </c>
      <c r="AB55" s="7">
        <v>0</v>
      </c>
      <c r="AC55" s="7">
        <v>36088.949999999895</v>
      </c>
      <c r="AD55" s="7">
        <v>22277.399999999961</v>
      </c>
      <c r="AE55" s="7">
        <v>51974.689999999857</v>
      </c>
      <c r="AF55" s="7">
        <v>2623.32</v>
      </c>
      <c r="AG55" s="25">
        <v>96382.289999999484</v>
      </c>
      <c r="AH55" s="25">
        <v>124.92</v>
      </c>
      <c r="AI55" s="25">
        <v>65156.349999999569</v>
      </c>
      <c r="AJ55" s="25">
        <v>19757.13</v>
      </c>
      <c r="AK55" s="25">
        <v>36851.399999999849</v>
      </c>
      <c r="AL55" s="25">
        <v>103973.01999999938</v>
      </c>
      <c r="AM55" s="25">
        <v>0</v>
      </c>
      <c r="AN55" s="25">
        <v>95146.119999999602</v>
      </c>
      <c r="AO55" s="25">
        <v>0</v>
      </c>
      <c r="AP55" s="25">
        <v>120983.68999999903</v>
      </c>
      <c r="AQ55" s="38">
        <f>SUM(C55:AP55)</f>
        <v>1108377.0899999957</v>
      </c>
      <c r="AR55" s="15">
        <v>358.75</v>
      </c>
      <c r="AS55" s="15">
        <v>8199.5</v>
      </c>
      <c r="AT55" s="15">
        <v>34981.329999999994</v>
      </c>
      <c r="AU55" s="15">
        <v>57431.28999999995</v>
      </c>
      <c r="AV55" s="15">
        <v>1991.04</v>
      </c>
      <c r="AW55" s="15">
        <v>249.84000000000015</v>
      </c>
      <c r="AX55" s="15">
        <v>0</v>
      </c>
      <c r="AY55" s="15">
        <v>0</v>
      </c>
      <c r="AZ55" s="15">
        <v>0</v>
      </c>
      <c r="BA55" s="51">
        <f>SUM(AR55:AZ55)</f>
        <v>103211.74999999993</v>
      </c>
      <c r="BB55" s="83">
        <v>103211.74999999993</v>
      </c>
      <c r="BC55" s="49">
        <f>BB55-BA55</f>
        <v>0</v>
      </c>
    </row>
    <row r="56" spans="1:55" x14ac:dyDescent="0.3">
      <c r="A56" s="9" t="s">
        <v>174</v>
      </c>
      <c r="B56" s="3" t="s">
        <v>175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25">
        <v>0</v>
      </c>
      <c r="AH56" s="25">
        <v>0</v>
      </c>
      <c r="AI56" s="25">
        <v>0</v>
      </c>
      <c r="AJ56" s="25">
        <v>1165.8499999999999</v>
      </c>
      <c r="AK56" s="25">
        <v>0</v>
      </c>
      <c r="AL56" s="25">
        <v>666.2</v>
      </c>
      <c r="AM56" s="25">
        <v>0</v>
      </c>
      <c r="AN56" s="25">
        <v>0</v>
      </c>
      <c r="AO56" s="25">
        <v>0</v>
      </c>
      <c r="AP56" s="25">
        <v>0</v>
      </c>
      <c r="AQ56" s="38">
        <f>SUM(C56:AP56)</f>
        <v>1832.05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51">
        <f>SUM(AR56:AZ56)</f>
        <v>0</v>
      </c>
      <c r="BB56" s="83">
        <v>0</v>
      </c>
      <c r="BC56" s="49">
        <v>0</v>
      </c>
    </row>
    <row r="57" spans="1:55" x14ac:dyDescent="0.3">
      <c r="A57" s="20" t="s">
        <v>112</v>
      </c>
      <c r="B57" s="3" t="s">
        <v>153</v>
      </c>
      <c r="C57" s="4">
        <v>3220</v>
      </c>
      <c r="D57" s="4">
        <v>0</v>
      </c>
      <c r="E57" s="4">
        <v>6972</v>
      </c>
      <c r="F57" s="4">
        <v>0</v>
      </c>
      <c r="G57" s="4">
        <v>1992</v>
      </c>
      <c r="H57" s="4">
        <v>3.36</v>
      </c>
      <c r="I57" s="4">
        <v>0</v>
      </c>
      <c r="J57" s="4">
        <v>0</v>
      </c>
      <c r="K57" s="4">
        <v>0</v>
      </c>
      <c r="L57" s="4">
        <v>5329.5999999999995</v>
      </c>
      <c r="M57" s="7">
        <v>4996.5</v>
      </c>
      <c r="N57" s="7">
        <v>44.599999999999994</v>
      </c>
      <c r="O57" s="7">
        <v>0</v>
      </c>
      <c r="P57" s="7">
        <v>0</v>
      </c>
      <c r="Q57" s="7">
        <v>0</v>
      </c>
      <c r="R57" s="7">
        <v>12900</v>
      </c>
      <c r="S57" s="7">
        <v>6840.0999999999985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7827.8499999999995</v>
      </c>
      <c r="Z57" s="7">
        <v>0</v>
      </c>
      <c r="AA57" s="7">
        <v>0</v>
      </c>
      <c r="AB57" s="7">
        <v>0</v>
      </c>
      <c r="AC57" s="7">
        <v>1665.5</v>
      </c>
      <c r="AD57" s="7">
        <v>0</v>
      </c>
      <c r="AE57" s="7">
        <v>13157.449999999997</v>
      </c>
      <c r="AF57" s="7">
        <v>0</v>
      </c>
      <c r="AG57" s="25">
        <v>6828.55</v>
      </c>
      <c r="AH57" s="25">
        <v>0</v>
      </c>
      <c r="AI57" s="25">
        <v>7827.8499999999995</v>
      </c>
      <c r="AJ57" s="25">
        <v>9160.25</v>
      </c>
      <c r="AK57" s="25">
        <v>0</v>
      </c>
      <c r="AL57" s="25">
        <v>3164.4500000000003</v>
      </c>
      <c r="AM57" s="25">
        <v>0</v>
      </c>
      <c r="AN57" s="25">
        <v>4163.7499999999991</v>
      </c>
      <c r="AO57" s="25">
        <v>0</v>
      </c>
      <c r="AP57" s="25">
        <v>5995.7999999999993</v>
      </c>
      <c r="AQ57" s="38">
        <f>SUM(C57:AP57)</f>
        <v>102089.61</v>
      </c>
      <c r="AR57" s="15">
        <v>0</v>
      </c>
      <c r="AS57" s="15">
        <v>0</v>
      </c>
      <c r="AT57" s="15">
        <v>0</v>
      </c>
      <c r="AU57" s="15">
        <v>0</v>
      </c>
      <c r="AV57" s="15">
        <v>87.2</v>
      </c>
      <c r="AW57" s="15">
        <v>0</v>
      </c>
      <c r="AX57" s="15">
        <v>0</v>
      </c>
      <c r="AY57" s="15">
        <v>0</v>
      </c>
      <c r="AZ57" s="15">
        <v>0</v>
      </c>
      <c r="BA57" s="51">
        <f>SUM(AR57:AZ57)</f>
        <v>87.2</v>
      </c>
      <c r="BB57" s="83">
        <v>87.2</v>
      </c>
      <c r="BC57" s="49">
        <f>BB57-BA57</f>
        <v>0</v>
      </c>
    </row>
    <row r="58" spans="1:55" x14ac:dyDescent="0.3">
      <c r="A58" s="20" t="s">
        <v>114</v>
      </c>
      <c r="B58" s="3" t="s">
        <v>154</v>
      </c>
      <c r="C58" s="4">
        <v>13596</v>
      </c>
      <c r="D58" s="4">
        <v>560</v>
      </c>
      <c r="E58" s="4">
        <v>43598.5</v>
      </c>
      <c r="F58" s="4">
        <v>0</v>
      </c>
      <c r="G58" s="4">
        <v>26174.75</v>
      </c>
      <c r="H58" s="4">
        <v>18742.330000000005</v>
      </c>
      <c r="I58" s="4">
        <v>240</v>
      </c>
      <c r="J58" s="4">
        <v>946.75</v>
      </c>
      <c r="K58" s="4">
        <v>1272.5899999999999</v>
      </c>
      <c r="L58" s="4">
        <v>22254.87</v>
      </c>
      <c r="M58" s="7">
        <v>4934.1299999999992</v>
      </c>
      <c r="N58" s="7">
        <v>564.6</v>
      </c>
      <c r="O58" s="7">
        <v>4.25</v>
      </c>
      <c r="P58" s="7">
        <v>357.75</v>
      </c>
      <c r="Q58" s="7">
        <v>7703.1800000000012</v>
      </c>
      <c r="R58" s="7">
        <v>7776.1400000000031</v>
      </c>
      <c r="S58" s="7">
        <v>4035.9600000000014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7512.2100000000037</v>
      </c>
      <c r="Z58" s="7">
        <v>0</v>
      </c>
      <c r="AA58" s="7">
        <v>0</v>
      </c>
      <c r="AB58" s="7">
        <v>0</v>
      </c>
      <c r="AC58" s="7">
        <v>2859.28</v>
      </c>
      <c r="AD58" s="7">
        <v>0</v>
      </c>
      <c r="AE58" s="7">
        <v>17163.569999999996</v>
      </c>
      <c r="AF58" s="7">
        <v>0</v>
      </c>
      <c r="AG58" s="25">
        <v>16290.099999999999</v>
      </c>
      <c r="AH58" s="25">
        <v>29302.639999999985</v>
      </c>
      <c r="AI58" s="25">
        <v>21638.48</v>
      </c>
      <c r="AJ58" s="25">
        <v>8286.1</v>
      </c>
      <c r="AK58" s="25">
        <v>0</v>
      </c>
      <c r="AL58" s="25">
        <v>20223.61</v>
      </c>
      <c r="AM58" s="25">
        <v>0</v>
      </c>
      <c r="AN58" s="25">
        <v>10708.05</v>
      </c>
      <c r="AO58" s="25">
        <v>0</v>
      </c>
      <c r="AP58" s="25">
        <v>15862.220000000003</v>
      </c>
      <c r="AQ58" s="38">
        <f>SUM(C58:AP58)</f>
        <v>302608.06</v>
      </c>
      <c r="AR58" s="15">
        <v>720</v>
      </c>
      <c r="AS58" s="15">
        <v>18596.5</v>
      </c>
      <c r="AT58" s="15">
        <v>3003.5</v>
      </c>
      <c r="AU58" s="15">
        <v>0</v>
      </c>
      <c r="AV58" s="15">
        <v>416.37</v>
      </c>
      <c r="AW58" s="15">
        <v>0</v>
      </c>
      <c r="AX58" s="15">
        <v>0</v>
      </c>
      <c r="AY58" s="15">
        <v>0</v>
      </c>
      <c r="AZ58" s="15">
        <v>0</v>
      </c>
      <c r="BA58" s="51">
        <f>SUM(AR58:AZ58)</f>
        <v>22736.37</v>
      </c>
      <c r="BB58" s="83">
        <v>22736.37</v>
      </c>
      <c r="BC58" s="49">
        <f>BB58-BA58</f>
        <v>0</v>
      </c>
    </row>
    <row r="59" spans="1:55" x14ac:dyDescent="0.3">
      <c r="A59" s="20" t="s">
        <v>116</v>
      </c>
      <c r="B59" s="3" t="s">
        <v>117</v>
      </c>
      <c r="C59" s="4">
        <v>17120</v>
      </c>
      <c r="D59" s="4">
        <v>0</v>
      </c>
      <c r="E59" s="4">
        <v>23074</v>
      </c>
      <c r="F59" s="4">
        <v>0</v>
      </c>
      <c r="G59" s="4">
        <v>10631.56</v>
      </c>
      <c r="H59" s="4">
        <v>13146.480000000001</v>
      </c>
      <c r="I59" s="4">
        <v>0</v>
      </c>
      <c r="J59" s="4">
        <v>1245</v>
      </c>
      <c r="K59" s="4">
        <v>0</v>
      </c>
      <c r="L59" s="4">
        <v>4996.68</v>
      </c>
      <c r="M59" s="7">
        <v>124.92</v>
      </c>
      <c r="N59" s="7">
        <v>0</v>
      </c>
      <c r="O59" s="7">
        <v>0</v>
      </c>
      <c r="P59" s="7">
        <v>0</v>
      </c>
      <c r="Q59" s="7">
        <v>5829.3799999999992</v>
      </c>
      <c r="R59" s="7">
        <v>11740.919999999996</v>
      </c>
      <c r="S59" s="7">
        <v>4539.6599999999989</v>
      </c>
      <c r="T59" s="7">
        <v>0</v>
      </c>
      <c r="U59" s="7">
        <v>0</v>
      </c>
      <c r="V59" s="7">
        <v>0</v>
      </c>
      <c r="W59" s="7">
        <v>374.76</v>
      </c>
      <c r="X59" s="7">
        <v>0</v>
      </c>
      <c r="Y59" s="7">
        <v>1498.9499999999998</v>
      </c>
      <c r="Z59" s="7">
        <v>0</v>
      </c>
      <c r="AA59" s="7">
        <v>0</v>
      </c>
      <c r="AB59" s="7">
        <v>0</v>
      </c>
      <c r="AC59" s="7">
        <v>7495.1500000000015</v>
      </c>
      <c r="AD59" s="7">
        <v>0</v>
      </c>
      <c r="AE59" s="7">
        <v>6828.73</v>
      </c>
      <c r="AF59" s="7">
        <v>0</v>
      </c>
      <c r="AG59" s="25">
        <v>4163.93</v>
      </c>
      <c r="AH59" s="25">
        <v>0</v>
      </c>
      <c r="AI59" s="25">
        <v>2997.93</v>
      </c>
      <c r="AJ59" s="25">
        <v>1665.5</v>
      </c>
      <c r="AK59" s="25">
        <v>0</v>
      </c>
      <c r="AL59" s="25">
        <v>10659.32</v>
      </c>
      <c r="AM59" s="25">
        <v>0</v>
      </c>
      <c r="AN59" s="25">
        <v>8660.5999999999985</v>
      </c>
      <c r="AO59" s="25">
        <v>0</v>
      </c>
      <c r="AP59" s="25">
        <v>11281.56</v>
      </c>
      <c r="AQ59" s="38">
        <f>SUM(C59:AP59)</f>
        <v>148075.03</v>
      </c>
      <c r="AR59" s="15">
        <v>0</v>
      </c>
      <c r="AS59" s="15">
        <v>0</v>
      </c>
      <c r="AT59" s="15">
        <v>4655.8400000000011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51">
        <f>SUM(AR59:AZ59)</f>
        <v>4655.8400000000011</v>
      </c>
      <c r="BB59" s="83">
        <v>4655.8400000000011</v>
      </c>
      <c r="BC59" s="49">
        <f>BB59-BA59</f>
        <v>0</v>
      </c>
    </row>
    <row r="60" spans="1:55" x14ac:dyDescent="0.3">
      <c r="A60" s="20" t="s">
        <v>118</v>
      </c>
      <c r="B60" s="3" t="s">
        <v>119</v>
      </c>
      <c r="C60" s="4">
        <v>0</v>
      </c>
      <c r="D60" s="4">
        <v>0</v>
      </c>
      <c r="E60" s="4">
        <v>10476</v>
      </c>
      <c r="F60" s="4">
        <v>0</v>
      </c>
      <c r="G60" s="4">
        <v>7934</v>
      </c>
      <c r="H60" s="4">
        <v>31858.040000000008</v>
      </c>
      <c r="I60" s="4">
        <v>11340</v>
      </c>
      <c r="J60" s="4">
        <v>354</v>
      </c>
      <c r="K60" s="4">
        <v>997.68</v>
      </c>
      <c r="L60" s="4">
        <v>29820</v>
      </c>
      <c r="M60" s="7">
        <v>18480</v>
      </c>
      <c r="N60" s="7">
        <v>0</v>
      </c>
      <c r="O60" s="7">
        <v>0</v>
      </c>
      <c r="P60" s="7">
        <v>0</v>
      </c>
      <c r="Q60" s="7">
        <v>0</v>
      </c>
      <c r="R60" s="7">
        <v>31857.840000000004</v>
      </c>
      <c r="S60" s="7">
        <v>17940.639999999996</v>
      </c>
      <c r="T60" s="7">
        <v>6440</v>
      </c>
      <c r="U60" s="7">
        <v>24262.600000000002</v>
      </c>
      <c r="V60" s="7">
        <v>3990.72</v>
      </c>
      <c r="W60" s="7">
        <v>420</v>
      </c>
      <c r="X60" s="7">
        <v>0</v>
      </c>
      <c r="Y60" s="7">
        <v>17654.780000000002</v>
      </c>
      <c r="Z60" s="7">
        <v>0</v>
      </c>
      <c r="AA60" s="7">
        <v>0</v>
      </c>
      <c r="AB60" s="7">
        <v>0</v>
      </c>
      <c r="AC60" s="7">
        <v>6745.2899999999991</v>
      </c>
      <c r="AD60" s="7">
        <v>0</v>
      </c>
      <c r="AE60" s="7">
        <v>20402.840000000004</v>
      </c>
      <c r="AF60" s="7">
        <v>3247.77</v>
      </c>
      <c r="AG60" s="25">
        <v>12491.760000000002</v>
      </c>
      <c r="AH60" s="25">
        <v>0</v>
      </c>
      <c r="AI60" s="25">
        <v>26398.700000000004</v>
      </c>
      <c r="AJ60" s="25">
        <v>17988.12</v>
      </c>
      <c r="AK60" s="25">
        <v>0</v>
      </c>
      <c r="AL60" s="25">
        <v>28730.580000000013</v>
      </c>
      <c r="AM60" s="25">
        <v>0</v>
      </c>
      <c r="AN60" s="25">
        <v>18154.820000000007</v>
      </c>
      <c r="AO60" s="25">
        <v>0</v>
      </c>
      <c r="AP60" s="25">
        <v>16405.25</v>
      </c>
      <c r="AQ60" s="38">
        <f>SUM(C60:AP60)</f>
        <v>364391.43</v>
      </c>
      <c r="AR60" s="15">
        <v>0</v>
      </c>
      <c r="AS60" s="15">
        <v>2557.8000000000002</v>
      </c>
      <c r="AT60" s="15">
        <v>0</v>
      </c>
      <c r="AU60" s="15">
        <v>0</v>
      </c>
      <c r="AV60" s="15">
        <v>249.84</v>
      </c>
      <c r="AW60" s="15">
        <v>0</v>
      </c>
      <c r="AX60" s="15">
        <v>0</v>
      </c>
      <c r="AY60" s="15">
        <v>0</v>
      </c>
      <c r="AZ60" s="15">
        <v>0</v>
      </c>
      <c r="BA60" s="51">
        <f>SUM(AR60:AZ60)</f>
        <v>2807.6400000000003</v>
      </c>
      <c r="BB60" s="83">
        <v>2807.6400000000003</v>
      </c>
      <c r="BC60" s="49">
        <f>BB60-BA60</f>
        <v>0</v>
      </c>
    </row>
    <row r="61" spans="1:55" x14ac:dyDescent="0.3">
      <c r="A61" s="20" t="s">
        <v>120</v>
      </c>
      <c r="B61" s="3" t="s">
        <v>121</v>
      </c>
      <c r="C61" s="4">
        <v>200</v>
      </c>
      <c r="D61" s="4">
        <v>0</v>
      </c>
      <c r="E61" s="4">
        <v>0</v>
      </c>
      <c r="F61" s="4">
        <v>0</v>
      </c>
      <c r="G61" s="4">
        <v>2988</v>
      </c>
      <c r="H61" s="4">
        <v>5.04</v>
      </c>
      <c r="I61" s="4">
        <v>805</v>
      </c>
      <c r="J61" s="4">
        <v>0</v>
      </c>
      <c r="K61" s="4">
        <v>2161.64</v>
      </c>
      <c r="L61" s="4">
        <v>2220.6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971.59999999999991</v>
      </c>
      <c r="S61" s="7">
        <v>3247.54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2442.66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Q61" s="38">
        <f>SUM(C61:AP61)</f>
        <v>15042.080000000002</v>
      </c>
      <c r="AR61" s="15">
        <v>260.89999999999998</v>
      </c>
      <c r="AS61" s="15">
        <v>0</v>
      </c>
      <c r="AT61" s="15">
        <v>1718.33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51">
        <f>SUM(AR61:AZ61)</f>
        <v>1979.23</v>
      </c>
      <c r="BB61" s="83">
        <v>1979.23</v>
      </c>
      <c r="BC61" s="49">
        <f>BB61-BA61</f>
        <v>0</v>
      </c>
    </row>
    <row r="62" spans="1:55" x14ac:dyDescent="0.3">
      <c r="A62" s="20" t="s">
        <v>122</v>
      </c>
      <c r="B62" s="3" t="s">
        <v>123</v>
      </c>
      <c r="C62" s="4">
        <v>7406</v>
      </c>
      <c r="D62" s="4">
        <v>0</v>
      </c>
      <c r="E62" s="4">
        <v>0</v>
      </c>
      <c r="F62" s="4">
        <v>0</v>
      </c>
      <c r="G62" s="4">
        <v>3392.38</v>
      </c>
      <c r="H62" s="4">
        <v>744.81999999999994</v>
      </c>
      <c r="I62" s="4">
        <v>483</v>
      </c>
      <c r="J62" s="4">
        <v>996</v>
      </c>
      <c r="K62" s="4">
        <v>498.84</v>
      </c>
      <c r="L62" s="4">
        <v>5995.7099999999991</v>
      </c>
      <c r="M62" s="7">
        <v>9909.66</v>
      </c>
      <c r="N62" s="7">
        <v>109.27000000000001</v>
      </c>
      <c r="O62" s="7">
        <v>0</v>
      </c>
      <c r="P62" s="7">
        <v>19.799999999999997</v>
      </c>
      <c r="Q62" s="7">
        <v>0.39000000000000012</v>
      </c>
      <c r="R62" s="7">
        <v>9777.41</v>
      </c>
      <c r="S62" s="7">
        <v>8321.61</v>
      </c>
      <c r="T62" s="7">
        <v>0</v>
      </c>
      <c r="U62" s="7">
        <v>0</v>
      </c>
      <c r="V62" s="7">
        <v>0</v>
      </c>
      <c r="W62" s="7">
        <v>124.92</v>
      </c>
      <c r="X62" s="7">
        <v>0</v>
      </c>
      <c r="Y62" s="7">
        <v>24941.439999999973</v>
      </c>
      <c r="Z62" s="7">
        <v>0</v>
      </c>
      <c r="AA62" s="7">
        <v>0</v>
      </c>
      <c r="AB62" s="7">
        <v>0</v>
      </c>
      <c r="AC62" s="7">
        <v>10867.710000000001</v>
      </c>
      <c r="AD62" s="7">
        <v>249.83999999999992</v>
      </c>
      <c r="AE62" s="7">
        <v>16655.560000000001</v>
      </c>
      <c r="AF62" s="7">
        <v>0</v>
      </c>
      <c r="AG62" s="25">
        <v>8702.380000000001</v>
      </c>
      <c r="AH62" s="25">
        <v>0</v>
      </c>
      <c r="AI62" s="25">
        <v>15864.089999999998</v>
      </c>
      <c r="AJ62" s="25">
        <v>6995.16</v>
      </c>
      <c r="AK62" s="25">
        <v>0</v>
      </c>
      <c r="AL62" s="25">
        <v>13698.869999999997</v>
      </c>
      <c r="AM62" s="25">
        <v>0</v>
      </c>
      <c r="AN62" s="25">
        <v>4746.72</v>
      </c>
      <c r="AO62" s="25">
        <v>0</v>
      </c>
      <c r="AP62" s="25">
        <v>10534.339999999998</v>
      </c>
      <c r="AQ62" s="38">
        <f>SUM(C62:AP62)</f>
        <v>161035.91999999995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51">
        <f>SUM(AR62:AZ62)</f>
        <v>0</v>
      </c>
      <c r="BB62" s="83">
        <v>0</v>
      </c>
      <c r="BC62" s="49">
        <f>BB62-BA62</f>
        <v>0</v>
      </c>
    </row>
    <row r="63" spans="1:55" x14ac:dyDescent="0.3">
      <c r="A63" s="20" t="s">
        <v>124</v>
      </c>
      <c r="B63" s="3" t="s">
        <v>125</v>
      </c>
      <c r="C63" s="4">
        <v>36627.5</v>
      </c>
      <c r="D63" s="4">
        <v>0</v>
      </c>
      <c r="E63" s="4">
        <v>42964</v>
      </c>
      <c r="F63" s="4">
        <v>498</v>
      </c>
      <c r="G63" s="4">
        <v>40661.75</v>
      </c>
      <c r="H63" s="4">
        <v>13273.570000000005</v>
      </c>
      <c r="I63" s="4">
        <v>4830</v>
      </c>
      <c r="J63" s="4">
        <v>5327.25</v>
      </c>
      <c r="K63" s="4">
        <v>3234.54</v>
      </c>
      <c r="L63" s="4">
        <v>14199.119999999997</v>
      </c>
      <c r="M63" s="7">
        <v>3997.2000000000003</v>
      </c>
      <c r="N63" s="7">
        <v>195.20000000000005</v>
      </c>
      <c r="O63" s="7">
        <v>52.5</v>
      </c>
      <c r="P63" s="7">
        <v>422.39999999999981</v>
      </c>
      <c r="Q63" s="7">
        <v>9035.7300000000032</v>
      </c>
      <c r="R63" s="7">
        <v>21860.489999999976</v>
      </c>
      <c r="S63" s="7">
        <v>12783.230000000003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35558.470000000045</v>
      </c>
      <c r="Z63" s="7">
        <v>0</v>
      </c>
      <c r="AA63" s="7">
        <v>0</v>
      </c>
      <c r="AB63" s="7">
        <v>0</v>
      </c>
      <c r="AC63" s="7">
        <v>10493.190000000002</v>
      </c>
      <c r="AD63" s="7">
        <v>0</v>
      </c>
      <c r="AE63" s="7">
        <v>31228.76999999999</v>
      </c>
      <c r="AF63" s="7">
        <v>0</v>
      </c>
      <c r="AG63" s="25">
        <v>18362.7</v>
      </c>
      <c r="AH63" s="25">
        <v>957.71999999999991</v>
      </c>
      <c r="AI63" s="25">
        <v>31062.459999999963</v>
      </c>
      <c r="AJ63" s="25">
        <v>20153.48</v>
      </c>
      <c r="AK63" s="25">
        <v>0</v>
      </c>
      <c r="AL63" s="25">
        <v>59084.589999999895</v>
      </c>
      <c r="AM63" s="25">
        <v>0</v>
      </c>
      <c r="AN63" s="25">
        <v>33685.959999999955</v>
      </c>
      <c r="AO63" s="25">
        <v>0</v>
      </c>
      <c r="AP63" s="25">
        <v>96144.149999999499</v>
      </c>
      <c r="AQ63" s="38">
        <f>SUM(C63:AP63)</f>
        <v>546693.96999999927</v>
      </c>
      <c r="AR63" s="15">
        <v>12352.080000000013</v>
      </c>
      <c r="AS63" s="15">
        <v>10620.25</v>
      </c>
      <c r="AT63" s="15">
        <v>7791.399999999996</v>
      </c>
      <c r="AU63" s="15">
        <v>0</v>
      </c>
      <c r="AV63" s="15">
        <v>0</v>
      </c>
      <c r="AW63" s="15">
        <v>0</v>
      </c>
      <c r="AX63" s="15">
        <v>0</v>
      </c>
      <c r="AY63" s="15">
        <v>0</v>
      </c>
      <c r="AZ63" s="15">
        <v>0</v>
      </c>
      <c r="BA63" s="51">
        <f>SUM(AR63:AZ63)</f>
        <v>30763.73000000001</v>
      </c>
      <c r="BB63" s="83">
        <v>30763.73000000001</v>
      </c>
      <c r="BC63" s="49">
        <f>BB63-BA63</f>
        <v>0</v>
      </c>
    </row>
    <row r="64" spans="1:55" x14ac:dyDescent="0.3">
      <c r="A64" s="20" t="s">
        <v>126</v>
      </c>
      <c r="B64" s="3" t="s">
        <v>127</v>
      </c>
      <c r="C64" s="4">
        <v>1932</v>
      </c>
      <c r="D64" s="4">
        <v>0</v>
      </c>
      <c r="E64" s="4">
        <v>5679.5</v>
      </c>
      <c r="F64" s="4">
        <v>0</v>
      </c>
      <c r="G64" s="4">
        <v>16029.25</v>
      </c>
      <c r="H64" s="4">
        <v>3104.04</v>
      </c>
      <c r="I64" s="4">
        <v>201.25</v>
      </c>
      <c r="J64" s="4">
        <v>0</v>
      </c>
      <c r="K64" s="4">
        <v>0</v>
      </c>
      <c r="L64" s="4">
        <v>21527.709999999934</v>
      </c>
      <c r="M64" s="7">
        <v>1374.1200000000001</v>
      </c>
      <c r="N64" s="7">
        <v>0</v>
      </c>
      <c r="O64" s="7">
        <v>10</v>
      </c>
      <c r="P64" s="7">
        <v>529.31999999999948</v>
      </c>
      <c r="Q64" s="7">
        <v>0</v>
      </c>
      <c r="R64" s="7">
        <v>30272.089999999967</v>
      </c>
      <c r="S64" s="7">
        <v>3622.5600000000009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26024.969999999972</v>
      </c>
      <c r="Z64" s="7">
        <v>0</v>
      </c>
      <c r="AA64" s="7">
        <v>0</v>
      </c>
      <c r="AB64" s="7">
        <v>0</v>
      </c>
      <c r="AC64" s="7">
        <v>2623.2900000000009</v>
      </c>
      <c r="AD64" s="7">
        <v>0</v>
      </c>
      <c r="AE64" s="7">
        <v>32146.039999999968</v>
      </c>
      <c r="AF64" s="7">
        <v>0</v>
      </c>
      <c r="AG64" s="25">
        <v>7994.7900000000027</v>
      </c>
      <c r="AH64" s="25">
        <v>1665.6000000000001</v>
      </c>
      <c r="AI64" s="25">
        <v>36018.539999999935</v>
      </c>
      <c r="AJ64" s="25">
        <v>8619.42</v>
      </c>
      <c r="AK64" s="25">
        <v>0</v>
      </c>
      <c r="AL64" s="25">
        <v>36434.93999999993</v>
      </c>
      <c r="AM64" s="25">
        <v>0</v>
      </c>
      <c r="AN64" s="25">
        <v>5371.5300000000016</v>
      </c>
      <c r="AO64" s="25">
        <v>0</v>
      </c>
      <c r="AP64" s="25">
        <v>29439.34999999998</v>
      </c>
      <c r="AQ64" s="38">
        <f>SUM(C64:AP64)</f>
        <v>270620.30999999976</v>
      </c>
      <c r="AR64" s="15">
        <v>0</v>
      </c>
      <c r="AS64" s="15">
        <v>0</v>
      </c>
      <c r="AT64" s="15">
        <v>0</v>
      </c>
      <c r="AU64" s="15">
        <v>124.92</v>
      </c>
      <c r="AV64" s="15">
        <v>83.28</v>
      </c>
      <c r="AW64" s="15">
        <v>0</v>
      </c>
      <c r="AX64" s="15">
        <v>0</v>
      </c>
      <c r="AY64" s="15">
        <v>0</v>
      </c>
      <c r="AZ64" s="15">
        <v>0</v>
      </c>
      <c r="BA64" s="51">
        <f>SUM(AR64:AZ64)</f>
        <v>208.2</v>
      </c>
      <c r="BB64" s="83">
        <v>208.2</v>
      </c>
      <c r="BC64" s="49">
        <f>BB64-BA64</f>
        <v>0</v>
      </c>
    </row>
    <row r="65" spans="1:55" x14ac:dyDescent="0.3">
      <c r="A65" s="20" t="s">
        <v>128</v>
      </c>
      <c r="B65" s="3" t="s">
        <v>197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25">
        <v>10326.680000000006</v>
      </c>
      <c r="AJ65" s="25">
        <v>23151.84</v>
      </c>
      <c r="AK65" s="25">
        <v>0</v>
      </c>
      <c r="AL65" s="25">
        <v>13824.479999999994</v>
      </c>
      <c r="AM65" s="25">
        <v>0</v>
      </c>
      <c r="AN65" s="25">
        <v>3997.4399999999991</v>
      </c>
      <c r="AO65" s="25">
        <v>20653.440000000021</v>
      </c>
      <c r="AP65" s="25">
        <v>2165.8000000000029</v>
      </c>
      <c r="AQ65" s="38">
        <f>SUM(C65:AP65)</f>
        <v>74119.680000000022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15">
        <v>0</v>
      </c>
      <c r="AZ65" s="15">
        <v>0</v>
      </c>
      <c r="BA65" s="51">
        <f>SUM(AR65:AZ65)</f>
        <v>0</v>
      </c>
      <c r="BB65" s="83">
        <v>0</v>
      </c>
      <c r="BC65" s="49">
        <f>BB65-BA65</f>
        <v>0</v>
      </c>
    </row>
    <row r="66" spans="1:55" x14ac:dyDescent="0.3">
      <c r="A66" s="20" t="s">
        <v>129</v>
      </c>
      <c r="B66" s="3" t="s">
        <v>130</v>
      </c>
      <c r="C66" s="4">
        <v>12544.5</v>
      </c>
      <c r="D66" s="4">
        <v>0</v>
      </c>
      <c r="E66" s="4">
        <v>37803.5</v>
      </c>
      <c r="F66" s="4">
        <v>18486.75</v>
      </c>
      <c r="G66" s="4">
        <v>34978.379999999997</v>
      </c>
      <c r="H66" s="4">
        <v>51.240000000000066</v>
      </c>
      <c r="I66" s="4">
        <v>0</v>
      </c>
      <c r="J66" s="4">
        <v>3450</v>
      </c>
      <c r="K66" s="4">
        <v>20938.150000000005</v>
      </c>
      <c r="L66" s="4">
        <v>47300.230000000069</v>
      </c>
      <c r="M66" s="7">
        <v>919.65</v>
      </c>
      <c r="N66" s="7">
        <v>22.3</v>
      </c>
      <c r="O66" s="7">
        <v>77.25</v>
      </c>
      <c r="P66" s="7">
        <v>190.08</v>
      </c>
      <c r="Q66" s="7">
        <v>18237.269999999993</v>
      </c>
      <c r="R66" s="7">
        <v>39041.209999999985</v>
      </c>
      <c r="S66" s="7">
        <v>21634.329999999994</v>
      </c>
      <c r="T66" s="7">
        <v>0</v>
      </c>
      <c r="U66" s="7">
        <v>0</v>
      </c>
      <c r="V66" s="7">
        <v>1995.3600000000001</v>
      </c>
      <c r="W66" s="7">
        <v>240</v>
      </c>
      <c r="X66" s="7">
        <v>0</v>
      </c>
      <c r="Y66" s="7">
        <v>59099.300000000017</v>
      </c>
      <c r="Z66" s="7">
        <v>0</v>
      </c>
      <c r="AA66" s="7">
        <v>0</v>
      </c>
      <c r="AB66" s="7">
        <v>0</v>
      </c>
      <c r="AC66" s="7">
        <v>28992.729999999985</v>
      </c>
      <c r="AD66" s="7">
        <v>0</v>
      </c>
      <c r="AE66" s="7">
        <v>87560.469999999958</v>
      </c>
      <c r="AF66" s="7">
        <v>0</v>
      </c>
      <c r="AG66" s="25">
        <v>46550.890000000014</v>
      </c>
      <c r="AH66" s="25">
        <v>0</v>
      </c>
      <c r="AI66" s="25">
        <v>88646.619999999893</v>
      </c>
      <c r="AJ66" s="25">
        <v>41887.58</v>
      </c>
      <c r="AK66" s="25">
        <v>249.84</v>
      </c>
      <c r="AL66" s="25">
        <v>93767.919999999867</v>
      </c>
      <c r="AM66" s="25">
        <v>124.92</v>
      </c>
      <c r="AN66" s="25">
        <v>43094.910000000025</v>
      </c>
      <c r="AO66" s="25">
        <v>333.1</v>
      </c>
      <c r="AP66" s="25">
        <v>99138.969999999841</v>
      </c>
      <c r="AQ66" s="38">
        <f>SUM(C66:AP66)</f>
        <v>847357.44999999949</v>
      </c>
      <c r="AR66" s="15">
        <v>5934.5</v>
      </c>
      <c r="AS66" s="15">
        <v>18246</v>
      </c>
      <c r="AT66" s="15">
        <v>0</v>
      </c>
      <c r="AU66" s="15">
        <v>1298.25</v>
      </c>
      <c r="AV66" s="15">
        <v>333.1</v>
      </c>
      <c r="AW66" s="15">
        <v>0</v>
      </c>
      <c r="AX66" s="15">
        <v>0</v>
      </c>
      <c r="AY66" s="15">
        <v>0</v>
      </c>
      <c r="AZ66" s="15">
        <v>0</v>
      </c>
      <c r="BA66" s="51">
        <f>SUM(AR66:AZ66)</f>
        <v>25811.85</v>
      </c>
      <c r="BB66" s="83">
        <v>25811.85</v>
      </c>
      <c r="BC66" s="49">
        <f>BB66-BA66</f>
        <v>0</v>
      </c>
    </row>
    <row r="67" spans="1:55" x14ac:dyDescent="0.3">
      <c r="A67" s="20" t="s">
        <v>131</v>
      </c>
      <c r="B67" s="3" t="s">
        <v>132</v>
      </c>
      <c r="C67" s="4">
        <v>27450.5</v>
      </c>
      <c r="D67" s="4">
        <v>0</v>
      </c>
      <c r="E67" s="4">
        <v>23802.75</v>
      </c>
      <c r="F67" s="4">
        <v>4186</v>
      </c>
      <c r="G67" s="4">
        <v>13548.5</v>
      </c>
      <c r="H67" s="4">
        <v>11897.460000000001</v>
      </c>
      <c r="I67" s="4">
        <v>241.5</v>
      </c>
      <c r="J67" s="4">
        <v>1006.25</v>
      </c>
      <c r="K67" s="4">
        <v>563.5</v>
      </c>
      <c r="L67" s="4">
        <v>0</v>
      </c>
      <c r="M67" s="7">
        <v>3664.3199999999993</v>
      </c>
      <c r="N67" s="7">
        <v>360.94000000000045</v>
      </c>
      <c r="O67" s="7">
        <v>889</v>
      </c>
      <c r="P67" s="7">
        <v>665.28000000000009</v>
      </c>
      <c r="Q67" s="7">
        <v>0</v>
      </c>
      <c r="R67" s="7">
        <v>0</v>
      </c>
      <c r="S67" s="7">
        <v>9493.8600000000042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38">
        <f>SUM(C67:AP67)</f>
        <v>97769.86</v>
      </c>
      <c r="AR67" s="15">
        <v>302.48</v>
      </c>
      <c r="AS67" s="15">
        <v>211.5</v>
      </c>
      <c r="AT67" s="15">
        <v>28.37</v>
      </c>
      <c r="AU67" s="15">
        <v>0</v>
      </c>
      <c r="AV67" s="15">
        <v>0</v>
      </c>
      <c r="AW67" s="15">
        <v>0</v>
      </c>
      <c r="AX67" s="15">
        <v>0</v>
      </c>
      <c r="AY67" s="15">
        <v>0</v>
      </c>
      <c r="AZ67" s="15">
        <v>0</v>
      </c>
      <c r="BA67" s="51">
        <f>SUM(AR67:AZ67)</f>
        <v>542.35</v>
      </c>
      <c r="BB67" s="83">
        <v>542.35</v>
      </c>
      <c r="BC67" s="49">
        <f>BB67-BA67</f>
        <v>0</v>
      </c>
    </row>
    <row r="68" spans="1:55" x14ac:dyDescent="0.3">
      <c r="A68" s="20" t="s">
        <v>133</v>
      </c>
      <c r="B68" s="3" t="s">
        <v>134</v>
      </c>
      <c r="C68" s="4">
        <v>73255</v>
      </c>
      <c r="D68" s="4">
        <v>0</v>
      </c>
      <c r="E68" s="4">
        <v>85988</v>
      </c>
      <c r="F68" s="4">
        <v>332</v>
      </c>
      <c r="G68" s="4">
        <v>31706</v>
      </c>
      <c r="H68" s="4">
        <v>27157.120000000017</v>
      </c>
      <c r="I68" s="4">
        <v>1771</v>
      </c>
      <c r="J68" s="4">
        <v>2324</v>
      </c>
      <c r="K68" s="4">
        <v>3658.16</v>
      </c>
      <c r="L68" s="4">
        <v>47842.609999999841</v>
      </c>
      <c r="M68" s="7">
        <v>374.76</v>
      </c>
      <c r="N68" s="7">
        <v>1202.4100000000001</v>
      </c>
      <c r="O68" s="7">
        <v>1328</v>
      </c>
      <c r="P68" s="7">
        <v>1330.24</v>
      </c>
      <c r="Q68" s="7">
        <v>23442.249999999993</v>
      </c>
      <c r="R68" s="7">
        <v>39644.659999999902</v>
      </c>
      <c r="S68" s="7">
        <v>23525.53999999995</v>
      </c>
      <c r="T68" s="7">
        <v>0</v>
      </c>
      <c r="U68" s="7">
        <v>0</v>
      </c>
      <c r="V68" s="7">
        <v>0</v>
      </c>
      <c r="W68" s="7">
        <v>0</v>
      </c>
      <c r="X68" s="7">
        <v>124.92</v>
      </c>
      <c r="Y68" s="7">
        <v>27190.619999999904</v>
      </c>
      <c r="Z68" s="7">
        <v>0</v>
      </c>
      <c r="AA68" s="7">
        <v>0</v>
      </c>
      <c r="AB68" s="7">
        <v>0</v>
      </c>
      <c r="AC68" s="7">
        <v>7869.8700000000026</v>
      </c>
      <c r="AD68" s="7">
        <v>0</v>
      </c>
      <c r="AE68" s="7">
        <v>41055.129999999932</v>
      </c>
      <c r="AF68" s="7">
        <v>0</v>
      </c>
      <c r="AG68" s="25">
        <v>27106.649999999943</v>
      </c>
      <c r="AH68" s="25">
        <v>0</v>
      </c>
      <c r="AI68" s="25">
        <v>10617.930000000002</v>
      </c>
      <c r="AJ68" s="25">
        <v>15531.48</v>
      </c>
      <c r="AK68" s="25">
        <v>0</v>
      </c>
      <c r="AL68" s="25">
        <v>14990.220000000005</v>
      </c>
      <c r="AM68" s="25">
        <v>0</v>
      </c>
      <c r="AN68" s="25">
        <v>9868.5300000000025</v>
      </c>
      <c r="AO68" s="25">
        <v>0</v>
      </c>
      <c r="AP68" s="25">
        <v>25524.629999999939</v>
      </c>
      <c r="AQ68" s="38">
        <f>SUM(C68:AP68)</f>
        <v>544761.72999999952</v>
      </c>
      <c r="AR68" s="15">
        <v>0</v>
      </c>
      <c r="AS68" s="15">
        <v>332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51">
        <f>SUM(AR68:AZ68)</f>
        <v>332</v>
      </c>
      <c r="BB68" s="83">
        <v>332</v>
      </c>
      <c r="BC68" s="49">
        <f>BB68-BA68</f>
        <v>0</v>
      </c>
    </row>
    <row r="69" spans="1:55" x14ac:dyDescent="0.3">
      <c r="A69" s="21" t="s">
        <v>135</v>
      </c>
      <c r="B69" s="3" t="s">
        <v>156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7">
        <v>2040.3600000000001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3950.76</v>
      </c>
      <c r="Z69" s="7">
        <v>0</v>
      </c>
      <c r="AA69" s="7">
        <v>0</v>
      </c>
      <c r="AB69" s="7">
        <v>0</v>
      </c>
      <c r="AC69" s="7">
        <v>1008.5999999999999</v>
      </c>
      <c r="AD69" s="7">
        <v>0</v>
      </c>
      <c r="AE69" s="7">
        <v>0</v>
      </c>
      <c r="AF69" s="7">
        <v>0</v>
      </c>
      <c r="AG69" s="25">
        <v>1748.88</v>
      </c>
      <c r="AH69" s="25">
        <v>0</v>
      </c>
      <c r="AI69" s="25">
        <v>6204.0700000000006</v>
      </c>
      <c r="AJ69" s="25">
        <v>3539.24</v>
      </c>
      <c r="AK69" s="25">
        <v>0</v>
      </c>
      <c r="AL69" s="25">
        <v>4621.8</v>
      </c>
      <c r="AM69" s="25">
        <v>0</v>
      </c>
      <c r="AN69" s="25">
        <v>1498.98</v>
      </c>
      <c r="AO69" s="25">
        <v>0</v>
      </c>
      <c r="AP69" s="25">
        <v>5371.32</v>
      </c>
      <c r="AQ69" s="38">
        <f>SUM(C69:AP69)</f>
        <v>29984.010000000002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0</v>
      </c>
      <c r="BA69" s="51">
        <f>SUM(AR69:AZ69)</f>
        <v>0</v>
      </c>
      <c r="BB69" s="83">
        <v>0</v>
      </c>
      <c r="BC69" s="49">
        <f>BB69-BA69</f>
        <v>0</v>
      </c>
    </row>
    <row r="70" spans="1:55" x14ac:dyDescent="0.3">
      <c r="A70" s="20" t="s">
        <v>139</v>
      </c>
      <c r="B70" s="3" t="s">
        <v>140</v>
      </c>
      <c r="C70" s="4">
        <v>0</v>
      </c>
      <c r="D70" s="4">
        <v>0</v>
      </c>
      <c r="E70" s="4">
        <v>0</v>
      </c>
      <c r="F70" s="4">
        <v>0</v>
      </c>
      <c r="G70" s="4">
        <v>1992</v>
      </c>
      <c r="H70" s="4">
        <v>1333.6</v>
      </c>
      <c r="I70" s="4">
        <v>1288</v>
      </c>
      <c r="J70" s="4">
        <v>1162</v>
      </c>
      <c r="K70" s="4">
        <v>0</v>
      </c>
      <c r="L70" s="4">
        <v>1332.4</v>
      </c>
      <c r="M70" s="7">
        <v>666.2</v>
      </c>
      <c r="N70" s="7">
        <v>17.84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666.2</v>
      </c>
      <c r="Z70" s="7">
        <v>0</v>
      </c>
      <c r="AA70" s="7">
        <v>0</v>
      </c>
      <c r="AB70" s="7">
        <v>0</v>
      </c>
      <c r="AC70" s="7">
        <v>1998.6000000000001</v>
      </c>
      <c r="AD70" s="7">
        <v>0</v>
      </c>
      <c r="AE70" s="7">
        <v>1998.6000000000001</v>
      </c>
      <c r="AF70" s="7">
        <v>0</v>
      </c>
      <c r="AG70" s="25">
        <v>666.2</v>
      </c>
      <c r="AH70" s="25">
        <v>0</v>
      </c>
      <c r="AI70" s="25">
        <v>2997.8999999999996</v>
      </c>
      <c r="AJ70" s="25">
        <v>2331.6999999999998</v>
      </c>
      <c r="AK70" s="25">
        <v>0</v>
      </c>
      <c r="AL70" s="25">
        <v>1665.5</v>
      </c>
      <c r="AM70" s="25">
        <v>0</v>
      </c>
      <c r="AN70" s="25">
        <v>832.75</v>
      </c>
      <c r="AO70" s="25">
        <v>0</v>
      </c>
      <c r="AP70" s="25">
        <v>0</v>
      </c>
      <c r="AQ70" s="38">
        <f>SUM(C70:AP70)</f>
        <v>20949.490000000002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15">
        <v>0</v>
      </c>
      <c r="AZ70" s="15">
        <v>0</v>
      </c>
      <c r="BA70" s="51">
        <f>SUM(AR70:AZ70)</f>
        <v>0</v>
      </c>
      <c r="BB70" s="83">
        <v>0</v>
      </c>
      <c r="BC70" s="49">
        <f>BB70-BA70</f>
        <v>0</v>
      </c>
    </row>
    <row r="71" spans="1:55" x14ac:dyDescent="0.3">
      <c r="A71" s="20" t="s">
        <v>141</v>
      </c>
      <c r="B71" s="3" t="s">
        <v>142</v>
      </c>
      <c r="C71" s="4">
        <v>3059</v>
      </c>
      <c r="D71" s="4">
        <v>0</v>
      </c>
      <c r="E71" s="4">
        <v>11153.5</v>
      </c>
      <c r="F71" s="4">
        <v>0</v>
      </c>
      <c r="G71" s="4">
        <v>5704.75</v>
      </c>
      <c r="H71" s="4">
        <v>4594.66</v>
      </c>
      <c r="I71" s="4">
        <v>0</v>
      </c>
      <c r="J71" s="4">
        <v>0</v>
      </c>
      <c r="K71" s="4">
        <v>120.75</v>
      </c>
      <c r="L71" s="4">
        <v>4954.9600000000009</v>
      </c>
      <c r="M71" s="7">
        <v>0</v>
      </c>
      <c r="N71" s="7">
        <v>42.37</v>
      </c>
      <c r="O71" s="7">
        <v>217.5</v>
      </c>
      <c r="P71" s="7">
        <v>221.76</v>
      </c>
      <c r="Q71" s="7">
        <v>6745.6500000000024</v>
      </c>
      <c r="R71" s="7">
        <v>8411.0300000000007</v>
      </c>
      <c r="S71" s="7">
        <v>11908.970000000005</v>
      </c>
      <c r="T71" s="7">
        <v>0</v>
      </c>
      <c r="U71" s="7">
        <v>0</v>
      </c>
      <c r="V71" s="7">
        <v>249.42</v>
      </c>
      <c r="W71" s="7">
        <v>999.3</v>
      </c>
      <c r="X71" s="7">
        <v>0</v>
      </c>
      <c r="Y71" s="7">
        <v>19528.669999999998</v>
      </c>
      <c r="Z71" s="7">
        <v>0</v>
      </c>
      <c r="AA71" s="7">
        <v>0</v>
      </c>
      <c r="AB71" s="7">
        <v>0</v>
      </c>
      <c r="AC71" s="7">
        <v>6787.130000000001</v>
      </c>
      <c r="AD71" s="7">
        <v>374.75999999999988</v>
      </c>
      <c r="AE71" s="7">
        <v>7994.6100000000015</v>
      </c>
      <c r="AF71" s="7">
        <v>1124.22</v>
      </c>
      <c r="AG71" s="25">
        <v>9785.2400000000034</v>
      </c>
      <c r="AH71" s="25">
        <v>0</v>
      </c>
      <c r="AI71" s="25">
        <v>13032.8</v>
      </c>
      <c r="AJ71" s="25">
        <v>12783.32</v>
      </c>
      <c r="AK71" s="25">
        <v>124.92</v>
      </c>
      <c r="AL71" s="25">
        <v>6745.4100000000008</v>
      </c>
      <c r="AM71" s="25">
        <v>0</v>
      </c>
      <c r="AN71" s="25">
        <v>13824.380000000005</v>
      </c>
      <c r="AO71" s="25">
        <v>0</v>
      </c>
      <c r="AP71" s="25">
        <v>4830.1600000000008</v>
      </c>
      <c r="AQ71" s="38">
        <f>SUM(C71:AP71)</f>
        <v>155319.24000000002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51">
        <f>SUM(AR71:AZ71)</f>
        <v>0</v>
      </c>
      <c r="BB71" s="83">
        <v>0</v>
      </c>
      <c r="BC71" s="49">
        <f>BB71-BA71</f>
        <v>0</v>
      </c>
    </row>
    <row r="72" spans="1:55" s="12" customFormat="1" ht="15.6" x14ac:dyDescent="0.3">
      <c r="A72" s="20" t="s">
        <v>143</v>
      </c>
      <c r="B72" s="3" t="s">
        <v>144</v>
      </c>
      <c r="C72" s="4">
        <v>8170.75</v>
      </c>
      <c r="D72" s="4">
        <v>0</v>
      </c>
      <c r="E72" s="4">
        <v>13406</v>
      </c>
      <c r="F72" s="4">
        <v>0</v>
      </c>
      <c r="G72" s="4">
        <v>9462</v>
      </c>
      <c r="H72" s="4">
        <v>7992.119999999999</v>
      </c>
      <c r="I72" s="4">
        <v>161</v>
      </c>
      <c r="J72" s="4">
        <v>0</v>
      </c>
      <c r="K72" s="4">
        <v>0</v>
      </c>
      <c r="L72" s="4">
        <v>18611.97</v>
      </c>
      <c r="M72" s="7">
        <v>17154.669999999995</v>
      </c>
      <c r="N72" s="7">
        <v>115.61</v>
      </c>
      <c r="O72" s="7">
        <v>40</v>
      </c>
      <c r="P72" s="7">
        <v>5.28</v>
      </c>
      <c r="Q72" s="7">
        <v>0</v>
      </c>
      <c r="R72" s="7">
        <v>36474.450000000004</v>
      </c>
      <c r="S72" s="7">
        <v>25190.859999999979</v>
      </c>
      <c r="T72" s="7">
        <v>0</v>
      </c>
      <c r="U72" s="7">
        <v>0</v>
      </c>
      <c r="V72" s="7">
        <v>0</v>
      </c>
      <c r="W72" s="7">
        <v>0</v>
      </c>
      <c r="X72" s="7">
        <v>5246.3399999999992</v>
      </c>
      <c r="Y72" s="7">
        <v>40096.990000000013</v>
      </c>
      <c r="Z72" s="7">
        <v>0</v>
      </c>
      <c r="AA72" s="7">
        <v>0</v>
      </c>
      <c r="AB72" s="7">
        <v>0</v>
      </c>
      <c r="AC72" s="7">
        <v>29312.860000000008</v>
      </c>
      <c r="AD72" s="7">
        <v>0</v>
      </c>
      <c r="AE72" s="7">
        <v>23317</v>
      </c>
      <c r="AF72" s="7">
        <v>999.3</v>
      </c>
      <c r="AG72" s="25">
        <v>18820.169999999998</v>
      </c>
      <c r="AH72" s="25">
        <v>999.3</v>
      </c>
      <c r="AI72" s="25">
        <v>27813.850000000002</v>
      </c>
      <c r="AJ72" s="25">
        <v>15822.25</v>
      </c>
      <c r="AK72" s="25">
        <v>0</v>
      </c>
      <c r="AL72" s="25">
        <v>38139.950000000012</v>
      </c>
      <c r="AM72" s="25">
        <v>0</v>
      </c>
      <c r="AN72" s="25">
        <v>19153.3</v>
      </c>
      <c r="AO72" s="25">
        <v>0</v>
      </c>
      <c r="AP72" s="25">
        <v>31477.949999999997</v>
      </c>
      <c r="AQ72" s="38">
        <f>SUM(C72:AP72)</f>
        <v>387983.97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51">
        <f>SUM(AR72:AZ72)</f>
        <v>0</v>
      </c>
      <c r="BB72" s="83">
        <v>0</v>
      </c>
      <c r="BC72" s="49">
        <f>BB72-BA72</f>
        <v>0</v>
      </c>
    </row>
    <row r="73" spans="1:55" s="12" customFormat="1" ht="15.6" x14ac:dyDescent="0.3">
      <c r="A73" s="20" t="s">
        <v>145</v>
      </c>
      <c r="B73" s="3" t="s">
        <v>155</v>
      </c>
      <c r="C73" s="4">
        <v>240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966</v>
      </c>
      <c r="J73" s="4">
        <v>0</v>
      </c>
      <c r="K73" s="4">
        <v>0</v>
      </c>
      <c r="L73" s="4">
        <v>1832.0500000000002</v>
      </c>
      <c r="M73" s="7">
        <v>0</v>
      </c>
      <c r="N73" s="7">
        <v>13.38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666.2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25">
        <v>5662.72</v>
      </c>
      <c r="AH73" s="25">
        <v>0</v>
      </c>
      <c r="AI73" s="25">
        <v>3497.5499999999997</v>
      </c>
      <c r="AJ73" s="25">
        <v>1524.57</v>
      </c>
      <c r="AK73" s="25">
        <v>0</v>
      </c>
      <c r="AL73" s="25">
        <v>999.3</v>
      </c>
      <c r="AM73" s="25">
        <v>0</v>
      </c>
      <c r="AN73" s="25">
        <v>1024.92</v>
      </c>
      <c r="AO73" s="25">
        <v>1024.92</v>
      </c>
      <c r="AP73" s="25">
        <v>8827.1500000000015</v>
      </c>
      <c r="AQ73" s="38">
        <f>SUM(C73:AP73)</f>
        <v>26278.760000000002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51">
        <f>SUM(AR73:AZ73)</f>
        <v>0</v>
      </c>
      <c r="BB73" s="83">
        <v>0</v>
      </c>
      <c r="BC73" s="49">
        <f>BB73-BA73</f>
        <v>0</v>
      </c>
    </row>
    <row r="74" spans="1:55" s="12" customFormat="1" ht="15.6" x14ac:dyDescent="0.3">
      <c r="A74" s="20"/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38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84"/>
      <c r="BC74" s="50"/>
    </row>
    <row r="75" spans="1:55" ht="16.2" thickBot="1" x14ac:dyDescent="0.35">
      <c r="A75" s="39"/>
      <c r="B75" s="40" t="s">
        <v>147</v>
      </c>
      <c r="C75" s="41">
        <f t="shared" ref="C75:AQ75" si="0">SUM(C3:C74)</f>
        <v>743083.51</v>
      </c>
      <c r="D75" s="41">
        <f t="shared" si="0"/>
        <v>3013</v>
      </c>
      <c r="E75" s="41">
        <f t="shared" si="0"/>
        <v>1171682.75</v>
      </c>
      <c r="F75" s="41">
        <f t="shared" si="0"/>
        <v>89268.75</v>
      </c>
      <c r="G75" s="41">
        <f t="shared" si="0"/>
        <v>855160.58000000019</v>
      </c>
      <c r="H75" s="41">
        <f t="shared" si="0"/>
        <v>635900.49999999977</v>
      </c>
      <c r="I75" s="41">
        <f t="shared" si="0"/>
        <v>128312.54999999999</v>
      </c>
      <c r="J75" s="41">
        <f t="shared" si="0"/>
        <v>249996.62</v>
      </c>
      <c r="K75" s="41">
        <f t="shared" si="0"/>
        <v>254478.27000000002</v>
      </c>
      <c r="L75" s="41">
        <f t="shared" si="0"/>
        <v>710702.15999999922</v>
      </c>
      <c r="M75" s="41">
        <f t="shared" si="0"/>
        <v>478148.39999999973</v>
      </c>
      <c r="N75" s="41">
        <f t="shared" si="0"/>
        <v>8205.880000000001</v>
      </c>
      <c r="O75" s="41">
        <f t="shared" si="0"/>
        <v>20998.69</v>
      </c>
      <c r="P75" s="41">
        <f t="shared" si="0"/>
        <v>21866.120000000006</v>
      </c>
      <c r="Q75" s="41">
        <f t="shared" si="0"/>
        <v>330081.32999999984</v>
      </c>
      <c r="R75" s="41">
        <f t="shared" si="0"/>
        <v>950348.11999999941</v>
      </c>
      <c r="S75" s="41">
        <f t="shared" si="0"/>
        <v>754313.83999999915</v>
      </c>
      <c r="T75" s="41">
        <f t="shared" si="0"/>
        <v>16883.25</v>
      </c>
      <c r="U75" s="41">
        <f t="shared" si="0"/>
        <v>37102.160000000003</v>
      </c>
      <c r="V75" s="41">
        <f t="shared" si="0"/>
        <v>13479.79</v>
      </c>
      <c r="W75" s="41">
        <f t="shared" si="0"/>
        <v>88822.930000000095</v>
      </c>
      <c r="X75" s="41">
        <f t="shared" si="0"/>
        <v>68760.469999999899</v>
      </c>
      <c r="Y75" s="41">
        <f t="shared" si="0"/>
        <v>1001926.2699999992</v>
      </c>
      <c r="Z75" s="41">
        <f t="shared" si="0"/>
        <v>13.38</v>
      </c>
      <c r="AA75" s="41">
        <f t="shared" si="0"/>
        <v>498.84</v>
      </c>
      <c r="AB75" s="41">
        <f t="shared" si="0"/>
        <v>999.32</v>
      </c>
      <c r="AC75" s="41">
        <f t="shared" si="0"/>
        <v>619260.56999999948</v>
      </c>
      <c r="AD75" s="41">
        <f t="shared" si="0"/>
        <v>36128.529999999962</v>
      </c>
      <c r="AE75" s="41">
        <f t="shared" si="0"/>
        <v>1351422.7399999986</v>
      </c>
      <c r="AF75" s="41">
        <f t="shared" si="0"/>
        <v>10451.259999999998</v>
      </c>
      <c r="AG75" s="41">
        <f t="shared" si="0"/>
        <v>981132.81999999867</v>
      </c>
      <c r="AH75" s="41">
        <f t="shared" si="0"/>
        <v>61072.499999999978</v>
      </c>
      <c r="AI75" s="41">
        <f t="shared" si="0"/>
        <v>1376730.3699999982</v>
      </c>
      <c r="AJ75" s="41">
        <f>SUM(AJ3:AJ73)</f>
        <v>919943.57999999973</v>
      </c>
      <c r="AK75" s="41">
        <f t="shared" ref="AK75:AL75" si="1">SUM(AK3:AK73)</f>
        <v>96782.069999999847</v>
      </c>
      <c r="AL75" s="41">
        <f t="shared" si="1"/>
        <v>1583693.1799999974</v>
      </c>
      <c r="AM75" s="41">
        <f>SUM(AM3:AM73)</f>
        <v>874.41</v>
      </c>
      <c r="AN75" s="41">
        <f>SUM(AN3:AN74)</f>
        <v>986416.30999999854</v>
      </c>
      <c r="AO75" s="41">
        <f t="shared" ref="AO75:AP75" si="2">SUM(AO3:AO74)</f>
        <v>33804.320000000022</v>
      </c>
      <c r="AP75" s="41">
        <f t="shared" si="2"/>
        <v>1721833.4799999956</v>
      </c>
      <c r="AQ75" s="41">
        <f t="shared" si="0"/>
        <v>18413593.619999982</v>
      </c>
      <c r="AR75" s="17">
        <f>SUM(AR3:AR74)</f>
        <v>79495.850000000006</v>
      </c>
      <c r="AS75" s="17">
        <f t="shared" ref="AS75:AV75" si="3">SUM(AS3:AS74)</f>
        <v>211017.33999999997</v>
      </c>
      <c r="AT75" s="17">
        <f t="shared" si="3"/>
        <v>171251.29999999996</v>
      </c>
      <c r="AU75" s="17">
        <f t="shared" si="3"/>
        <v>66073.899999999951</v>
      </c>
      <c r="AV75" s="17">
        <f t="shared" si="3"/>
        <v>15858.260000000004</v>
      </c>
      <c r="AW75" s="17">
        <f>SUM(AW3:AW73)</f>
        <v>7534.67</v>
      </c>
      <c r="AX75" s="17">
        <f t="shared" ref="AX75:BC75" si="4">SUM(AX3:AX73)</f>
        <v>2306.4</v>
      </c>
      <c r="AY75" s="17">
        <f>SUM(AY3:AY73)</f>
        <v>218.04</v>
      </c>
      <c r="AZ75" s="17">
        <f>SUM(AZ3:AZ73)</f>
        <v>1203.56</v>
      </c>
      <c r="BA75" s="17">
        <f t="shared" si="4"/>
        <v>554959.31999999983</v>
      </c>
      <c r="BB75" s="85">
        <f t="shared" si="4"/>
        <v>553755.75999999989</v>
      </c>
      <c r="BC75" s="23">
        <f t="shared" si="4"/>
        <v>-1203.5600000000013</v>
      </c>
    </row>
  </sheetData>
  <autoFilter ref="A2:BC2" xr:uid="{00000000-0001-0000-0100-000000000000}">
    <sortState xmlns:xlrd2="http://schemas.microsoft.com/office/spreadsheetml/2017/richdata2" ref="A3:BC73">
      <sortCondition ref="B2"/>
    </sortState>
  </autoFilter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Z68"/>
  <sheetViews>
    <sheetView zoomScaleNormal="100" workbookViewId="0">
      <pane xSplit="2" ySplit="2" topLeftCell="AJ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7" customWidth="1"/>
    <col min="2" max="2" width="35.5546875" customWidth="1"/>
    <col min="3" max="27" width="13.6640625" style="2" bestFit="1" customWidth="1"/>
    <col min="28" max="28" width="14.33203125" style="2" bestFit="1" customWidth="1"/>
    <col min="29" max="31" width="13.6640625" style="2" bestFit="1" customWidth="1"/>
    <col min="32" max="32" width="14.33203125" style="2" customWidth="1"/>
    <col min="33" max="34" width="13.6640625" style="2" bestFit="1" customWidth="1"/>
    <col min="35" max="35" width="14.33203125" style="2" customWidth="1"/>
    <col min="36" max="36" width="13.6640625" style="2" bestFit="1" customWidth="1"/>
    <col min="37" max="39" width="14.33203125" style="2" customWidth="1"/>
    <col min="40" max="40" width="15.44140625" style="5" bestFit="1" customWidth="1"/>
    <col min="41" max="41" width="18.88671875" style="2" bestFit="1" customWidth="1"/>
    <col min="42" max="48" width="10.6640625" style="2" bestFit="1" customWidth="1"/>
    <col min="49" max="49" width="10.6640625" style="2" customWidth="1"/>
    <col min="50" max="50" width="11.6640625" style="2" bestFit="1" customWidth="1"/>
    <col min="51" max="51" width="10.109375" style="2" bestFit="1" customWidth="1"/>
    <col min="52" max="52" width="14.33203125" style="5" bestFit="1" customWidth="1"/>
  </cols>
  <sheetData>
    <row r="1" spans="1:52" s="11" customFormat="1" ht="15.6" x14ac:dyDescent="0.3">
      <c r="A1" s="79"/>
      <c r="B1" s="26" t="s">
        <v>1</v>
      </c>
      <c r="C1" s="27">
        <v>42712</v>
      </c>
      <c r="D1" s="27">
        <v>42898</v>
      </c>
      <c r="E1" s="27">
        <v>43068</v>
      </c>
      <c r="F1" s="27">
        <v>43124</v>
      </c>
      <c r="G1" s="27">
        <v>43308</v>
      </c>
      <c r="H1" s="27">
        <v>43368</v>
      </c>
      <c r="I1" s="27">
        <v>43368</v>
      </c>
      <c r="J1" s="27">
        <v>43368</v>
      </c>
      <c r="K1" s="27">
        <v>43496</v>
      </c>
      <c r="L1" s="27">
        <v>43677</v>
      </c>
      <c r="M1" s="27">
        <v>43861</v>
      </c>
      <c r="N1" s="27">
        <v>43861</v>
      </c>
      <c r="O1" s="27">
        <v>43861</v>
      </c>
      <c r="P1" s="27">
        <v>43861</v>
      </c>
      <c r="Q1" s="27">
        <v>43861</v>
      </c>
      <c r="R1" s="27">
        <v>44043</v>
      </c>
      <c r="S1" s="28">
        <v>44228</v>
      </c>
      <c r="T1" s="28">
        <v>44228</v>
      </c>
      <c r="U1" s="28">
        <v>44228</v>
      </c>
      <c r="V1" s="28">
        <v>44228</v>
      </c>
      <c r="W1" s="28">
        <v>44228</v>
      </c>
      <c r="X1" s="28">
        <v>44228</v>
      </c>
      <c r="Y1" s="28">
        <v>44407</v>
      </c>
      <c r="Z1" s="28">
        <v>44407</v>
      </c>
      <c r="AA1" s="28">
        <v>44592</v>
      </c>
      <c r="AB1" s="28">
        <v>44592</v>
      </c>
      <c r="AC1" s="28">
        <v>44773</v>
      </c>
      <c r="AD1" s="28">
        <v>44773</v>
      </c>
      <c r="AE1" s="28">
        <v>44957</v>
      </c>
      <c r="AF1" s="28">
        <v>44957</v>
      </c>
      <c r="AG1" s="28">
        <v>45138</v>
      </c>
      <c r="AH1" s="28">
        <v>45322</v>
      </c>
      <c r="AI1" s="28">
        <v>45322</v>
      </c>
      <c r="AJ1" s="28">
        <v>45504</v>
      </c>
      <c r="AK1" s="28">
        <v>45504</v>
      </c>
      <c r="AL1" s="28">
        <v>45688</v>
      </c>
      <c r="AM1" s="28">
        <v>45688</v>
      </c>
      <c r="AN1" s="57" t="s">
        <v>147</v>
      </c>
      <c r="AO1" s="14" t="s">
        <v>170</v>
      </c>
      <c r="AP1" s="14"/>
      <c r="AQ1" s="14"/>
      <c r="AR1" s="14"/>
      <c r="AS1" s="14"/>
      <c r="AT1" s="14"/>
      <c r="AU1" s="14"/>
      <c r="AV1" s="14"/>
      <c r="AW1" s="14"/>
      <c r="AX1" s="58"/>
      <c r="AY1" s="14"/>
      <c r="AZ1" s="18"/>
    </row>
    <row r="2" spans="1:52" s="11" customFormat="1" ht="15.6" x14ac:dyDescent="0.3">
      <c r="A2" s="80"/>
      <c r="B2" s="29"/>
      <c r="C2" s="30" t="s">
        <v>157</v>
      </c>
      <c r="D2" s="30" t="s">
        <v>158</v>
      </c>
      <c r="E2" s="30" t="s">
        <v>158</v>
      </c>
      <c r="F2" s="30" t="s">
        <v>159</v>
      </c>
      <c r="G2" s="30" t="s">
        <v>159</v>
      </c>
      <c r="H2" s="30" t="s">
        <v>157</v>
      </c>
      <c r="I2" s="30" t="s">
        <v>158</v>
      </c>
      <c r="J2" s="30" t="s">
        <v>159</v>
      </c>
      <c r="K2" s="30" t="s">
        <v>164</v>
      </c>
      <c r="L2" s="30" t="s">
        <v>164</v>
      </c>
      <c r="M2" s="30" t="s">
        <v>157</v>
      </c>
      <c r="N2" s="30" t="s">
        <v>158</v>
      </c>
      <c r="O2" s="30" t="s">
        <v>159</v>
      </c>
      <c r="P2" s="30" t="s">
        <v>164</v>
      </c>
      <c r="Q2" s="30" t="s">
        <v>165</v>
      </c>
      <c r="R2" s="30" t="s">
        <v>165</v>
      </c>
      <c r="S2" s="31" t="s">
        <v>157</v>
      </c>
      <c r="T2" s="31" t="s">
        <v>158</v>
      </c>
      <c r="U2" s="31" t="s">
        <v>159</v>
      </c>
      <c r="V2" s="31" t="s">
        <v>164</v>
      </c>
      <c r="W2" s="31" t="s">
        <v>165</v>
      </c>
      <c r="X2" s="31" t="s">
        <v>169</v>
      </c>
      <c r="Y2" s="31" t="s">
        <v>165</v>
      </c>
      <c r="Z2" s="31" t="s">
        <v>169</v>
      </c>
      <c r="AA2" s="31" t="s">
        <v>169</v>
      </c>
      <c r="AB2" s="31" t="s">
        <v>180</v>
      </c>
      <c r="AC2" s="31" t="s">
        <v>169</v>
      </c>
      <c r="AD2" s="31" t="s">
        <v>180</v>
      </c>
      <c r="AE2" s="31" t="s">
        <v>180</v>
      </c>
      <c r="AF2" s="31" t="s">
        <v>190</v>
      </c>
      <c r="AG2" s="31" t="s">
        <v>190</v>
      </c>
      <c r="AH2" s="31" t="s">
        <v>190</v>
      </c>
      <c r="AI2" s="31" t="s">
        <v>201</v>
      </c>
      <c r="AJ2" s="31" t="s">
        <v>190</v>
      </c>
      <c r="AK2" s="31" t="s">
        <v>201</v>
      </c>
      <c r="AL2" s="31" t="s">
        <v>201</v>
      </c>
      <c r="AM2" s="31" t="s">
        <v>205</v>
      </c>
      <c r="AN2" s="55" t="s">
        <v>172</v>
      </c>
      <c r="AO2" s="56" t="s">
        <v>157</v>
      </c>
      <c r="AP2" s="56" t="s">
        <v>158</v>
      </c>
      <c r="AQ2" s="56" t="s">
        <v>159</v>
      </c>
      <c r="AR2" s="56" t="s">
        <v>164</v>
      </c>
      <c r="AS2" s="56" t="s">
        <v>165</v>
      </c>
      <c r="AT2" s="56" t="s">
        <v>169</v>
      </c>
      <c r="AU2" s="56" t="s">
        <v>180</v>
      </c>
      <c r="AV2" s="56" t="s">
        <v>190</v>
      </c>
      <c r="AW2" s="56" t="s">
        <v>201</v>
      </c>
      <c r="AX2" s="56" t="s">
        <v>176</v>
      </c>
      <c r="AY2" s="47" t="s">
        <v>173</v>
      </c>
      <c r="AZ2" s="48" t="s">
        <v>148</v>
      </c>
    </row>
    <row r="3" spans="1:52" x14ac:dyDescent="0.3">
      <c r="A3" s="9" t="s">
        <v>7</v>
      </c>
      <c r="B3" s="3" t="s">
        <v>8</v>
      </c>
      <c r="C3" s="4">
        <v>0</v>
      </c>
      <c r="D3" s="4">
        <v>3984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499.65</v>
      </c>
      <c r="L3" s="4">
        <v>999.3</v>
      </c>
      <c r="M3" s="4">
        <v>0</v>
      </c>
      <c r="N3" s="4">
        <v>0</v>
      </c>
      <c r="O3" s="4">
        <v>0</v>
      </c>
      <c r="P3" s="4">
        <v>0</v>
      </c>
      <c r="Q3" s="4">
        <v>499.65</v>
      </c>
      <c r="R3" s="4">
        <v>999.3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999.3</v>
      </c>
      <c r="Y3" s="4">
        <v>0</v>
      </c>
      <c r="Z3" s="4">
        <v>1998.6</v>
      </c>
      <c r="AA3" s="4">
        <v>0</v>
      </c>
      <c r="AB3" s="4">
        <v>7661.2999999999993</v>
      </c>
      <c r="AC3" s="4">
        <v>0</v>
      </c>
      <c r="AD3" s="4">
        <v>4996.5</v>
      </c>
      <c r="AE3" s="4">
        <v>0</v>
      </c>
      <c r="AF3" s="4">
        <v>10334.429999999998</v>
      </c>
      <c r="AG3" s="4">
        <v>9826.4499999999989</v>
      </c>
      <c r="AH3" s="4">
        <v>0</v>
      </c>
      <c r="AI3" s="4">
        <v>15156.05</v>
      </c>
      <c r="AJ3" s="4">
        <v>0</v>
      </c>
      <c r="AK3" s="4">
        <v>9493.3499999999985</v>
      </c>
      <c r="AL3" s="4">
        <v>0</v>
      </c>
      <c r="AM3" s="4">
        <v>14989.5</v>
      </c>
      <c r="AN3" s="46">
        <f>SUM(C3:AM3)</f>
        <v>82437.38</v>
      </c>
      <c r="AO3" s="15">
        <v>0</v>
      </c>
      <c r="AP3" s="15">
        <v>0</v>
      </c>
      <c r="AQ3" s="15">
        <v>0</v>
      </c>
      <c r="AR3" s="15">
        <v>0</v>
      </c>
      <c r="AS3" s="15">
        <v>0</v>
      </c>
      <c r="AT3" s="15">
        <v>0</v>
      </c>
      <c r="AU3" s="15">
        <v>0</v>
      </c>
      <c r="AV3" s="15">
        <v>0</v>
      </c>
      <c r="AW3" s="15">
        <v>0</v>
      </c>
      <c r="AX3" s="51">
        <f>SUM(AO3:AW3)</f>
        <v>0</v>
      </c>
      <c r="AY3" s="4">
        <v>0</v>
      </c>
      <c r="AZ3" s="49">
        <f>AY3-AX3</f>
        <v>0</v>
      </c>
    </row>
    <row r="4" spans="1:52" x14ac:dyDescent="0.3">
      <c r="A4" s="9" t="s">
        <v>13</v>
      </c>
      <c r="B4" s="3" t="s">
        <v>14</v>
      </c>
      <c r="C4" s="4">
        <v>4347</v>
      </c>
      <c r="D4" s="4">
        <v>10458</v>
      </c>
      <c r="E4" s="4">
        <v>0</v>
      </c>
      <c r="F4" s="4">
        <v>2399.9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60.21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452.25</v>
      </c>
      <c r="AG4" s="4">
        <v>904.5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1131.75</v>
      </c>
      <c r="AN4" s="46">
        <f>SUM(C4:AM4)</f>
        <v>19753.61</v>
      </c>
      <c r="AO4" s="15">
        <v>0</v>
      </c>
      <c r="AP4" s="15">
        <v>1241.1000000000001</v>
      </c>
      <c r="AQ4" s="15">
        <v>59.1</v>
      </c>
      <c r="AR4" s="15">
        <v>0</v>
      </c>
      <c r="AS4" s="15">
        <v>0</v>
      </c>
      <c r="AT4" s="15">
        <v>0</v>
      </c>
      <c r="AU4" s="15">
        <v>0</v>
      </c>
      <c r="AV4" s="15">
        <v>0</v>
      </c>
      <c r="AW4" s="15">
        <v>0</v>
      </c>
      <c r="AX4" s="51">
        <f>SUM(AO4:AW4)</f>
        <v>1300.2</v>
      </c>
      <c r="AY4" s="4">
        <v>1300.2</v>
      </c>
      <c r="AZ4" s="49">
        <f>AY4-AX4</f>
        <v>0</v>
      </c>
    </row>
    <row r="5" spans="1:52" x14ac:dyDescent="0.3">
      <c r="A5" s="9" t="s">
        <v>17</v>
      </c>
      <c r="B5" s="3" t="s">
        <v>18</v>
      </c>
      <c r="C5" s="4">
        <v>1950</v>
      </c>
      <c r="D5" s="4">
        <v>5312</v>
      </c>
      <c r="E5" s="4">
        <v>0</v>
      </c>
      <c r="F5" s="4">
        <v>900</v>
      </c>
      <c r="G5" s="4">
        <v>450</v>
      </c>
      <c r="H5" s="4">
        <v>0</v>
      </c>
      <c r="I5" s="4">
        <v>0</v>
      </c>
      <c r="J5" s="4">
        <v>0</v>
      </c>
      <c r="K5" s="4">
        <v>2400</v>
      </c>
      <c r="L5" s="4">
        <v>3450</v>
      </c>
      <c r="M5" s="4">
        <v>16.329999999999998</v>
      </c>
      <c r="N5" s="4">
        <v>0</v>
      </c>
      <c r="O5" s="4">
        <v>0</v>
      </c>
      <c r="P5" s="4">
        <v>0</v>
      </c>
      <c r="Q5" s="4">
        <v>3664.0999999999995</v>
      </c>
      <c r="R5" s="4">
        <v>3900</v>
      </c>
      <c r="S5" s="4">
        <v>146.9</v>
      </c>
      <c r="T5" s="4">
        <v>0</v>
      </c>
      <c r="U5" s="4">
        <v>0</v>
      </c>
      <c r="V5" s="4">
        <v>0</v>
      </c>
      <c r="W5" s="4">
        <v>0</v>
      </c>
      <c r="X5" s="4">
        <v>8160.9499999999989</v>
      </c>
      <c r="Y5" s="4">
        <v>0</v>
      </c>
      <c r="Z5" s="4">
        <v>5829.25</v>
      </c>
      <c r="AA5" s="4">
        <v>0</v>
      </c>
      <c r="AB5" s="4">
        <v>6495.45</v>
      </c>
      <c r="AC5" s="4">
        <v>0</v>
      </c>
      <c r="AD5" s="4">
        <v>6162.35</v>
      </c>
      <c r="AE5" s="4">
        <v>666.2</v>
      </c>
      <c r="AF5" s="4">
        <v>16488.449999999997</v>
      </c>
      <c r="AG5" s="4">
        <v>999.3</v>
      </c>
      <c r="AH5" s="4">
        <v>16155.35</v>
      </c>
      <c r="AI5" s="4">
        <v>19986</v>
      </c>
      <c r="AJ5" s="4">
        <v>0</v>
      </c>
      <c r="AK5" s="4">
        <v>11325.399999999998</v>
      </c>
      <c r="AL5" s="4">
        <v>0</v>
      </c>
      <c r="AM5" s="4">
        <v>15655.699999999997</v>
      </c>
      <c r="AN5" s="46">
        <f>SUM(C5:AM5)</f>
        <v>130113.72999999998</v>
      </c>
      <c r="AO5" s="15">
        <v>0</v>
      </c>
      <c r="AP5" s="15">
        <v>288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51">
        <f>SUM(AO5:AW5)</f>
        <v>288</v>
      </c>
      <c r="AY5" s="4">
        <v>288</v>
      </c>
      <c r="AZ5" s="49">
        <f>AY5-AX5</f>
        <v>0</v>
      </c>
    </row>
    <row r="6" spans="1:52" x14ac:dyDescent="0.3">
      <c r="A6" s="9" t="s">
        <v>23</v>
      </c>
      <c r="B6" s="3" t="s">
        <v>24</v>
      </c>
      <c r="C6" s="4">
        <v>34454</v>
      </c>
      <c r="D6" s="4">
        <v>101758</v>
      </c>
      <c r="E6" s="4">
        <v>0</v>
      </c>
      <c r="F6" s="4">
        <v>68558</v>
      </c>
      <c r="G6" s="4">
        <v>43348.44</v>
      </c>
      <c r="H6" s="4">
        <v>966</v>
      </c>
      <c r="I6" s="4">
        <v>498</v>
      </c>
      <c r="J6" s="4">
        <v>1995.36</v>
      </c>
      <c r="K6" s="4">
        <v>7161.6499999999978</v>
      </c>
      <c r="L6" s="4">
        <v>40638.250000000029</v>
      </c>
      <c r="M6" s="4">
        <v>437.07999999999993</v>
      </c>
      <c r="N6" s="4">
        <v>0</v>
      </c>
      <c r="O6" s="4">
        <v>0</v>
      </c>
      <c r="P6" s="4">
        <v>0</v>
      </c>
      <c r="Q6" s="4">
        <v>74281.320000000036</v>
      </c>
      <c r="R6" s="4">
        <v>60124.570000000036</v>
      </c>
      <c r="S6" s="4">
        <v>0</v>
      </c>
      <c r="T6" s="4">
        <v>0</v>
      </c>
      <c r="U6" s="4">
        <v>0</v>
      </c>
      <c r="V6" s="4">
        <v>60124.590000000055</v>
      </c>
      <c r="W6" s="4">
        <v>0</v>
      </c>
      <c r="X6" s="4">
        <v>101012.63999999998</v>
      </c>
      <c r="Y6" s="4">
        <v>0</v>
      </c>
      <c r="Z6" s="4">
        <v>70950.390000000014</v>
      </c>
      <c r="AA6" s="4">
        <v>666.2000000000013</v>
      </c>
      <c r="AB6" s="4">
        <v>146730.66999999972</v>
      </c>
      <c r="AC6" s="4">
        <v>0</v>
      </c>
      <c r="AD6" s="4">
        <v>128410.14999999985</v>
      </c>
      <c r="AE6" s="4">
        <v>0</v>
      </c>
      <c r="AF6" s="4">
        <v>208437.46999999919</v>
      </c>
      <c r="AG6" s="4">
        <v>168548.74999999953</v>
      </c>
      <c r="AH6" s="4">
        <v>0</v>
      </c>
      <c r="AI6" s="4">
        <v>243579.51</v>
      </c>
      <c r="AJ6" s="4">
        <v>0</v>
      </c>
      <c r="AK6" s="4">
        <v>173628.49999999953</v>
      </c>
      <c r="AL6" s="4">
        <v>0</v>
      </c>
      <c r="AM6" s="4">
        <v>250741.19999999885</v>
      </c>
      <c r="AN6" s="46">
        <f>SUM(C6:AM6)</f>
        <v>1987050.739999997</v>
      </c>
      <c r="AO6" s="15">
        <v>191.31</v>
      </c>
      <c r="AP6" s="15">
        <v>1577</v>
      </c>
      <c r="AQ6" s="15">
        <v>1247.1000000000001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51">
        <f>SUM(AO6:AW6)</f>
        <v>3015.41</v>
      </c>
      <c r="AY6" s="4">
        <v>3015.41</v>
      </c>
      <c r="AZ6" s="49">
        <f>AY6-AX6</f>
        <v>0</v>
      </c>
    </row>
    <row r="7" spans="1:52" x14ac:dyDescent="0.3">
      <c r="A7" s="9" t="s">
        <v>25</v>
      </c>
      <c r="B7" s="3" t="s">
        <v>26</v>
      </c>
      <c r="C7" s="4">
        <v>7245</v>
      </c>
      <c r="D7" s="4">
        <v>25730</v>
      </c>
      <c r="E7" s="4">
        <v>0</v>
      </c>
      <c r="F7" s="4">
        <v>17098</v>
      </c>
      <c r="G7" s="4">
        <v>9506.8000000000011</v>
      </c>
      <c r="H7" s="4">
        <v>966</v>
      </c>
      <c r="I7" s="4">
        <v>996</v>
      </c>
      <c r="J7" s="4">
        <v>0</v>
      </c>
      <c r="K7" s="4">
        <v>14156.749999999996</v>
      </c>
      <c r="L7" s="4">
        <v>9493.3499999999985</v>
      </c>
      <c r="M7" s="4">
        <v>113.73</v>
      </c>
      <c r="N7" s="4">
        <v>0</v>
      </c>
      <c r="O7" s="4">
        <v>0</v>
      </c>
      <c r="P7" s="4">
        <v>0</v>
      </c>
      <c r="Q7" s="4">
        <v>21728</v>
      </c>
      <c r="R7" s="4">
        <v>13023.279999999999</v>
      </c>
      <c r="S7" s="4">
        <v>0</v>
      </c>
      <c r="T7" s="4">
        <v>0</v>
      </c>
      <c r="U7" s="4">
        <v>997.68</v>
      </c>
      <c r="V7" s="4">
        <v>0</v>
      </c>
      <c r="W7" s="4">
        <v>1998.6</v>
      </c>
      <c r="X7" s="4">
        <v>15822.25</v>
      </c>
      <c r="Y7" s="4">
        <v>0</v>
      </c>
      <c r="Z7" s="4">
        <v>7494.7499999999991</v>
      </c>
      <c r="AA7" s="4">
        <v>0</v>
      </c>
      <c r="AB7" s="4">
        <v>7661.2999999999993</v>
      </c>
      <c r="AC7" s="4">
        <v>0</v>
      </c>
      <c r="AD7" s="4">
        <v>5995.8</v>
      </c>
      <c r="AE7" s="4">
        <v>0</v>
      </c>
      <c r="AF7" s="4">
        <v>18070.68</v>
      </c>
      <c r="AG7" s="4">
        <v>13906.929999999997</v>
      </c>
      <c r="AH7" s="4">
        <v>0</v>
      </c>
      <c r="AI7" s="4">
        <v>13157.45</v>
      </c>
      <c r="AJ7" s="4">
        <v>0</v>
      </c>
      <c r="AK7" s="4">
        <v>11825.05</v>
      </c>
      <c r="AL7" s="4">
        <v>0</v>
      </c>
      <c r="AM7" s="4">
        <v>11075.58</v>
      </c>
      <c r="AN7" s="46">
        <f>SUM(C7:AM7)</f>
        <v>228062.97999999995</v>
      </c>
      <c r="AO7" s="15">
        <v>0</v>
      </c>
      <c r="AP7" s="15">
        <v>0</v>
      </c>
      <c r="AQ7" s="15">
        <v>83.14</v>
      </c>
      <c r="AR7" s="15">
        <v>249.82</v>
      </c>
      <c r="AS7" s="15">
        <v>691.8</v>
      </c>
      <c r="AT7" s="15">
        <v>0</v>
      </c>
      <c r="AU7" s="15">
        <v>0</v>
      </c>
      <c r="AV7" s="15">
        <v>0</v>
      </c>
      <c r="AW7" s="15">
        <v>0</v>
      </c>
      <c r="AX7" s="51">
        <f>SUM(AO7:AW7)</f>
        <v>1024.76</v>
      </c>
      <c r="AY7" s="4">
        <v>1024.76</v>
      </c>
      <c r="AZ7" s="49">
        <f>AY7-AX7</f>
        <v>0</v>
      </c>
    </row>
    <row r="8" spans="1:52" x14ac:dyDescent="0.3">
      <c r="A8" s="9" t="s">
        <v>27</v>
      </c>
      <c r="B8" s="3" t="s">
        <v>28</v>
      </c>
      <c r="C8" s="4">
        <v>0</v>
      </c>
      <c r="D8" s="4">
        <v>0</v>
      </c>
      <c r="E8" s="4">
        <v>1992</v>
      </c>
      <c r="F8" s="4">
        <v>1328</v>
      </c>
      <c r="G8" s="4">
        <v>2.2400000000000002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6">
        <f>SUM(C8:AM8)</f>
        <v>3322.24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51">
        <f>SUM(AO8:AW8)</f>
        <v>0</v>
      </c>
      <c r="AY8" s="4">
        <v>0</v>
      </c>
      <c r="AZ8" s="49">
        <f>AY8-AX8</f>
        <v>0</v>
      </c>
    </row>
    <row r="9" spans="1:52" x14ac:dyDescent="0.3">
      <c r="A9" s="9" t="s">
        <v>29</v>
      </c>
      <c r="B9" s="3" t="s">
        <v>30</v>
      </c>
      <c r="C9" s="4">
        <v>0</v>
      </c>
      <c r="D9" s="4">
        <v>7470</v>
      </c>
      <c r="E9" s="4">
        <v>0</v>
      </c>
      <c r="F9" s="4">
        <v>12948</v>
      </c>
      <c r="G9" s="4">
        <v>21.840000000000003</v>
      </c>
      <c r="H9" s="4">
        <v>0</v>
      </c>
      <c r="I9" s="4">
        <v>0</v>
      </c>
      <c r="J9" s="4">
        <v>3159.3200000000006</v>
      </c>
      <c r="K9" s="4">
        <v>7494.7499999999991</v>
      </c>
      <c r="L9" s="4">
        <v>4496.8500000000004</v>
      </c>
      <c r="M9" s="4">
        <v>0</v>
      </c>
      <c r="N9" s="4">
        <v>0</v>
      </c>
      <c r="O9" s="4">
        <v>0</v>
      </c>
      <c r="P9" s="4">
        <v>0</v>
      </c>
      <c r="Q9" s="4">
        <v>8660.6</v>
      </c>
      <c r="R9" s="4">
        <v>3997.2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8660.6</v>
      </c>
      <c r="Y9" s="4">
        <v>0</v>
      </c>
      <c r="Z9" s="4">
        <v>1165.8499999999999</v>
      </c>
      <c r="AA9" s="4">
        <v>0</v>
      </c>
      <c r="AB9" s="4">
        <v>11325.4</v>
      </c>
      <c r="AC9" s="4">
        <v>0</v>
      </c>
      <c r="AD9" s="4">
        <v>5829.25</v>
      </c>
      <c r="AE9" s="4">
        <v>0</v>
      </c>
      <c r="AF9" s="4">
        <v>12491.249999999996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6">
        <f>SUM(C9:AM9)</f>
        <v>87720.909999999989</v>
      </c>
      <c r="AO9" s="15">
        <v>0</v>
      </c>
      <c r="AP9" s="15">
        <v>0</v>
      </c>
      <c r="AQ9" s="15">
        <v>0</v>
      </c>
      <c r="AR9" s="15">
        <v>0</v>
      </c>
      <c r="AS9" s="15">
        <v>166.55</v>
      </c>
      <c r="AT9" s="15">
        <v>0</v>
      </c>
      <c r="AU9" s="15">
        <v>0</v>
      </c>
      <c r="AV9" s="15">
        <v>0</v>
      </c>
      <c r="AW9" s="15">
        <v>0</v>
      </c>
      <c r="AX9" s="51">
        <f>SUM(AO9:AW9)</f>
        <v>166.55</v>
      </c>
      <c r="AY9" s="4">
        <v>166.55</v>
      </c>
      <c r="AZ9" s="49">
        <f>AY9-AX9</f>
        <v>0</v>
      </c>
    </row>
    <row r="10" spans="1:52" x14ac:dyDescent="0.3">
      <c r="A10" s="9" t="s">
        <v>31</v>
      </c>
      <c r="B10" s="3" t="s">
        <v>150</v>
      </c>
      <c r="C10" s="4">
        <v>0</v>
      </c>
      <c r="D10" s="4">
        <v>4980</v>
      </c>
      <c r="E10" s="4">
        <v>2324</v>
      </c>
      <c r="F10" s="4">
        <v>3154</v>
      </c>
      <c r="G10" s="4">
        <v>1335.56</v>
      </c>
      <c r="H10" s="4">
        <v>0</v>
      </c>
      <c r="I10" s="4">
        <v>0</v>
      </c>
      <c r="J10" s="4">
        <v>0</v>
      </c>
      <c r="K10" s="4">
        <v>0</v>
      </c>
      <c r="L10" s="4">
        <v>2997.8999999999996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6">
        <f>SUM(C10:AM10)</f>
        <v>14791.46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51">
        <f>SUM(AO10:AW10)</f>
        <v>0</v>
      </c>
      <c r="AY10" s="4">
        <v>0</v>
      </c>
      <c r="AZ10" s="49">
        <f>AY10-AX10</f>
        <v>0</v>
      </c>
    </row>
    <row r="11" spans="1:52" x14ac:dyDescent="0.3">
      <c r="A11" s="9" t="s">
        <v>33</v>
      </c>
      <c r="B11" s="3" t="s">
        <v>204</v>
      </c>
      <c r="C11" s="4">
        <v>805</v>
      </c>
      <c r="D11" s="4">
        <v>8466</v>
      </c>
      <c r="E11" s="4">
        <v>6474</v>
      </c>
      <c r="F11" s="4">
        <v>8984.26</v>
      </c>
      <c r="G11" s="4">
        <v>522.39</v>
      </c>
      <c r="H11" s="4">
        <v>0</v>
      </c>
      <c r="I11" s="4">
        <v>498</v>
      </c>
      <c r="J11" s="4">
        <v>498.84000000000003</v>
      </c>
      <c r="K11" s="4">
        <v>1623.96</v>
      </c>
      <c r="L11" s="4">
        <v>4913.5200000000004</v>
      </c>
      <c r="M11" s="4">
        <v>0</v>
      </c>
      <c r="N11" s="4">
        <v>0</v>
      </c>
      <c r="O11" s="4">
        <v>415.7</v>
      </c>
      <c r="P11" s="4">
        <v>499.68</v>
      </c>
      <c r="Q11" s="4">
        <v>2165.2800000000002</v>
      </c>
      <c r="R11" s="4">
        <v>4538.76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25648.700000000004</v>
      </c>
      <c r="Y11" s="4">
        <v>0</v>
      </c>
      <c r="Z11" s="4">
        <v>13323.999999999996</v>
      </c>
      <c r="AA11" s="4">
        <v>0</v>
      </c>
      <c r="AB11" s="4">
        <v>25398.89</v>
      </c>
      <c r="AC11" s="4">
        <v>0</v>
      </c>
      <c r="AD11" s="4">
        <v>13323.999999999998</v>
      </c>
      <c r="AE11" s="4">
        <v>333.1</v>
      </c>
      <c r="AF11" s="4">
        <v>7994.880000000001</v>
      </c>
      <c r="AG11" s="4">
        <v>6870.6</v>
      </c>
      <c r="AH11" s="4">
        <v>0</v>
      </c>
      <c r="AI11" s="4">
        <v>6870.6</v>
      </c>
      <c r="AJ11" s="4">
        <v>0</v>
      </c>
      <c r="AK11" s="4">
        <v>7287.0000000000036</v>
      </c>
      <c r="AL11" s="4">
        <v>41.64</v>
      </c>
      <c r="AM11" s="4">
        <v>9910.3200000000015</v>
      </c>
      <c r="AN11" s="46">
        <f>SUM(C11:AM11)</f>
        <v>157409.12000000002</v>
      </c>
      <c r="AO11" s="15">
        <v>605</v>
      </c>
      <c r="AP11" s="15">
        <v>11205</v>
      </c>
      <c r="AQ11" s="15">
        <v>5058.66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51">
        <f>SUM(AO11:AW11)</f>
        <v>16868.66</v>
      </c>
      <c r="AY11" s="4">
        <v>16868.66</v>
      </c>
      <c r="AZ11" s="49">
        <f>AY11-AX11</f>
        <v>0</v>
      </c>
    </row>
    <row r="12" spans="1:52" x14ac:dyDescent="0.3">
      <c r="A12" s="9" t="s">
        <v>35</v>
      </c>
      <c r="B12" s="3" t="s">
        <v>36</v>
      </c>
      <c r="C12" s="4">
        <v>15617</v>
      </c>
      <c r="D12" s="4">
        <v>53452</v>
      </c>
      <c r="E12" s="4">
        <v>0</v>
      </c>
      <c r="F12" s="4">
        <v>20916</v>
      </c>
      <c r="G12" s="4">
        <v>14169.08</v>
      </c>
      <c r="H12" s="4">
        <v>0</v>
      </c>
      <c r="I12" s="4">
        <v>0</v>
      </c>
      <c r="J12" s="4">
        <v>665.12</v>
      </c>
      <c r="K12" s="4">
        <v>26561.430000000022</v>
      </c>
      <c r="L12" s="4">
        <v>4815.2299999999996</v>
      </c>
      <c r="M12" s="4">
        <v>182.86</v>
      </c>
      <c r="N12" s="4">
        <v>83</v>
      </c>
      <c r="O12" s="4">
        <v>0</v>
      </c>
      <c r="P12" s="4">
        <v>0</v>
      </c>
      <c r="Q12" s="4">
        <v>56042.03</v>
      </c>
      <c r="R12" s="4">
        <v>35259.180000000015</v>
      </c>
      <c r="S12" s="4">
        <v>0</v>
      </c>
      <c r="T12" s="4">
        <v>0</v>
      </c>
      <c r="U12" s="4">
        <v>2251.65</v>
      </c>
      <c r="V12" s="4">
        <v>0</v>
      </c>
      <c r="W12" s="4">
        <v>0</v>
      </c>
      <c r="X12" s="4">
        <v>33539.220000000023</v>
      </c>
      <c r="Y12" s="4">
        <v>0</v>
      </c>
      <c r="Z12" s="4">
        <v>12591.409999999996</v>
      </c>
      <c r="AA12" s="4">
        <v>0</v>
      </c>
      <c r="AB12" s="4">
        <v>50610.19999999999</v>
      </c>
      <c r="AC12" s="4">
        <v>0</v>
      </c>
      <c r="AD12" s="4">
        <v>31445.960000000017</v>
      </c>
      <c r="AE12" s="4">
        <v>0</v>
      </c>
      <c r="AF12" s="4">
        <v>43699.05000000001</v>
      </c>
      <c r="AG12" s="4">
        <v>28979.370000000003</v>
      </c>
      <c r="AH12" s="4">
        <v>0</v>
      </c>
      <c r="AI12" s="4">
        <v>44015.74</v>
      </c>
      <c r="AJ12" s="4">
        <v>0</v>
      </c>
      <c r="AK12" s="4">
        <v>29766.040000000005</v>
      </c>
      <c r="AL12" s="4">
        <v>0</v>
      </c>
      <c r="AM12" s="4">
        <v>31522.690000000006</v>
      </c>
      <c r="AN12" s="46">
        <f>SUM(C12:AM12)</f>
        <v>536184.26</v>
      </c>
      <c r="AO12" s="15">
        <v>48.16</v>
      </c>
      <c r="AP12" s="15">
        <v>0</v>
      </c>
      <c r="AQ12" s="15">
        <v>3163.72</v>
      </c>
      <c r="AR12" s="15">
        <v>155.33000000000001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51">
        <f>SUM(AO12:AW12)</f>
        <v>3367.2099999999996</v>
      </c>
      <c r="AY12" s="4">
        <v>3367.2099999999996</v>
      </c>
      <c r="AZ12" s="49">
        <f>AY12-AX12</f>
        <v>0</v>
      </c>
    </row>
    <row r="13" spans="1:52" x14ac:dyDescent="0.3">
      <c r="A13" s="9" t="s">
        <v>37</v>
      </c>
      <c r="B13" s="3" t="s">
        <v>38</v>
      </c>
      <c r="C13" s="4">
        <v>0</v>
      </c>
      <c r="D13" s="4">
        <v>0</v>
      </c>
      <c r="E13" s="4">
        <v>0</v>
      </c>
      <c r="F13" s="4">
        <v>1328</v>
      </c>
      <c r="G13" s="4">
        <v>2.2400000000000002</v>
      </c>
      <c r="H13" s="4">
        <v>0</v>
      </c>
      <c r="I13" s="4">
        <v>0</v>
      </c>
      <c r="J13" s="4">
        <v>0</v>
      </c>
      <c r="K13" s="4">
        <v>0</v>
      </c>
      <c r="L13" s="4">
        <v>666.2</v>
      </c>
      <c r="M13" s="4">
        <v>0</v>
      </c>
      <c r="N13" s="4">
        <v>0</v>
      </c>
      <c r="O13" s="4">
        <v>0</v>
      </c>
      <c r="P13" s="4">
        <v>0</v>
      </c>
      <c r="Q13" s="4">
        <v>666.2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2997.9</v>
      </c>
      <c r="X13" s="4">
        <v>0</v>
      </c>
      <c r="Y13" s="4">
        <v>0</v>
      </c>
      <c r="Z13" s="4">
        <v>0</v>
      </c>
      <c r="AA13" s="4">
        <v>0</v>
      </c>
      <c r="AB13" s="4">
        <v>5995.8</v>
      </c>
      <c r="AC13" s="4">
        <v>0</v>
      </c>
      <c r="AD13" s="4">
        <v>6662</v>
      </c>
      <c r="AE13" s="4">
        <v>0</v>
      </c>
      <c r="AF13" s="4">
        <v>0</v>
      </c>
      <c r="AG13" s="4">
        <v>3164.45</v>
      </c>
      <c r="AH13" s="4">
        <v>0</v>
      </c>
      <c r="AI13" s="4">
        <v>3997.2</v>
      </c>
      <c r="AJ13" s="4">
        <v>0</v>
      </c>
      <c r="AK13" s="4">
        <v>666.2</v>
      </c>
      <c r="AL13" s="4">
        <v>0</v>
      </c>
      <c r="AM13" s="4">
        <v>0</v>
      </c>
      <c r="AN13" s="46">
        <f>SUM(C13:AM13)</f>
        <v>26146.190000000002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51">
        <f>SUM(AO13:AW13)</f>
        <v>0</v>
      </c>
      <c r="AY13" s="4">
        <v>0</v>
      </c>
      <c r="AZ13" s="49">
        <f>AY13-AX13</f>
        <v>0</v>
      </c>
    </row>
    <row r="14" spans="1:52" x14ac:dyDescent="0.3">
      <c r="A14" s="9" t="s">
        <v>39</v>
      </c>
      <c r="B14" s="3" t="s">
        <v>40</v>
      </c>
      <c r="C14" s="4">
        <v>0</v>
      </c>
      <c r="D14" s="4">
        <v>996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6">
        <f>SUM(C14:AM14)</f>
        <v>996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51">
        <f>SUM(AO14:AW14)</f>
        <v>0</v>
      </c>
      <c r="AY14" s="4">
        <v>0</v>
      </c>
      <c r="AZ14" s="49">
        <f>AY14-AX14</f>
        <v>0</v>
      </c>
    </row>
    <row r="15" spans="1:52" x14ac:dyDescent="0.3">
      <c r="A15" s="9" t="s">
        <v>41</v>
      </c>
      <c r="B15" s="3" t="s">
        <v>42</v>
      </c>
      <c r="C15" s="4">
        <v>10300.09</v>
      </c>
      <c r="D15" s="4">
        <v>37516</v>
      </c>
      <c r="E15" s="4">
        <v>4814</v>
      </c>
      <c r="F15" s="4">
        <v>46148</v>
      </c>
      <c r="G15" s="4">
        <v>28179.16</v>
      </c>
      <c r="H15" s="4">
        <v>0</v>
      </c>
      <c r="I15" s="4">
        <v>6972</v>
      </c>
      <c r="J15" s="4">
        <v>2826.7599999999998</v>
      </c>
      <c r="K15" s="4">
        <v>24010.01000000002</v>
      </c>
      <c r="L15" s="4">
        <v>50008.110000000052</v>
      </c>
      <c r="M15" s="4">
        <v>167.16</v>
      </c>
      <c r="N15" s="4">
        <v>0</v>
      </c>
      <c r="O15" s="4">
        <v>8686.8900000000012</v>
      </c>
      <c r="P15" s="4">
        <v>0</v>
      </c>
      <c r="Q15" s="4">
        <v>82439.459999999963</v>
      </c>
      <c r="R15" s="4">
        <v>66488.530000000042</v>
      </c>
      <c r="S15" s="4">
        <v>0</v>
      </c>
      <c r="T15" s="4">
        <v>0</v>
      </c>
      <c r="U15" s="4">
        <v>0</v>
      </c>
      <c r="V15" s="4">
        <v>152.93</v>
      </c>
      <c r="W15" s="4">
        <v>0</v>
      </c>
      <c r="X15" s="4">
        <v>57012.730000000054</v>
      </c>
      <c r="Y15" s="4">
        <v>0</v>
      </c>
      <c r="Z15" s="4">
        <v>63573.300000000061</v>
      </c>
      <c r="AA15" s="4">
        <v>5033.0000000000018</v>
      </c>
      <c r="AB15" s="4">
        <v>114752.94999999997</v>
      </c>
      <c r="AC15" s="4">
        <v>0</v>
      </c>
      <c r="AD15" s="4">
        <v>78111.95</v>
      </c>
      <c r="AE15" s="4">
        <v>9493.35</v>
      </c>
      <c r="AF15" s="4">
        <v>110422.64999999997</v>
      </c>
      <c r="AG15" s="4">
        <v>106591.99999999997</v>
      </c>
      <c r="AH15" s="4">
        <v>3331</v>
      </c>
      <c r="AI15" s="4">
        <v>133406.54999999999</v>
      </c>
      <c r="AJ15" s="4">
        <v>0</v>
      </c>
      <c r="AK15" s="4">
        <v>96682.279999999955</v>
      </c>
      <c r="AL15" s="4">
        <v>1498.9499999999998</v>
      </c>
      <c r="AM15" s="4">
        <v>128909.69999999991</v>
      </c>
      <c r="AN15" s="46">
        <f>SUM(C15:AM15)</f>
        <v>1277529.51</v>
      </c>
      <c r="AO15" s="15">
        <v>0</v>
      </c>
      <c r="AP15" s="15">
        <v>0</v>
      </c>
      <c r="AQ15" s="15">
        <v>3409.1</v>
      </c>
      <c r="AR15" s="15">
        <v>3211.53</v>
      </c>
      <c r="AS15" s="15">
        <v>0</v>
      </c>
      <c r="AT15" s="15">
        <v>0</v>
      </c>
      <c r="AU15" s="15">
        <v>0</v>
      </c>
      <c r="AV15" s="15">
        <v>499.65</v>
      </c>
      <c r="AW15" s="15">
        <v>0</v>
      </c>
      <c r="AX15" s="51">
        <f>SUM(AO15:AW15)</f>
        <v>7120.28</v>
      </c>
      <c r="AY15" s="4">
        <v>7120.28</v>
      </c>
      <c r="AZ15" s="49">
        <f>AY15-AX15</f>
        <v>0</v>
      </c>
    </row>
    <row r="16" spans="1:52" x14ac:dyDescent="0.3">
      <c r="A16" s="9" t="s">
        <v>43</v>
      </c>
      <c r="B16" s="3" t="s">
        <v>44</v>
      </c>
      <c r="C16" s="4">
        <v>20769</v>
      </c>
      <c r="D16" s="4">
        <v>17928</v>
      </c>
      <c r="E16" s="4">
        <v>166</v>
      </c>
      <c r="F16" s="4">
        <v>18758</v>
      </c>
      <c r="G16" s="4">
        <v>9509.5999999999985</v>
      </c>
      <c r="H16" s="4">
        <v>0</v>
      </c>
      <c r="I16" s="4">
        <v>46978</v>
      </c>
      <c r="J16" s="4">
        <v>36747.879999999997</v>
      </c>
      <c r="K16" s="4">
        <v>6810.0999999999985</v>
      </c>
      <c r="L16" s="4">
        <v>26605.58</v>
      </c>
      <c r="M16" s="4">
        <v>287.67</v>
      </c>
      <c r="N16" s="4">
        <v>0</v>
      </c>
      <c r="O16" s="4">
        <v>498.84</v>
      </c>
      <c r="P16" s="4">
        <v>0</v>
      </c>
      <c r="Q16" s="4">
        <v>54414.460000000014</v>
      </c>
      <c r="R16" s="4">
        <v>37847.320000000014</v>
      </c>
      <c r="S16" s="4">
        <v>0</v>
      </c>
      <c r="T16" s="4">
        <v>0</v>
      </c>
      <c r="U16" s="4">
        <v>0</v>
      </c>
      <c r="V16" s="4">
        <v>2800</v>
      </c>
      <c r="W16" s="4">
        <v>1725.8000000000002</v>
      </c>
      <c r="X16" s="4">
        <v>38671.860000000022</v>
      </c>
      <c r="Y16" s="4">
        <v>0</v>
      </c>
      <c r="Z16" s="4">
        <v>20845.120000000006</v>
      </c>
      <c r="AA16" s="4">
        <v>343.62000000000012</v>
      </c>
      <c r="AB16" s="4">
        <v>58995.719999999994</v>
      </c>
      <c r="AC16" s="4">
        <v>0</v>
      </c>
      <c r="AD16" s="4">
        <v>29407.400000000005</v>
      </c>
      <c r="AE16" s="4">
        <v>1912.6399999999999</v>
      </c>
      <c r="AF16" s="4">
        <v>48607.480000000032</v>
      </c>
      <c r="AG16" s="4">
        <v>39943.42000000002</v>
      </c>
      <c r="AH16" s="4">
        <v>0</v>
      </c>
      <c r="AI16" s="4">
        <v>42049.440000000002</v>
      </c>
      <c r="AJ16" s="4">
        <v>0</v>
      </c>
      <c r="AK16" s="4">
        <v>45601.040000000045</v>
      </c>
      <c r="AL16" s="4">
        <v>0</v>
      </c>
      <c r="AM16" s="4">
        <v>43040.940000000017</v>
      </c>
      <c r="AN16" s="46">
        <f>SUM(C16:AM16)</f>
        <v>651264.93000000028</v>
      </c>
      <c r="AO16" s="15">
        <v>0</v>
      </c>
      <c r="AP16" s="15">
        <v>0</v>
      </c>
      <c r="AQ16" s="15">
        <v>6766.3399999999983</v>
      </c>
      <c r="AR16" s="15">
        <v>657.52</v>
      </c>
      <c r="AS16" s="15">
        <v>1208.0999999999999</v>
      </c>
      <c r="AT16" s="15">
        <v>0</v>
      </c>
      <c r="AU16" s="15">
        <v>0</v>
      </c>
      <c r="AV16" s="15">
        <v>0</v>
      </c>
      <c r="AW16" s="15">
        <v>0</v>
      </c>
      <c r="AX16" s="51">
        <f>SUM(AO16:AW16)</f>
        <v>8631.9599999999991</v>
      </c>
      <c r="AY16" s="4">
        <v>8631.9599999999991</v>
      </c>
      <c r="AZ16" s="49">
        <f>AY16-AX16</f>
        <v>0</v>
      </c>
    </row>
    <row r="17" spans="1:52" x14ac:dyDescent="0.3">
      <c r="A17" s="9" t="s">
        <v>45</v>
      </c>
      <c r="B17" s="3" t="s">
        <v>46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499.65</v>
      </c>
      <c r="Y17" s="4">
        <v>0</v>
      </c>
      <c r="Z17" s="4">
        <v>499.65</v>
      </c>
      <c r="AA17" s="4">
        <v>0</v>
      </c>
      <c r="AB17" s="4">
        <v>1665.5</v>
      </c>
      <c r="AC17" s="4">
        <v>0</v>
      </c>
      <c r="AD17" s="4">
        <v>1665.5</v>
      </c>
      <c r="AE17" s="4">
        <v>0</v>
      </c>
      <c r="AF17" s="4">
        <v>0</v>
      </c>
      <c r="AG17" s="4">
        <v>0</v>
      </c>
      <c r="AH17" s="4">
        <v>0</v>
      </c>
      <c r="AI17" s="4">
        <v>499.65</v>
      </c>
      <c r="AJ17" s="4">
        <v>0</v>
      </c>
      <c r="AK17" s="4">
        <v>333.1</v>
      </c>
      <c r="AL17" s="4">
        <v>0</v>
      </c>
      <c r="AM17" s="4">
        <v>499.65</v>
      </c>
      <c r="AN17" s="46">
        <f>SUM(C17:AM17)</f>
        <v>5662.7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51">
        <f>SUM(AO17:AW17)</f>
        <v>0</v>
      </c>
      <c r="AY17" s="4">
        <v>0</v>
      </c>
      <c r="AZ17" s="49">
        <f>AY17-AX17</f>
        <v>0</v>
      </c>
    </row>
    <row r="18" spans="1:52" x14ac:dyDescent="0.3">
      <c r="A18" s="9" t="s">
        <v>49</v>
      </c>
      <c r="B18" s="53" t="s">
        <v>191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3276</v>
      </c>
      <c r="L18" s="4">
        <v>1506</v>
      </c>
      <c r="M18" s="4">
        <v>0</v>
      </c>
      <c r="N18" s="4">
        <v>0</v>
      </c>
      <c r="O18" s="4">
        <v>1053</v>
      </c>
      <c r="P18" s="4">
        <v>0</v>
      </c>
      <c r="Q18" s="4">
        <v>1962</v>
      </c>
      <c r="R18" s="4">
        <v>1899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1674</v>
      </c>
      <c r="Y18" s="4">
        <v>0</v>
      </c>
      <c r="Z18" s="4">
        <v>458</v>
      </c>
      <c r="AA18" s="4">
        <v>0</v>
      </c>
      <c r="AB18" s="4">
        <v>4097</v>
      </c>
      <c r="AC18" s="4">
        <v>0</v>
      </c>
      <c r="AD18" s="4">
        <v>4377</v>
      </c>
      <c r="AE18" s="4">
        <v>0</v>
      </c>
      <c r="AF18" s="4">
        <v>2096</v>
      </c>
      <c r="AG18" s="4">
        <v>1179</v>
      </c>
      <c r="AH18" s="4">
        <v>0</v>
      </c>
      <c r="AI18" s="4">
        <v>4247</v>
      </c>
      <c r="AJ18" s="4">
        <v>0</v>
      </c>
      <c r="AK18" s="4">
        <v>1233</v>
      </c>
      <c r="AL18" s="4">
        <v>0</v>
      </c>
      <c r="AM18" s="4">
        <v>0</v>
      </c>
      <c r="AN18" s="46">
        <f>SUM(C18:AM18)</f>
        <v>29057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51">
        <f>SUM(AO18:AW18)</f>
        <v>0</v>
      </c>
      <c r="AY18" s="4">
        <v>0</v>
      </c>
      <c r="AZ18" s="49">
        <f>AY18-AX18</f>
        <v>0</v>
      </c>
    </row>
    <row r="19" spans="1:52" x14ac:dyDescent="0.3">
      <c r="A19" s="9" t="s">
        <v>47</v>
      </c>
      <c r="B19" s="3" t="s">
        <v>48</v>
      </c>
      <c r="C19" s="4">
        <v>2093</v>
      </c>
      <c r="D19" s="4">
        <v>16268</v>
      </c>
      <c r="E19" s="4">
        <v>830</v>
      </c>
      <c r="F19" s="4">
        <v>10292</v>
      </c>
      <c r="G19" s="4">
        <v>3176.68</v>
      </c>
      <c r="H19" s="4">
        <v>0</v>
      </c>
      <c r="I19" s="4">
        <v>2988</v>
      </c>
      <c r="J19" s="4">
        <v>498.84</v>
      </c>
      <c r="K19" s="4">
        <v>8300.8599999999988</v>
      </c>
      <c r="L19" s="4">
        <v>10650.160000000002</v>
      </c>
      <c r="M19" s="4">
        <v>28.99</v>
      </c>
      <c r="N19" s="4">
        <v>0</v>
      </c>
      <c r="O19" s="4">
        <v>0</v>
      </c>
      <c r="P19" s="4">
        <v>0</v>
      </c>
      <c r="Q19" s="4">
        <v>16757.439999999999</v>
      </c>
      <c r="R19" s="4">
        <v>8977.1999999999989</v>
      </c>
      <c r="S19" s="4">
        <v>0</v>
      </c>
      <c r="T19" s="4">
        <v>0</v>
      </c>
      <c r="U19" s="4">
        <v>0</v>
      </c>
      <c r="V19" s="4">
        <v>0</v>
      </c>
      <c r="W19" s="4">
        <v>2064</v>
      </c>
      <c r="X19" s="4">
        <v>21096.420000000009</v>
      </c>
      <c r="Y19" s="4">
        <v>0</v>
      </c>
      <c r="Z19" s="4">
        <v>10755.3</v>
      </c>
      <c r="AA19" s="4">
        <v>0</v>
      </c>
      <c r="AB19" s="4">
        <v>28646.600000000006</v>
      </c>
      <c r="AC19" s="4">
        <v>0</v>
      </c>
      <c r="AD19" s="4">
        <v>15822.249999999998</v>
      </c>
      <c r="AE19" s="4">
        <v>0</v>
      </c>
      <c r="AF19" s="4">
        <v>30811.75</v>
      </c>
      <c r="AG19" s="4">
        <v>29146.25</v>
      </c>
      <c r="AH19" s="4">
        <v>0</v>
      </c>
      <c r="AI19" s="4">
        <v>41470.949999999997</v>
      </c>
      <c r="AJ19" s="4">
        <v>0</v>
      </c>
      <c r="AK19" s="4">
        <v>31311.400000000009</v>
      </c>
      <c r="AL19" s="4">
        <v>0</v>
      </c>
      <c r="AM19" s="4">
        <v>33476.550000000003</v>
      </c>
      <c r="AN19" s="46">
        <f>SUM(C19:AM19)</f>
        <v>325462.64</v>
      </c>
      <c r="AO19" s="15">
        <v>0</v>
      </c>
      <c r="AP19" s="15">
        <v>0</v>
      </c>
      <c r="AQ19" s="15">
        <v>212.52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51">
        <f>SUM(AO19:AW19)</f>
        <v>212.52</v>
      </c>
      <c r="AY19" s="4">
        <v>212.52</v>
      </c>
      <c r="AZ19" s="49">
        <f>AY19-AX19</f>
        <v>0</v>
      </c>
    </row>
    <row r="20" spans="1:52" x14ac:dyDescent="0.3">
      <c r="A20" s="20" t="s">
        <v>50</v>
      </c>
      <c r="B20" s="3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666.2</v>
      </c>
      <c r="AC20" s="4">
        <v>2664.8</v>
      </c>
      <c r="AD20" s="4">
        <v>333.1</v>
      </c>
      <c r="AE20" s="4">
        <v>0</v>
      </c>
      <c r="AF20" s="4">
        <v>4163.75</v>
      </c>
      <c r="AG20" s="4">
        <v>2831.3500000000004</v>
      </c>
      <c r="AH20" s="4">
        <v>0</v>
      </c>
      <c r="AI20" s="4">
        <v>4996.5</v>
      </c>
      <c r="AJ20" s="4">
        <v>0</v>
      </c>
      <c r="AK20" s="4">
        <v>2331.6999999999998</v>
      </c>
      <c r="AL20" s="4">
        <v>0</v>
      </c>
      <c r="AM20" s="4">
        <v>7328.2</v>
      </c>
      <c r="AN20" s="46">
        <f>SUM(C20:AM20)</f>
        <v>25315.600000000002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51">
        <f>SUM(AO20:AW20)</f>
        <v>0</v>
      </c>
      <c r="AY20" s="4">
        <v>0</v>
      </c>
      <c r="AZ20" s="49">
        <f>AY20-AX20</f>
        <v>0</v>
      </c>
    </row>
    <row r="21" spans="1:52" x14ac:dyDescent="0.3">
      <c r="A21" s="9" t="s">
        <v>160</v>
      </c>
      <c r="B21" s="53" t="s">
        <v>177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499.65</v>
      </c>
      <c r="AA21" s="4">
        <v>0</v>
      </c>
      <c r="AB21" s="4">
        <v>999.3</v>
      </c>
      <c r="AC21" s="4">
        <v>0</v>
      </c>
      <c r="AD21" s="4">
        <v>1498.9499999999998</v>
      </c>
      <c r="AE21" s="4">
        <v>0</v>
      </c>
      <c r="AF21" s="4">
        <v>5246.33</v>
      </c>
      <c r="AG21" s="4">
        <v>2248.4299999999998</v>
      </c>
      <c r="AH21" s="4">
        <v>0</v>
      </c>
      <c r="AI21" s="4">
        <v>4913.2299999999996</v>
      </c>
      <c r="AJ21" s="4">
        <v>0</v>
      </c>
      <c r="AK21" s="4">
        <v>3580.83</v>
      </c>
      <c r="AL21" s="4">
        <v>0</v>
      </c>
      <c r="AM21" s="4">
        <v>4663.3999999999996</v>
      </c>
      <c r="AN21" s="46">
        <f>SUM(C21:AM21)</f>
        <v>23650.120000000003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51">
        <f>SUM(AO21:AW21)</f>
        <v>0</v>
      </c>
      <c r="AY21" s="4">
        <v>0</v>
      </c>
      <c r="AZ21" s="49">
        <f>AY21-AX21</f>
        <v>0</v>
      </c>
    </row>
    <row r="22" spans="1:52" x14ac:dyDescent="0.3">
      <c r="A22" s="9" t="s">
        <v>52</v>
      </c>
      <c r="B22" s="53" t="s">
        <v>53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999.3</v>
      </c>
      <c r="AG22" s="4">
        <v>832.75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6">
        <f>SUM(C22:AM22)</f>
        <v>1832.05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51">
        <f>SUM(AO22:AW22)</f>
        <v>0</v>
      </c>
      <c r="AY22" s="4">
        <v>0</v>
      </c>
      <c r="AZ22" s="49">
        <f>AY22-AX22</f>
        <v>0</v>
      </c>
    </row>
    <row r="23" spans="1:52" x14ac:dyDescent="0.3">
      <c r="A23" s="9" t="s">
        <v>54</v>
      </c>
      <c r="B23" s="3" t="s">
        <v>55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664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1332.4</v>
      </c>
      <c r="AG23" s="4">
        <v>832.75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6">
        <f>SUM(C23:AM23)</f>
        <v>2829.15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51">
        <f>SUM(AO23:AW23)</f>
        <v>0</v>
      </c>
      <c r="AY23" s="4">
        <v>0</v>
      </c>
      <c r="AZ23" s="49">
        <f>AY23-AX23</f>
        <v>0</v>
      </c>
    </row>
    <row r="24" spans="1:52" x14ac:dyDescent="0.3">
      <c r="A24" s="9" t="s">
        <v>56</v>
      </c>
      <c r="B24" s="3" t="s">
        <v>57</v>
      </c>
      <c r="C24" s="4">
        <v>5957</v>
      </c>
      <c r="D24" s="4">
        <v>5644</v>
      </c>
      <c r="E24" s="4">
        <v>0</v>
      </c>
      <c r="F24" s="4">
        <v>6972</v>
      </c>
      <c r="G24" s="4">
        <v>11.760000000000002</v>
      </c>
      <c r="H24" s="4">
        <v>0</v>
      </c>
      <c r="I24" s="4">
        <v>1162</v>
      </c>
      <c r="J24" s="4">
        <v>4323.28</v>
      </c>
      <c r="K24" s="4">
        <v>5662.7</v>
      </c>
      <c r="L24" s="4">
        <v>0</v>
      </c>
      <c r="M24" s="4">
        <v>82.51</v>
      </c>
      <c r="N24" s="4">
        <v>0</v>
      </c>
      <c r="O24" s="4">
        <v>0</v>
      </c>
      <c r="P24" s="4">
        <v>3997.2000000000003</v>
      </c>
      <c r="Q24" s="4">
        <v>2196</v>
      </c>
      <c r="R24" s="4">
        <v>0</v>
      </c>
      <c r="S24" s="4">
        <v>0</v>
      </c>
      <c r="T24" s="4">
        <v>0</v>
      </c>
      <c r="U24" s="4">
        <v>0</v>
      </c>
      <c r="V24" s="4">
        <v>666.2</v>
      </c>
      <c r="W24" s="4">
        <v>1867</v>
      </c>
      <c r="X24" s="4">
        <v>0</v>
      </c>
      <c r="Y24" s="4">
        <v>0</v>
      </c>
      <c r="Z24" s="4">
        <v>499.65</v>
      </c>
      <c r="AA24" s="4">
        <v>0</v>
      </c>
      <c r="AB24" s="4">
        <v>0</v>
      </c>
      <c r="AC24" s="4">
        <v>0</v>
      </c>
      <c r="AD24" s="4">
        <v>5829.2499999999991</v>
      </c>
      <c r="AE24" s="4">
        <v>0</v>
      </c>
      <c r="AF24" s="4">
        <v>7661.2999999999993</v>
      </c>
      <c r="AG24" s="4">
        <v>3830.6499999999996</v>
      </c>
      <c r="AH24" s="4">
        <v>999.3</v>
      </c>
      <c r="AI24" s="4">
        <v>0</v>
      </c>
      <c r="AJ24" s="4">
        <v>0</v>
      </c>
      <c r="AK24" s="4">
        <v>7161.65</v>
      </c>
      <c r="AL24" s="4">
        <v>3331.0000000000005</v>
      </c>
      <c r="AM24" s="4">
        <v>0</v>
      </c>
      <c r="AN24" s="46">
        <f>SUM(C24:AM24)</f>
        <v>67854.45</v>
      </c>
      <c r="AO24" s="15">
        <v>0</v>
      </c>
      <c r="AP24" s="15">
        <v>0</v>
      </c>
      <c r="AQ24" s="15">
        <v>0</v>
      </c>
      <c r="AR24" s="15">
        <v>0</v>
      </c>
      <c r="AS24" s="15">
        <v>65.8</v>
      </c>
      <c r="AT24" s="15">
        <v>0</v>
      </c>
      <c r="AU24" s="15">
        <v>0</v>
      </c>
      <c r="AV24" s="15">
        <v>0</v>
      </c>
      <c r="AW24" s="15">
        <v>0</v>
      </c>
      <c r="AX24" s="51">
        <f>SUM(AO24:AW24)</f>
        <v>65.8</v>
      </c>
      <c r="AY24" s="4">
        <v>65.8</v>
      </c>
      <c r="AZ24" s="49">
        <f>AY24-AX24</f>
        <v>0</v>
      </c>
    </row>
    <row r="25" spans="1:52" x14ac:dyDescent="0.3">
      <c r="A25" s="9" t="s">
        <v>58</v>
      </c>
      <c r="B25" s="3" t="s">
        <v>59</v>
      </c>
      <c r="C25" s="4">
        <v>4175</v>
      </c>
      <c r="D25" s="4">
        <v>4562</v>
      </c>
      <c r="E25" s="4">
        <v>0</v>
      </c>
      <c r="F25" s="4">
        <v>6888.17</v>
      </c>
      <c r="G25" s="4">
        <v>3363.9900000000002</v>
      </c>
      <c r="H25" s="4">
        <v>1752.0299999999997</v>
      </c>
      <c r="I25" s="4">
        <v>51.14</v>
      </c>
      <c r="J25" s="4">
        <v>640.76</v>
      </c>
      <c r="K25" s="4">
        <v>9791.3999999999978</v>
      </c>
      <c r="L25" s="4">
        <v>3100.6100000000006</v>
      </c>
      <c r="M25" s="4">
        <v>0</v>
      </c>
      <c r="N25" s="4">
        <v>0</v>
      </c>
      <c r="O25" s="4">
        <v>0</v>
      </c>
      <c r="P25" s="4">
        <v>0</v>
      </c>
      <c r="Q25" s="4">
        <v>15146.91</v>
      </c>
      <c r="R25" s="4">
        <v>9245.8299999999981</v>
      </c>
      <c r="S25" s="4">
        <v>0</v>
      </c>
      <c r="T25" s="4">
        <v>0</v>
      </c>
      <c r="U25" s="4">
        <v>0</v>
      </c>
      <c r="V25" s="4">
        <v>0</v>
      </c>
      <c r="W25" s="4">
        <v>499.65</v>
      </c>
      <c r="X25" s="4">
        <v>10659.2</v>
      </c>
      <c r="Y25" s="4">
        <v>0</v>
      </c>
      <c r="Z25" s="4">
        <v>3497.55</v>
      </c>
      <c r="AA25" s="4">
        <v>0</v>
      </c>
      <c r="AB25" s="4">
        <v>1832.0499999999997</v>
      </c>
      <c r="AC25" s="4">
        <v>0</v>
      </c>
      <c r="AD25" s="4">
        <v>499.65</v>
      </c>
      <c r="AE25" s="4">
        <v>0</v>
      </c>
      <c r="AF25" s="4">
        <v>10326.099999999999</v>
      </c>
      <c r="AG25" s="4">
        <v>9160.2499999999982</v>
      </c>
      <c r="AH25" s="4">
        <v>0</v>
      </c>
      <c r="AI25" s="4">
        <v>9993</v>
      </c>
      <c r="AJ25" s="4">
        <v>0</v>
      </c>
      <c r="AK25" s="4">
        <v>6662.0000000000009</v>
      </c>
      <c r="AL25" s="4">
        <v>0</v>
      </c>
      <c r="AM25" s="4">
        <v>9992.9999999999982</v>
      </c>
      <c r="AN25" s="46">
        <f>SUM(C25:AM25)</f>
        <v>121840.29000000001</v>
      </c>
      <c r="AO25" s="15">
        <v>1764.1799999999998</v>
      </c>
      <c r="AP25" s="15">
        <v>208.01</v>
      </c>
      <c r="AQ25" s="15">
        <v>0</v>
      </c>
      <c r="AR25" s="15">
        <v>0</v>
      </c>
      <c r="AS25" s="15">
        <v>76.44</v>
      </c>
      <c r="AT25" s="15">
        <v>0</v>
      </c>
      <c r="AU25" s="15">
        <v>0</v>
      </c>
      <c r="AV25" s="15">
        <v>0</v>
      </c>
      <c r="AW25" s="15">
        <v>0</v>
      </c>
      <c r="AX25" s="51">
        <f>SUM(AO25:AW25)</f>
        <v>2048.6299999999997</v>
      </c>
      <c r="AY25" s="4">
        <v>2048.6299999999997</v>
      </c>
      <c r="AZ25" s="49">
        <f>AY25-AX25</f>
        <v>0</v>
      </c>
    </row>
    <row r="26" spans="1:52" x14ac:dyDescent="0.3">
      <c r="A26" s="9" t="s">
        <v>60</v>
      </c>
      <c r="B26" s="3" t="s">
        <v>61</v>
      </c>
      <c r="C26" s="4">
        <v>3703</v>
      </c>
      <c r="D26" s="4">
        <v>3320</v>
      </c>
      <c r="E26" s="4">
        <v>0</v>
      </c>
      <c r="F26" s="4">
        <v>2656</v>
      </c>
      <c r="G26" s="4">
        <v>1999.8400000000001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51.29</v>
      </c>
      <c r="N26" s="4">
        <v>0</v>
      </c>
      <c r="O26" s="4">
        <v>0</v>
      </c>
      <c r="P26" s="4">
        <v>0</v>
      </c>
      <c r="Q26" s="4">
        <v>999.3</v>
      </c>
      <c r="R26" s="4">
        <v>1498.95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6">
        <f>SUM(C26:AM26)</f>
        <v>14228.380000000001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51">
        <f>SUM(AO26:AW26)</f>
        <v>0</v>
      </c>
      <c r="AY26" s="4">
        <v>0</v>
      </c>
      <c r="AZ26" s="49">
        <f>AY26-AX26</f>
        <v>0</v>
      </c>
    </row>
    <row r="27" spans="1:52" x14ac:dyDescent="0.3">
      <c r="A27" s="9" t="s">
        <v>62</v>
      </c>
      <c r="B27" s="3" t="s">
        <v>63</v>
      </c>
      <c r="C27" s="4">
        <v>13846</v>
      </c>
      <c r="D27" s="4">
        <v>19588</v>
      </c>
      <c r="E27" s="4">
        <v>0</v>
      </c>
      <c r="F27" s="4">
        <v>8632</v>
      </c>
      <c r="G27" s="4">
        <v>10323.92</v>
      </c>
      <c r="H27" s="4">
        <v>0</v>
      </c>
      <c r="I27" s="4">
        <v>12948</v>
      </c>
      <c r="J27" s="4">
        <v>14300.080000000002</v>
      </c>
      <c r="K27" s="4">
        <v>15489.149999999992</v>
      </c>
      <c r="L27" s="4">
        <v>23150.449999999997</v>
      </c>
      <c r="M27" s="4">
        <v>191.77999999999997</v>
      </c>
      <c r="N27" s="4">
        <v>0</v>
      </c>
      <c r="O27" s="4">
        <v>0</v>
      </c>
      <c r="P27" s="4">
        <v>0</v>
      </c>
      <c r="Q27" s="4">
        <v>31644.500000000025</v>
      </c>
      <c r="R27" s="4">
        <v>25482.150000000005</v>
      </c>
      <c r="S27" s="4">
        <v>0</v>
      </c>
      <c r="T27" s="4">
        <v>498</v>
      </c>
      <c r="U27" s="4">
        <v>0</v>
      </c>
      <c r="V27" s="4">
        <v>499.65</v>
      </c>
      <c r="W27" s="4">
        <v>0</v>
      </c>
      <c r="X27" s="4">
        <v>45801.250000000015</v>
      </c>
      <c r="Y27" s="4">
        <v>0</v>
      </c>
      <c r="Z27" s="4">
        <v>25981.800000000003</v>
      </c>
      <c r="AA27" s="4">
        <v>0</v>
      </c>
      <c r="AB27" s="4">
        <v>48466.05</v>
      </c>
      <c r="AC27" s="4">
        <v>0</v>
      </c>
      <c r="AD27" s="4">
        <v>37473.750000000007</v>
      </c>
      <c r="AE27" s="4">
        <v>0</v>
      </c>
      <c r="AF27" s="4">
        <v>43303</v>
      </c>
      <c r="AG27" s="4">
        <v>27647.300000000007</v>
      </c>
      <c r="AH27" s="4">
        <v>0</v>
      </c>
      <c r="AI27" s="4">
        <v>34808.949999999997</v>
      </c>
      <c r="AJ27" s="4">
        <v>0</v>
      </c>
      <c r="AK27" s="4">
        <v>29312.800000000007</v>
      </c>
      <c r="AL27" s="4">
        <v>0</v>
      </c>
      <c r="AM27" s="4">
        <v>39805.450000000012</v>
      </c>
      <c r="AN27" s="46">
        <f>SUM(C27:AM27)</f>
        <v>509194.02999999997</v>
      </c>
      <c r="AO27" s="15">
        <v>0</v>
      </c>
      <c r="AP27" s="15">
        <v>0</v>
      </c>
      <c r="AQ27" s="15">
        <v>185.12</v>
      </c>
      <c r="AR27" s="15">
        <v>0</v>
      </c>
      <c r="AS27" s="15">
        <v>499.65000000000003</v>
      </c>
      <c r="AT27" s="15">
        <v>0</v>
      </c>
      <c r="AU27" s="15">
        <v>0</v>
      </c>
      <c r="AV27" s="15">
        <v>0</v>
      </c>
      <c r="AW27" s="15">
        <v>0</v>
      </c>
      <c r="AX27" s="51">
        <f>SUM(AO27:AW27)</f>
        <v>684.77</v>
      </c>
      <c r="AY27" s="4">
        <v>684.77</v>
      </c>
      <c r="AZ27" s="49">
        <f>AY27-AX27</f>
        <v>0</v>
      </c>
    </row>
    <row r="28" spans="1:52" x14ac:dyDescent="0.3">
      <c r="A28" s="9" t="s">
        <v>68</v>
      </c>
      <c r="B28" s="3" t="s">
        <v>69</v>
      </c>
      <c r="C28" s="4">
        <v>4960</v>
      </c>
      <c r="D28" s="4">
        <v>27566</v>
      </c>
      <c r="E28" s="4">
        <v>0</v>
      </c>
      <c r="F28" s="4">
        <v>0</v>
      </c>
      <c r="G28" s="4">
        <v>5154.6800000000012</v>
      </c>
      <c r="H28" s="4">
        <v>0</v>
      </c>
      <c r="I28" s="4">
        <v>8440</v>
      </c>
      <c r="J28" s="4">
        <v>166.28</v>
      </c>
      <c r="K28" s="4">
        <v>468.3</v>
      </c>
      <c r="L28" s="4">
        <v>7763.9</v>
      </c>
      <c r="M28" s="4">
        <v>0</v>
      </c>
      <c r="N28" s="4">
        <v>0</v>
      </c>
      <c r="O28" s="4">
        <v>0</v>
      </c>
      <c r="P28" s="4">
        <v>0</v>
      </c>
      <c r="Q28" s="4">
        <v>2190.9</v>
      </c>
      <c r="R28" s="4">
        <v>14621.149999999998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13188.449999999999</v>
      </c>
      <c r="Y28" s="4">
        <v>0</v>
      </c>
      <c r="Z28" s="4">
        <v>7919.35</v>
      </c>
      <c r="AA28" s="4">
        <v>0</v>
      </c>
      <c r="AB28" s="4">
        <v>21185.849999999995</v>
      </c>
      <c r="AC28" s="4">
        <v>0</v>
      </c>
      <c r="AD28" s="4">
        <v>9742.6</v>
      </c>
      <c r="AE28" s="4">
        <v>0</v>
      </c>
      <c r="AF28" s="4">
        <v>1752</v>
      </c>
      <c r="AG28" s="4">
        <v>24674</v>
      </c>
      <c r="AH28" s="4">
        <v>12917</v>
      </c>
      <c r="AI28" s="4">
        <v>24560.799999999999</v>
      </c>
      <c r="AJ28" s="4">
        <v>0</v>
      </c>
      <c r="AK28" s="4">
        <v>18420.599999999999</v>
      </c>
      <c r="AL28" s="4">
        <v>0</v>
      </c>
      <c r="AM28" s="4">
        <v>0</v>
      </c>
      <c r="AN28" s="46">
        <f>SUM(C28:AM28)</f>
        <v>205691.86000000002</v>
      </c>
      <c r="AO28" s="15">
        <v>0</v>
      </c>
      <c r="AP28" s="15">
        <v>0</v>
      </c>
      <c r="AQ28" s="15">
        <v>1787.06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51">
        <f>SUM(AO28:AW28)</f>
        <v>1787.06</v>
      </c>
      <c r="AY28" s="4">
        <v>1787.06</v>
      </c>
      <c r="AZ28" s="49">
        <f>AY28-AX28</f>
        <v>0</v>
      </c>
    </row>
    <row r="29" spans="1:52" x14ac:dyDescent="0.3">
      <c r="A29" s="9" t="s">
        <v>70</v>
      </c>
      <c r="B29" s="3" t="s">
        <v>71</v>
      </c>
      <c r="C29" s="4">
        <v>4860</v>
      </c>
      <c r="D29" s="4">
        <v>40744</v>
      </c>
      <c r="E29" s="4">
        <v>0</v>
      </c>
      <c r="F29" s="4">
        <v>6560</v>
      </c>
      <c r="G29" s="4">
        <v>2240</v>
      </c>
      <c r="H29" s="4">
        <v>0</v>
      </c>
      <c r="I29" s="4">
        <v>0</v>
      </c>
      <c r="J29" s="4">
        <v>1040</v>
      </c>
      <c r="K29" s="4">
        <v>5680</v>
      </c>
      <c r="L29" s="4">
        <v>2240</v>
      </c>
      <c r="M29" s="4">
        <v>0</v>
      </c>
      <c r="N29" s="4">
        <v>0</v>
      </c>
      <c r="O29" s="4">
        <v>80</v>
      </c>
      <c r="P29" s="4">
        <v>320</v>
      </c>
      <c r="Q29" s="4">
        <v>880</v>
      </c>
      <c r="R29" s="4">
        <v>29120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20547.099999999999</v>
      </c>
      <c r="Y29" s="4">
        <v>0</v>
      </c>
      <c r="Z29" s="4">
        <v>4886.54</v>
      </c>
      <c r="AA29" s="4">
        <v>342.20999999999987</v>
      </c>
      <c r="AB29" s="4">
        <v>34680.58</v>
      </c>
      <c r="AC29" s="4">
        <v>0</v>
      </c>
      <c r="AD29" s="4">
        <v>22434.180000000004</v>
      </c>
      <c r="AE29" s="4">
        <v>0</v>
      </c>
      <c r="AF29" s="4">
        <v>32905.909999999996</v>
      </c>
      <c r="AG29" s="4">
        <v>30579.149999999998</v>
      </c>
      <c r="AH29" s="4">
        <v>2847.66</v>
      </c>
      <c r="AI29" s="4">
        <v>49014.400000000001</v>
      </c>
      <c r="AJ29" s="4">
        <v>0</v>
      </c>
      <c r="AK29" s="4">
        <v>32712.840000000007</v>
      </c>
      <c r="AL29" s="4">
        <v>6019.4699999999993</v>
      </c>
      <c r="AM29" s="4">
        <v>34378.029999999992</v>
      </c>
      <c r="AN29" s="46">
        <f>SUM(C29:AM29)</f>
        <v>365112.06999999995</v>
      </c>
      <c r="AO29" s="15">
        <v>0</v>
      </c>
      <c r="AP29" s="15">
        <v>20984</v>
      </c>
      <c r="AQ29" s="15">
        <v>0</v>
      </c>
      <c r="AR29" s="15">
        <v>0</v>
      </c>
      <c r="AS29" s="15">
        <v>240</v>
      </c>
      <c r="AT29" s="15">
        <v>749.25</v>
      </c>
      <c r="AU29" s="15">
        <v>0</v>
      </c>
      <c r="AV29" s="15">
        <v>462.09</v>
      </c>
      <c r="AW29" s="15">
        <v>318.06</v>
      </c>
      <c r="AX29" s="51">
        <f>SUM(AO29:AW29)</f>
        <v>22753.4</v>
      </c>
      <c r="AY29" s="4">
        <v>22435.34</v>
      </c>
      <c r="AZ29" s="49">
        <f>AY29-AX29</f>
        <v>-318.06000000000131</v>
      </c>
    </row>
    <row r="30" spans="1:52" x14ac:dyDescent="0.3">
      <c r="A30" s="9" t="s">
        <v>72</v>
      </c>
      <c r="B30" s="3" t="s">
        <v>73</v>
      </c>
      <c r="C30" s="4">
        <v>1932</v>
      </c>
      <c r="D30" s="4">
        <v>0</v>
      </c>
      <c r="E30" s="4">
        <v>0</v>
      </c>
      <c r="F30" s="4">
        <v>1992</v>
      </c>
      <c r="G30" s="4">
        <v>252.78</v>
      </c>
      <c r="H30" s="4">
        <v>0</v>
      </c>
      <c r="I30" s="4">
        <v>0</v>
      </c>
      <c r="J30" s="4">
        <v>0</v>
      </c>
      <c r="K30" s="4">
        <v>249.78</v>
      </c>
      <c r="L30" s="4">
        <v>0</v>
      </c>
      <c r="M30" s="4">
        <v>26.76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2498.25</v>
      </c>
      <c r="AJ30" s="4">
        <v>0</v>
      </c>
      <c r="AK30" s="4">
        <v>0</v>
      </c>
      <c r="AL30" s="4">
        <v>0</v>
      </c>
      <c r="AM30" s="4">
        <v>2008.6</v>
      </c>
      <c r="AN30" s="46">
        <f>SUM(C30:AM30)</f>
        <v>8960.17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51">
        <f>SUM(AO30:AW30)</f>
        <v>0</v>
      </c>
      <c r="AY30" s="4">
        <v>0</v>
      </c>
      <c r="AZ30" s="49">
        <f>AY30-AX30</f>
        <v>0</v>
      </c>
    </row>
    <row r="31" spans="1:52" x14ac:dyDescent="0.3">
      <c r="A31" s="9" t="s">
        <v>74</v>
      </c>
      <c r="B31" s="3" t="s">
        <v>75</v>
      </c>
      <c r="C31" s="4">
        <v>483</v>
      </c>
      <c r="D31" s="4">
        <v>13114</v>
      </c>
      <c r="E31" s="4">
        <v>0</v>
      </c>
      <c r="F31" s="4">
        <v>0</v>
      </c>
      <c r="G31" s="4">
        <v>9311.68</v>
      </c>
      <c r="H31" s="4">
        <v>0</v>
      </c>
      <c r="I31" s="4">
        <v>2656</v>
      </c>
      <c r="J31" s="4">
        <v>0</v>
      </c>
      <c r="K31" s="4">
        <v>6661.9999999999982</v>
      </c>
      <c r="L31" s="4">
        <v>3830.65</v>
      </c>
      <c r="M31" s="4">
        <v>6.69</v>
      </c>
      <c r="N31" s="4">
        <v>332</v>
      </c>
      <c r="O31" s="4">
        <v>415.7</v>
      </c>
      <c r="P31" s="4">
        <v>0</v>
      </c>
      <c r="Q31" s="4">
        <v>9826.4499999999989</v>
      </c>
      <c r="R31" s="4">
        <v>13990.199999999997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11491.949999999999</v>
      </c>
      <c r="Y31" s="4">
        <v>0</v>
      </c>
      <c r="Z31" s="4">
        <v>4330.2999999999993</v>
      </c>
      <c r="AA31" s="4">
        <v>0</v>
      </c>
      <c r="AB31" s="4">
        <v>12657.8</v>
      </c>
      <c r="AC31" s="4">
        <v>0</v>
      </c>
      <c r="AD31" s="4">
        <v>8160.9499999999989</v>
      </c>
      <c r="AE31" s="4">
        <v>0</v>
      </c>
      <c r="AF31" s="4">
        <v>14240.029999999999</v>
      </c>
      <c r="AG31" s="4">
        <v>10742.48</v>
      </c>
      <c r="AH31" s="4">
        <v>0</v>
      </c>
      <c r="AI31" s="4">
        <v>17154.650000000001</v>
      </c>
      <c r="AJ31" s="4">
        <v>0</v>
      </c>
      <c r="AK31" s="4">
        <v>11658.499999999998</v>
      </c>
      <c r="AL31" s="4">
        <v>1498.9499999999998</v>
      </c>
      <c r="AM31" s="4">
        <v>20485.649999999998</v>
      </c>
      <c r="AN31" s="46">
        <f>SUM(C31:AM31)</f>
        <v>173049.63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51">
        <f>SUM(AO31:AW31)</f>
        <v>0</v>
      </c>
      <c r="AY31" s="4">
        <v>0</v>
      </c>
      <c r="AZ31" s="49">
        <f>AY31-AX31</f>
        <v>0</v>
      </c>
    </row>
    <row r="32" spans="1:52" x14ac:dyDescent="0.3">
      <c r="A32" s="9" t="s">
        <v>78</v>
      </c>
      <c r="B32" s="3" t="s">
        <v>79</v>
      </c>
      <c r="C32" s="4">
        <v>0</v>
      </c>
      <c r="D32" s="4">
        <v>4980</v>
      </c>
      <c r="E32" s="4">
        <v>0</v>
      </c>
      <c r="F32" s="4">
        <v>0</v>
      </c>
      <c r="G32" s="4">
        <v>2494.1999999999998</v>
      </c>
      <c r="H32" s="4">
        <v>0</v>
      </c>
      <c r="I32" s="4">
        <v>0</v>
      </c>
      <c r="J32" s="4">
        <v>2660.48</v>
      </c>
      <c r="K32" s="4">
        <v>1498.9499999999998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2997.9</v>
      </c>
      <c r="R32" s="4">
        <v>2498.25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1498.9499999999998</v>
      </c>
      <c r="Y32" s="4">
        <v>0</v>
      </c>
      <c r="Z32" s="4">
        <v>1998.6</v>
      </c>
      <c r="AA32" s="4">
        <v>0</v>
      </c>
      <c r="AB32" s="4">
        <v>3164.45</v>
      </c>
      <c r="AC32" s="4">
        <v>0</v>
      </c>
      <c r="AD32" s="4">
        <v>1665.5</v>
      </c>
      <c r="AE32" s="4">
        <v>0</v>
      </c>
      <c r="AF32" s="4">
        <v>2664.7999999999997</v>
      </c>
      <c r="AG32" s="4">
        <v>2331.6999999999998</v>
      </c>
      <c r="AH32" s="4">
        <v>0</v>
      </c>
      <c r="AI32" s="4">
        <v>4330.3</v>
      </c>
      <c r="AJ32" s="4">
        <v>0</v>
      </c>
      <c r="AK32" s="4">
        <v>2498.25</v>
      </c>
      <c r="AL32" s="4">
        <v>0</v>
      </c>
      <c r="AM32" s="4">
        <v>5829.25</v>
      </c>
      <c r="AN32" s="46">
        <f>SUM(C32:AM32)</f>
        <v>43111.58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51">
        <f>SUM(AO32:AW32)</f>
        <v>0</v>
      </c>
      <c r="AY32" s="4">
        <v>0</v>
      </c>
      <c r="AZ32" s="49">
        <f>AY32-AX32</f>
        <v>0</v>
      </c>
    </row>
    <row r="33" spans="1:52" x14ac:dyDescent="0.3">
      <c r="A33" s="9" t="s">
        <v>80</v>
      </c>
      <c r="B33" s="3" t="s">
        <v>81</v>
      </c>
      <c r="C33" s="4">
        <v>7084</v>
      </c>
      <c r="D33" s="4">
        <v>5478</v>
      </c>
      <c r="E33" s="4">
        <v>0</v>
      </c>
      <c r="F33" s="4">
        <v>996</v>
      </c>
      <c r="G33" s="4">
        <v>500.52</v>
      </c>
      <c r="H33" s="4">
        <v>1771</v>
      </c>
      <c r="I33" s="4">
        <v>2324</v>
      </c>
      <c r="J33" s="4">
        <v>16295.439999999999</v>
      </c>
      <c r="K33" s="4">
        <v>1165.8499999999999</v>
      </c>
      <c r="L33" s="4">
        <v>9992.9999999999964</v>
      </c>
      <c r="M33" s="4">
        <v>2407.8700000000003</v>
      </c>
      <c r="N33" s="4">
        <v>0</v>
      </c>
      <c r="O33" s="4">
        <v>0</v>
      </c>
      <c r="P33" s="4">
        <v>0</v>
      </c>
      <c r="Q33" s="4">
        <v>11658.5</v>
      </c>
      <c r="R33" s="4">
        <v>10492.649999999998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16988.099999999999</v>
      </c>
      <c r="Y33" s="4">
        <v>0</v>
      </c>
      <c r="Z33" s="4">
        <v>8660.6</v>
      </c>
      <c r="AA33" s="4">
        <v>0</v>
      </c>
      <c r="AB33" s="4">
        <v>17654.3</v>
      </c>
      <c r="AC33" s="4">
        <v>0</v>
      </c>
      <c r="AD33" s="4">
        <v>8827.15</v>
      </c>
      <c r="AE33" s="4">
        <v>0</v>
      </c>
      <c r="AF33" s="4">
        <v>14573.13</v>
      </c>
      <c r="AG33" s="4">
        <v>9493.3499999999985</v>
      </c>
      <c r="AH33" s="4">
        <v>0</v>
      </c>
      <c r="AI33" s="4">
        <v>11658.5</v>
      </c>
      <c r="AJ33" s="4">
        <v>0</v>
      </c>
      <c r="AK33" s="4">
        <v>9659.9</v>
      </c>
      <c r="AL33" s="4">
        <v>0</v>
      </c>
      <c r="AM33" s="4">
        <v>24149.750000000004</v>
      </c>
      <c r="AN33" s="46">
        <f>SUM(C33:AM33)</f>
        <v>191831.61</v>
      </c>
      <c r="AO33" s="15">
        <v>0</v>
      </c>
      <c r="AP33" s="15">
        <v>0</v>
      </c>
      <c r="AQ33" s="15">
        <v>83.14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51">
        <f>SUM(AO33:AW33)</f>
        <v>83.14</v>
      </c>
      <c r="AY33" s="4">
        <v>83.14</v>
      </c>
      <c r="AZ33" s="49">
        <f>AY33-AX33</f>
        <v>0</v>
      </c>
    </row>
    <row r="34" spans="1:52" x14ac:dyDescent="0.3">
      <c r="A34" s="9" t="s">
        <v>82</v>
      </c>
      <c r="B34" s="3" t="s">
        <v>152</v>
      </c>
      <c r="C34" s="4">
        <v>8211</v>
      </c>
      <c r="D34" s="4">
        <v>13944</v>
      </c>
      <c r="E34" s="4">
        <v>0</v>
      </c>
      <c r="F34" s="4">
        <v>15106</v>
      </c>
      <c r="G34" s="4">
        <v>7009.24</v>
      </c>
      <c r="H34" s="4">
        <v>0</v>
      </c>
      <c r="I34" s="4">
        <v>0</v>
      </c>
      <c r="J34" s="4">
        <v>0</v>
      </c>
      <c r="K34" s="4">
        <v>499.65</v>
      </c>
      <c r="L34" s="4">
        <v>832.75</v>
      </c>
      <c r="M34" s="4">
        <v>113.72999999999999</v>
      </c>
      <c r="N34" s="4">
        <v>0</v>
      </c>
      <c r="O34" s="4">
        <v>0</v>
      </c>
      <c r="P34" s="4">
        <v>12324.699999999999</v>
      </c>
      <c r="Q34" s="4">
        <v>9992.9999999999982</v>
      </c>
      <c r="R34" s="4">
        <v>13490.55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9160.2499999999982</v>
      </c>
      <c r="Y34" s="4">
        <v>0</v>
      </c>
      <c r="Z34" s="4">
        <v>6162.3499999999995</v>
      </c>
      <c r="AA34" s="4">
        <v>0</v>
      </c>
      <c r="AB34" s="4">
        <v>22151.15</v>
      </c>
      <c r="AC34" s="4">
        <v>0</v>
      </c>
      <c r="AD34" s="4">
        <v>22817.350000000002</v>
      </c>
      <c r="AE34" s="4">
        <v>0</v>
      </c>
      <c r="AF34" s="4">
        <v>33643.1</v>
      </c>
      <c r="AG34" s="4">
        <v>19153.25</v>
      </c>
      <c r="AH34" s="4">
        <v>0</v>
      </c>
      <c r="AI34" s="4">
        <v>38972.699999999997</v>
      </c>
      <c r="AJ34" s="4">
        <v>0</v>
      </c>
      <c r="AK34" s="4">
        <v>35475.15</v>
      </c>
      <c r="AL34" s="4">
        <v>0</v>
      </c>
      <c r="AM34" s="4">
        <v>47966.400000000016</v>
      </c>
      <c r="AN34" s="46">
        <f>SUM(C34:AM34)</f>
        <v>317026.32000000007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51">
        <f>SUM(AO34:AW34)</f>
        <v>0</v>
      </c>
      <c r="AY34" s="4">
        <v>0</v>
      </c>
      <c r="AZ34" s="49">
        <f>AY34-AX34</f>
        <v>0</v>
      </c>
    </row>
    <row r="35" spans="1:52" x14ac:dyDescent="0.3">
      <c r="A35" s="9" t="s">
        <v>84</v>
      </c>
      <c r="B35" s="3" t="s">
        <v>85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1665.5</v>
      </c>
      <c r="AG35" s="4">
        <v>999.3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6">
        <f>SUM(C35:AM35)</f>
        <v>2664.8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51">
        <f>SUM(AO35:AW35)</f>
        <v>0</v>
      </c>
      <c r="AY35" s="4">
        <v>0</v>
      </c>
      <c r="AZ35" s="49">
        <f>AY35-AX35</f>
        <v>0</v>
      </c>
    </row>
    <row r="36" spans="1:52" x14ac:dyDescent="0.3">
      <c r="A36" s="9" t="s">
        <v>86</v>
      </c>
      <c r="B36" s="3" t="s">
        <v>87</v>
      </c>
      <c r="C36" s="4">
        <v>4669</v>
      </c>
      <c r="D36" s="4">
        <v>3320</v>
      </c>
      <c r="E36" s="4">
        <v>0</v>
      </c>
      <c r="F36" s="4">
        <v>3154</v>
      </c>
      <c r="G36" s="4">
        <v>3330.9199999999996</v>
      </c>
      <c r="H36" s="4">
        <v>0</v>
      </c>
      <c r="I36" s="4">
        <v>0</v>
      </c>
      <c r="J36" s="4">
        <v>0</v>
      </c>
      <c r="K36" s="4">
        <v>1998.6</v>
      </c>
      <c r="L36" s="4">
        <v>4330.3</v>
      </c>
      <c r="M36" s="4">
        <v>64.67</v>
      </c>
      <c r="N36" s="4">
        <v>0</v>
      </c>
      <c r="O36" s="4">
        <v>0</v>
      </c>
      <c r="P36" s="4">
        <v>0</v>
      </c>
      <c r="Q36" s="4">
        <v>7820.4000000000005</v>
      </c>
      <c r="R36" s="4">
        <v>8618.4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7820.4000000000005</v>
      </c>
      <c r="Y36" s="4">
        <v>0</v>
      </c>
      <c r="Z36" s="4">
        <v>8139.6</v>
      </c>
      <c r="AA36" s="4">
        <v>0</v>
      </c>
      <c r="AB36" s="4">
        <v>6828.5499999999993</v>
      </c>
      <c r="AC36" s="4">
        <v>0</v>
      </c>
      <c r="AD36" s="4">
        <v>6495.4500000000007</v>
      </c>
      <c r="AE36" s="4">
        <v>0</v>
      </c>
      <c r="AF36" s="4">
        <v>6162.35</v>
      </c>
      <c r="AG36" s="4">
        <v>4330.3</v>
      </c>
      <c r="AH36" s="4">
        <v>0</v>
      </c>
      <c r="AI36" s="4">
        <v>1665.5</v>
      </c>
      <c r="AJ36" s="4">
        <v>0</v>
      </c>
      <c r="AK36" s="4">
        <v>8160.95</v>
      </c>
      <c r="AL36" s="4">
        <v>1498.9499999999998</v>
      </c>
      <c r="AM36" s="4">
        <v>4330.3</v>
      </c>
      <c r="AN36" s="46">
        <f>SUM(C36:AM36)</f>
        <v>92738.64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499.65</v>
      </c>
      <c r="AX36" s="51">
        <f>SUM(AO36:AW36)</f>
        <v>499.65</v>
      </c>
      <c r="AY36" s="4">
        <v>0</v>
      </c>
      <c r="AZ36" s="49">
        <f>AY36-AX36</f>
        <v>-499.65</v>
      </c>
    </row>
    <row r="37" spans="1:52" x14ac:dyDescent="0.3">
      <c r="A37" s="9" t="s">
        <v>88</v>
      </c>
      <c r="B37" s="3" t="s">
        <v>89</v>
      </c>
      <c r="C37" s="4">
        <v>4814.3999999999996</v>
      </c>
      <c r="D37" s="4">
        <v>11952</v>
      </c>
      <c r="E37" s="4">
        <v>0</v>
      </c>
      <c r="F37" s="4">
        <v>7815.16</v>
      </c>
      <c r="G37" s="4">
        <v>5154.68</v>
      </c>
      <c r="H37" s="4">
        <v>0</v>
      </c>
      <c r="I37" s="4">
        <v>0</v>
      </c>
      <c r="J37" s="4">
        <v>0</v>
      </c>
      <c r="K37" s="4">
        <v>22317.700000000012</v>
      </c>
      <c r="L37" s="4">
        <v>7661.2999999999984</v>
      </c>
      <c r="M37" s="4">
        <v>0</v>
      </c>
      <c r="N37" s="4">
        <v>0</v>
      </c>
      <c r="O37" s="4">
        <v>0</v>
      </c>
      <c r="P37" s="4">
        <v>0</v>
      </c>
      <c r="Q37" s="4">
        <v>25482.15</v>
      </c>
      <c r="R37" s="4">
        <v>20818.750000000004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20152.550000000003</v>
      </c>
      <c r="Y37" s="4">
        <v>0</v>
      </c>
      <c r="Z37" s="4">
        <v>12324.699999999999</v>
      </c>
      <c r="AA37" s="4">
        <v>0</v>
      </c>
      <c r="AB37" s="4">
        <v>40138.550000000025</v>
      </c>
      <c r="AC37" s="4">
        <v>0</v>
      </c>
      <c r="AD37" s="4">
        <v>25315.600000000006</v>
      </c>
      <c r="AE37" s="4">
        <v>0</v>
      </c>
      <c r="AF37" s="4">
        <v>35475.150000000009</v>
      </c>
      <c r="AG37" s="4">
        <v>27147.649999999998</v>
      </c>
      <c r="AH37" s="4">
        <v>0</v>
      </c>
      <c r="AI37" s="4">
        <v>31144.85</v>
      </c>
      <c r="AJ37" s="4">
        <v>0</v>
      </c>
      <c r="AK37" s="4">
        <v>22484.250000000004</v>
      </c>
      <c r="AL37" s="4">
        <v>0</v>
      </c>
      <c r="AM37" s="4">
        <v>24649.400000000005</v>
      </c>
      <c r="AN37" s="46">
        <f>SUM(C37:AM37)</f>
        <v>344848.84000000008</v>
      </c>
      <c r="AO37" s="15">
        <v>0</v>
      </c>
      <c r="AP37" s="15">
        <v>6598.5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51">
        <f>SUM(AO37:AW37)</f>
        <v>6598.5</v>
      </c>
      <c r="AY37" s="4">
        <v>6598.5</v>
      </c>
      <c r="AZ37" s="49">
        <f>AY37-AX37</f>
        <v>0</v>
      </c>
    </row>
    <row r="38" spans="1:52" x14ac:dyDescent="0.3">
      <c r="A38" s="9" t="s">
        <v>90</v>
      </c>
      <c r="B38" s="3" t="s">
        <v>91</v>
      </c>
      <c r="C38" s="4">
        <v>0</v>
      </c>
      <c r="D38" s="4">
        <v>0</v>
      </c>
      <c r="E38" s="4">
        <v>0</v>
      </c>
      <c r="F38" s="4">
        <v>664</v>
      </c>
      <c r="G38" s="4">
        <v>451.12</v>
      </c>
      <c r="H38" s="4">
        <v>0</v>
      </c>
      <c r="I38" s="4">
        <v>0</v>
      </c>
      <c r="J38" s="4">
        <v>166.28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999.3</v>
      </c>
      <c r="AE38" s="4">
        <v>0</v>
      </c>
      <c r="AF38" s="4">
        <v>499.65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6">
        <f>SUM(C38:AM38)</f>
        <v>2780.35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51">
        <f>SUM(AO38:AW38)</f>
        <v>0</v>
      </c>
      <c r="AY38" s="4">
        <v>0</v>
      </c>
      <c r="AZ38" s="49">
        <f>AY38-AX38</f>
        <v>0</v>
      </c>
    </row>
    <row r="39" spans="1:52" x14ac:dyDescent="0.3">
      <c r="A39" s="9" t="s">
        <v>92</v>
      </c>
      <c r="B39" s="3" t="s">
        <v>93</v>
      </c>
      <c r="C39" s="4">
        <v>8533</v>
      </c>
      <c r="D39" s="4">
        <v>50962</v>
      </c>
      <c r="E39" s="4">
        <v>29216</v>
      </c>
      <c r="F39" s="4">
        <v>50464</v>
      </c>
      <c r="G39" s="4">
        <v>30513.239999999998</v>
      </c>
      <c r="H39" s="4">
        <v>24311</v>
      </c>
      <c r="I39" s="4">
        <v>0</v>
      </c>
      <c r="J39" s="4">
        <v>2660.48</v>
      </c>
      <c r="K39" s="4">
        <v>47633.300000000054</v>
      </c>
      <c r="L39" s="4">
        <v>27480.750000000007</v>
      </c>
      <c r="M39" s="4">
        <v>454.92</v>
      </c>
      <c r="N39" s="4">
        <v>0</v>
      </c>
      <c r="O39" s="4">
        <v>0</v>
      </c>
      <c r="P39" s="4">
        <v>166.55</v>
      </c>
      <c r="Q39" s="4">
        <v>57959.400000000038</v>
      </c>
      <c r="R39" s="4">
        <v>44635.400000000023</v>
      </c>
      <c r="S39" s="4">
        <v>0</v>
      </c>
      <c r="T39" s="4">
        <v>0</v>
      </c>
      <c r="U39" s="4">
        <v>0</v>
      </c>
      <c r="V39" s="4">
        <v>2664.8</v>
      </c>
      <c r="W39" s="4">
        <v>0</v>
      </c>
      <c r="X39" s="4">
        <v>25981.80000000001</v>
      </c>
      <c r="Y39" s="4">
        <v>0</v>
      </c>
      <c r="Z39" s="4">
        <v>27480.750000000011</v>
      </c>
      <c r="AA39" s="4">
        <v>499.64999999999986</v>
      </c>
      <c r="AB39" s="4">
        <v>64288.300000000039</v>
      </c>
      <c r="AC39" s="4">
        <v>0</v>
      </c>
      <c r="AD39" s="4">
        <v>51297.400000000045</v>
      </c>
      <c r="AE39" s="4">
        <v>1498.9499999999998</v>
      </c>
      <c r="AF39" s="4">
        <v>52130.150000000023</v>
      </c>
      <c r="AG39" s="4">
        <v>38972.700000000026</v>
      </c>
      <c r="AH39" s="4">
        <v>0</v>
      </c>
      <c r="AI39" s="4">
        <v>36641</v>
      </c>
      <c r="AJ39" s="4">
        <v>2997.9000000000005</v>
      </c>
      <c r="AK39" s="4">
        <v>48466.050000000017</v>
      </c>
      <c r="AL39" s="4">
        <v>0</v>
      </c>
      <c r="AM39" s="4">
        <v>43802.650000000023</v>
      </c>
      <c r="AN39" s="46">
        <f>SUM(C39:AM39)</f>
        <v>771712.14000000036</v>
      </c>
      <c r="AO39" s="15">
        <v>0</v>
      </c>
      <c r="AP39" s="15">
        <v>198</v>
      </c>
      <c r="AQ39" s="15">
        <v>0</v>
      </c>
      <c r="AR39" s="15">
        <v>166.55</v>
      </c>
      <c r="AS39" s="15">
        <v>0</v>
      </c>
      <c r="AT39" s="15">
        <v>0</v>
      </c>
      <c r="AU39" s="15">
        <v>0</v>
      </c>
      <c r="AV39" s="15">
        <v>0</v>
      </c>
      <c r="AW39" s="15">
        <v>999.3</v>
      </c>
      <c r="AX39" s="51">
        <f>SUM(AO39:AW39)</f>
        <v>1363.85</v>
      </c>
      <c r="AY39" s="4">
        <v>364.55</v>
      </c>
      <c r="AZ39" s="49">
        <f>AY39-AX39</f>
        <v>-999.3</v>
      </c>
    </row>
    <row r="40" spans="1:52" x14ac:dyDescent="0.3">
      <c r="A40" s="9" t="s">
        <v>94</v>
      </c>
      <c r="B40" s="3" t="s">
        <v>95</v>
      </c>
      <c r="C40" s="4">
        <v>0</v>
      </c>
      <c r="D40" s="4">
        <v>0</v>
      </c>
      <c r="E40" s="4">
        <v>0</v>
      </c>
      <c r="F40" s="4">
        <v>664</v>
      </c>
      <c r="G40" s="4">
        <v>666.24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6">
        <f>SUM(C40:AM40)</f>
        <v>1330.24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51">
        <f>SUM(AO40:AW40)</f>
        <v>0</v>
      </c>
      <c r="AY40" s="4">
        <v>0</v>
      </c>
      <c r="AZ40" s="49">
        <f>AY40-AX40</f>
        <v>0</v>
      </c>
    </row>
    <row r="41" spans="1:52" x14ac:dyDescent="0.3">
      <c r="A41" s="9" t="s">
        <v>96</v>
      </c>
      <c r="B41" s="3" t="s">
        <v>97</v>
      </c>
      <c r="C41" s="4">
        <v>960</v>
      </c>
      <c r="D41" s="4">
        <v>3652</v>
      </c>
      <c r="E41" s="4">
        <v>0</v>
      </c>
      <c r="F41" s="4">
        <v>960</v>
      </c>
      <c r="G41" s="4">
        <v>960</v>
      </c>
      <c r="H41" s="4">
        <v>0</v>
      </c>
      <c r="I41" s="4">
        <v>0</v>
      </c>
      <c r="J41" s="4">
        <v>0</v>
      </c>
      <c r="K41" s="4">
        <v>999.3</v>
      </c>
      <c r="L41" s="4">
        <v>999.3</v>
      </c>
      <c r="M41" s="4">
        <v>12.92</v>
      </c>
      <c r="N41" s="4">
        <v>0</v>
      </c>
      <c r="O41" s="4">
        <v>0</v>
      </c>
      <c r="P41" s="4">
        <v>0</v>
      </c>
      <c r="Q41" s="4">
        <v>999.3</v>
      </c>
      <c r="R41" s="4">
        <v>1498.95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1498.95</v>
      </c>
      <c r="Y41" s="4">
        <v>0</v>
      </c>
      <c r="Z41" s="4">
        <v>999.3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1998.6</v>
      </c>
      <c r="AG41" s="4">
        <v>1498.9499999999998</v>
      </c>
      <c r="AH41" s="4">
        <v>0</v>
      </c>
      <c r="AI41" s="4">
        <v>2664.8</v>
      </c>
      <c r="AJ41" s="4">
        <v>0</v>
      </c>
      <c r="AK41" s="4">
        <v>1498.9499999999998</v>
      </c>
      <c r="AL41" s="4">
        <v>0</v>
      </c>
      <c r="AM41" s="4">
        <v>4163.75</v>
      </c>
      <c r="AN41" s="46">
        <f>SUM(C41:AM41)</f>
        <v>25365.07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51">
        <f>SUM(AO41:AW41)</f>
        <v>0</v>
      </c>
      <c r="AY41" s="4">
        <v>0</v>
      </c>
      <c r="AZ41" s="49">
        <f>AY41-AX41</f>
        <v>0</v>
      </c>
    </row>
    <row r="42" spans="1:52" x14ac:dyDescent="0.3">
      <c r="A42" s="9" t="s">
        <v>98</v>
      </c>
      <c r="B42" s="3" t="s">
        <v>99</v>
      </c>
      <c r="C42" s="4">
        <v>0</v>
      </c>
      <c r="D42" s="4">
        <v>5478</v>
      </c>
      <c r="E42" s="4">
        <v>0</v>
      </c>
      <c r="F42" s="4">
        <v>498</v>
      </c>
      <c r="G42" s="4">
        <v>0.84</v>
      </c>
      <c r="H42" s="4">
        <v>0</v>
      </c>
      <c r="I42" s="4">
        <v>6972</v>
      </c>
      <c r="J42" s="4">
        <v>17625.68</v>
      </c>
      <c r="K42" s="4">
        <v>4829.95</v>
      </c>
      <c r="L42" s="4">
        <v>4330.2999999999993</v>
      </c>
      <c r="M42" s="4">
        <v>0</v>
      </c>
      <c r="N42" s="4">
        <v>0</v>
      </c>
      <c r="O42" s="4">
        <v>0</v>
      </c>
      <c r="P42" s="4">
        <v>0</v>
      </c>
      <c r="Q42" s="4">
        <v>12491.250000000002</v>
      </c>
      <c r="R42" s="4">
        <v>8494.0499999999993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15822.259999999998</v>
      </c>
      <c r="Y42" s="4">
        <v>2165.15</v>
      </c>
      <c r="Z42" s="4">
        <v>9993</v>
      </c>
      <c r="AA42" s="4">
        <v>0</v>
      </c>
      <c r="AB42" s="4">
        <v>14406.58</v>
      </c>
      <c r="AC42" s="4">
        <v>0</v>
      </c>
      <c r="AD42" s="4">
        <v>10659.2</v>
      </c>
      <c r="AE42" s="4">
        <v>0</v>
      </c>
      <c r="AF42" s="4">
        <v>9326.7999999999993</v>
      </c>
      <c r="AG42" s="4">
        <v>7328.2</v>
      </c>
      <c r="AH42" s="4">
        <v>0</v>
      </c>
      <c r="AI42" s="4">
        <v>10659.2</v>
      </c>
      <c r="AJ42" s="4">
        <v>0</v>
      </c>
      <c r="AK42" s="4">
        <v>4330.2999999999993</v>
      </c>
      <c r="AL42" s="4">
        <v>0</v>
      </c>
      <c r="AM42" s="4">
        <v>8993.7000000000007</v>
      </c>
      <c r="AN42" s="46">
        <f>SUM(C42:AM42)</f>
        <v>154404.46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51">
        <f>SUM(AO42:AW42)</f>
        <v>0</v>
      </c>
      <c r="AY42" s="4">
        <v>0</v>
      </c>
      <c r="AZ42" s="49">
        <f>AY42-AX42</f>
        <v>0</v>
      </c>
    </row>
    <row r="43" spans="1:52" x14ac:dyDescent="0.3">
      <c r="A43" s="9" t="s">
        <v>100</v>
      </c>
      <c r="B43" s="3" t="s">
        <v>101</v>
      </c>
      <c r="C43" s="4">
        <v>7404</v>
      </c>
      <c r="D43" s="4">
        <v>2656</v>
      </c>
      <c r="E43" s="4">
        <v>0</v>
      </c>
      <c r="F43" s="4">
        <v>1826</v>
      </c>
      <c r="G43" s="4">
        <v>834.48</v>
      </c>
      <c r="H43" s="4">
        <v>0</v>
      </c>
      <c r="I43" s="4">
        <v>11786</v>
      </c>
      <c r="J43" s="4">
        <v>18124.520000000004</v>
      </c>
      <c r="K43" s="4">
        <v>1165.8499999999999</v>
      </c>
      <c r="L43" s="4">
        <v>12824.349999999997</v>
      </c>
      <c r="M43" s="4">
        <v>98.11999999999999</v>
      </c>
      <c r="N43" s="4">
        <v>0</v>
      </c>
      <c r="O43" s="4">
        <v>0</v>
      </c>
      <c r="P43" s="4">
        <v>0</v>
      </c>
      <c r="Q43" s="4">
        <v>8327.5</v>
      </c>
      <c r="R43" s="4">
        <v>3497.55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8327.5</v>
      </c>
      <c r="Y43" s="4">
        <v>0</v>
      </c>
      <c r="Z43" s="4">
        <v>1332.4</v>
      </c>
      <c r="AA43" s="4">
        <v>0</v>
      </c>
      <c r="AB43" s="4">
        <v>9493.3499999999985</v>
      </c>
      <c r="AC43" s="4">
        <v>0</v>
      </c>
      <c r="AD43" s="4">
        <v>8160.9500000000016</v>
      </c>
      <c r="AE43" s="4">
        <v>0</v>
      </c>
      <c r="AF43" s="4">
        <v>13324</v>
      </c>
      <c r="AG43" s="4">
        <v>10659.199999999999</v>
      </c>
      <c r="AH43" s="4">
        <v>0</v>
      </c>
      <c r="AI43" s="4">
        <v>10242.83</v>
      </c>
      <c r="AJ43" s="4">
        <v>0</v>
      </c>
      <c r="AK43" s="4">
        <v>11408.679999999998</v>
      </c>
      <c r="AL43" s="4">
        <v>666.2</v>
      </c>
      <c r="AM43" s="4">
        <v>9909.73</v>
      </c>
      <c r="AN43" s="46">
        <f>SUM(C43:AM43)</f>
        <v>152069.21000000002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51">
        <f>SUM(AO43:AW43)</f>
        <v>0</v>
      </c>
      <c r="AY43" s="4">
        <v>0</v>
      </c>
      <c r="AZ43" s="49">
        <f>AY43-AX43</f>
        <v>0</v>
      </c>
    </row>
    <row r="44" spans="1:52" x14ac:dyDescent="0.3">
      <c r="A44" s="9" t="s">
        <v>102</v>
      </c>
      <c r="B44" s="3" t="s">
        <v>103</v>
      </c>
      <c r="C44" s="4">
        <v>0</v>
      </c>
      <c r="D44" s="4">
        <v>0</v>
      </c>
      <c r="E44" s="4">
        <v>0</v>
      </c>
      <c r="F44" s="4">
        <v>3320</v>
      </c>
      <c r="G44" s="4">
        <v>1335.84</v>
      </c>
      <c r="H44" s="4">
        <v>0</v>
      </c>
      <c r="I44" s="4">
        <v>0</v>
      </c>
      <c r="J44" s="4">
        <v>0</v>
      </c>
      <c r="K44" s="4">
        <v>1332.4</v>
      </c>
      <c r="L44" s="4">
        <v>499.65</v>
      </c>
      <c r="M44" s="4">
        <v>0</v>
      </c>
      <c r="N44" s="4">
        <v>0</v>
      </c>
      <c r="O44" s="4">
        <v>0</v>
      </c>
      <c r="P44" s="4">
        <v>0</v>
      </c>
      <c r="Q44" s="4">
        <v>1165.8499999999999</v>
      </c>
      <c r="R44" s="4">
        <v>999.3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1498.9499999999998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4663.3999999999996</v>
      </c>
      <c r="AG44" s="4">
        <v>2165.1499999999996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4996.4999999999991</v>
      </c>
      <c r="AN44" s="46">
        <f>SUM(C44:AM44)</f>
        <v>21977.039999999997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51">
        <f>SUM(AO44:AW44)</f>
        <v>0</v>
      </c>
      <c r="AY44" s="4">
        <v>0</v>
      </c>
      <c r="AZ44" s="49">
        <f>AY44-AX44</f>
        <v>0</v>
      </c>
    </row>
    <row r="45" spans="1:52" x14ac:dyDescent="0.3">
      <c r="A45" s="9" t="s">
        <v>104</v>
      </c>
      <c r="B45" s="3" t="s">
        <v>105</v>
      </c>
      <c r="C45" s="4">
        <v>2898</v>
      </c>
      <c r="D45" s="4">
        <v>0</v>
      </c>
      <c r="E45" s="4">
        <v>0</v>
      </c>
      <c r="F45" s="4">
        <v>5312</v>
      </c>
      <c r="G45" s="4">
        <v>1838.04</v>
      </c>
      <c r="H45" s="4">
        <v>0</v>
      </c>
      <c r="I45" s="4">
        <v>16268</v>
      </c>
      <c r="J45" s="4">
        <v>14300.080000000002</v>
      </c>
      <c r="K45" s="4">
        <v>5995.8</v>
      </c>
      <c r="L45" s="4">
        <v>16488.449999999997</v>
      </c>
      <c r="M45" s="4">
        <v>14.3</v>
      </c>
      <c r="N45" s="4">
        <v>0</v>
      </c>
      <c r="O45" s="4">
        <v>765</v>
      </c>
      <c r="P45" s="4">
        <v>0</v>
      </c>
      <c r="Q45" s="4">
        <v>28146.950000000004</v>
      </c>
      <c r="R45" s="4">
        <v>21818.050000000003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22650.800000000003</v>
      </c>
      <c r="Y45" s="4">
        <v>0</v>
      </c>
      <c r="Z45" s="4">
        <v>10825.75</v>
      </c>
      <c r="AA45" s="4">
        <v>0</v>
      </c>
      <c r="AB45" s="4">
        <v>31644.5</v>
      </c>
      <c r="AC45" s="4">
        <v>0</v>
      </c>
      <c r="AD45" s="4">
        <v>21318.399999999998</v>
      </c>
      <c r="AE45" s="4">
        <v>0</v>
      </c>
      <c r="AF45" s="4">
        <v>33976.200000000012</v>
      </c>
      <c r="AG45" s="4">
        <v>33549.87999999999</v>
      </c>
      <c r="AH45" s="4">
        <v>0</v>
      </c>
      <c r="AI45" s="4">
        <v>28813.15</v>
      </c>
      <c r="AJ45" s="4">
        <v>0</v>
      </c>
      <c r="AK45" s="4">
        <v>31811.05000000001</v>
      </c>
      <c r="AL45" s="4">
        <v>0</v>
      </c>
      <c r="AM45" s="4">
        <v>26148.35</v>
      </c>
      <c r="AN45" s="46">
        <f>SUM(C45:AM45)</f>
        <v>354582.75</v>
      </c>
      <c r="AO45" s="15">
        <v>0</v>
      </c>
      <c r="AP45" s="15">
        <v>0</v>
      </c>
      <c r="AQ45" s="15">
        <v>478.08000000000004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51">
        <f>SUM(AO45:AW45)</f>
        <v>478.08000000000004</v>
      </c>
      <c r="AY45" s="4">
        <v>478.08000000000004</v>
      </c>
      <c r="AZ45" s="49">
        <f>AY45-AX45</f>
        <v>0</v>
      </c>
    </row>
    <row r="46" spans="1:52" x14ac:dyDescent="0.3">
      <c r="A46" s="9" t="s">
        <v>106</v>
      </c>
      <c r="B46" s="3" t="s">
        <v>107</v>
      </c>
      <c r="C46" s="4">
        <v>0</v>
      </c>
      <c r="D46" s="4">
        <v>1660</v>
      </c>
      <c r="E46" s="4">
        <v>0</v>
      </c>
      <c r="F46" s="4">
        <v>2656</v>
      </c>
      <c r="G46" s="4">
        <v>4.4800000000000004</v>
      </c>
      <c r="H46" s="4">
        <v>0</v>
      </c>
      <c r="I46" s="4">
        <v>0</v>
      </c>
      <c r="J46" s="4">
        <v>0</v>
      </c>
      <c r="K46" s="4">
        <v>0</v>
      </c>
      <c r="L46" s="4">
        <v>5064.5300000000007</v>
      </c>
      <c r="M46" s="4">
        <v>0</v>
      </c>
      <c r="N46" s="4">
        <v>0</v>
      </c>
      <c r="O46" s="4">
        <v>0</v>
      </c>
      <c r="P46" s="4">
        <v>0</v>
      </c>
      <c r="Q46" s="4">
        <v>4530.96</v>
      </c>
      <c r="R46" s="4">
        <v>3361.68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2418.56</v>
      </c>
      <c r="Y46" s="4">
        <v>0</v>
      </c>
      <c r="Z46" s="4">
        <v>1965.08</v>
      </c>
      <c r="AA46" s="4">
        <v>0</v>
      </c>
      <c r="AB46" s="4">
        <v>0</v>
      </c>
      <c r="AC46" s="4">
        <v>0</v>
      </c>
      <c r="AD46" s="4">
        <v>156.16</v>
      </c>
      <c r="AE46" s="4">
        <v>0</v>
      </c>
      <c r="AF46" s="4">
        <v>3486</v>
      </c>
      <c r="AG46" s="4">
        <v>2822</v>
      </c>
      <c r="AH46" s="4">
        <v>0</v>
      </c>
      <c r="AI46" s="4">
        <v>5146</v>
      </c>
      <c r="AJ46" s="4">
        <v>0</v>
      </c>
      <c r="AK46" s="4">
        <v>8300</v>
      </c>
      <c r="AL46" s="4">
        <v>0</v>
      </c>
      <c r="AM46" s="4">
        <v>11786</v>
      </c>
      <c r="AN46" s="46">
        <f>SUM(C46:AM46)</f>
        <v>53357.45</v>
      </c>
      <c r="AO46" s="15">
        <v>0</v>
      </c>
      <c r="AP46" s="15">
        <v>0</v>
      </c>
      <c r="AQ46" s="15">
        <v>0</v>
      </c>
      <c r="AR46" s="15">
        <v>61.17</v>
      </c>
      <c r="AS46" s="15">
        <v>146.16</v>
      </c>
      <c r="AT46" s="15">
        <v>0</v>
      </c>
      <c r="AU46" s="15">
        <v>0</v>
      </c>
      <c r="AV46" s="15">
        <v>0</v>
      </c>
      <c r="AW46" s="15">
        <v>0</v>
      </c>
      <c r="AX46" s="51">
        <f>SUM(AO46:AW46)</f>
        <v>207.32999999999998</v>
      </c>
      <c r="AY46" s="4">
        <v>207.32999999999998</v>
      </c>
      <c r="AZ46" s="49">
        <f>AY46-AX46</f>
        <v>0</v>
      </c>
    </row>
    <row r="47" spans="1:52" x14ac:dyDescent="0.3">
      <c r="A47" s="9" t="s">
        <v>108</v>
      </c>
      <c r="B47" s="3" t="s">
        <v>109</v>
      </c>
      <c r="C47" s="4">
        <v>0</v>
      </c>
      <c r="D47" s="4">
        <v>1328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499.65</v>
      </c>
      <c r="L47" s="4">
        <v>999.3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1665.5</v>
      </c>
      <c r="Y47" s="4">
        <v>0</v>
      </c>
      <c r="Z47" s="4">
        <v>1665.5</v>
      </c>
      <c r="AA47" s="4">
        <v>0</v>
      </c>
      <c r="AB47" s="4">
        <v>0</v>
      </c>
      <c r="AC47" s="4">
        <v>0</v>
      </c>
      <c r="AD47" s="4">
        <v>4496.8499999999995</v>
      </c>
      <c r="AE47" s="4">
        <v>0</v>
      </c>
      <c r="AF47" s="4">
        <v>0</v>
      </c>
      <c r="AG47" s="4">
        <v>2165.1499999999996</v>
      </c>
      <c r="AH47" s="4">
        <v>499.65</v>
      </c>
      <c r="AI47" s="4">
        <v>5829.25</v>
      </c>
      <c r="AJ47" s="4">
        <v>0</v>
      </c>
      <c r="AK47" s="4">
        <v>7827.85</v>
      </c>
      <c r="AL47" s="4">
        <v>499.65</v>
      </c>
      <c r="AM47" s="4">
        <v>499.65</v>
      </c>
      <c r="AN47" s="46">
        <f>SUM(C47:AM47)</f>
        <v>27976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51">
        <f>SUM(AO47:AW47)</f>
        <v>0</v>
      </c>
      <c r="AY47" s="4">
        <v>0</v>
      </c>
      <c r="AZ47" s="49">
        <f>AY47-AX47</f>
        <v>0</v>
      </c>
    </row>
    <row r="48" spans="1:52" x14ac:dyDescent="0.3">
      <c r="A48" s="9" t="s">
        <v>110</v>
      </c>
      <c r="B48" s="3" t="s">
        <v>111</v>
      </c>
      <c r="C48" s="4">
        <v>53452</v>
      </c>
      <c r="D48" s="4">
        <v>62250</v>
      </c>
      <c r="E48" s="4">
        <v>0</v>
      </c>
      <c r="F48" s="4">
        <v>113544</v>
      </c>
      <c r="G48" s="4">
        <v>47911.920000000013</v>
      </c>
      <c r="H48" s="4">
        <v>2576</v>
      </c>
      <c r="I48" s="4">
        <v>101669</v>
      </c>
      <c r="J48" s="4">
        <v>4655.84</v>
      </c>
      <c r="K48" s="4">
        <v>82536.459999999701</v>
      </c>
      <c r="L48" s="4">
        <v>65966.279999999912</v>
      </c>
      <c r="M48" s="4">
        <v>776.03999999999985</v>
      </c>
      <c r="N48" s="4">
        <v>6</v>
      </c>
      <c r="O48" s="4">
        <v>0</v>
      </c>
      <c r="P48" s="4">
        <v>13990.640000000003</v>
      </c>
      <c r="Q48" s="4">
        <v>153913.17999999959</v>
      </c>
      <c r="R48" s="4">
        <v>101522.28999999986</v>
      </c>
      <c r="S48" s="4">
        <v>0</v>
      </c>
      <c r="T48" s="4">
        <v>0</v>
      </c>
      <c r="U48" s="4">
        <v>2161.64</v>
      </c>
      <c r="V48" s="4">
        <v>4387.03</v>
      </c>
      <c r="W48" s="4">
        <v>12963.920000000004</v>
      </c>
      <c r="X48" s="4">
        <v>106454.24999999983</v>
      </c>
      <c r="Y48" s="4">
        <v>0</v>
      </c>
      <c r="Z48" s="4">
        <v>73300.369999999923</v>
      </c>
      <c r="AA48" s="4">
        <v>1883.6099999999981</v>
      </c>
      <c r="AB48" s="4">
        <v>174185.22999999972</v>
      </c>
      <c r="AC48" s="4">
        <v>166.28</v>
      </c>
      <c r="AD48" s="4">
        <v>112333.99999999985</v>
      </c>
      <c r="AE48" s="4">
        <v>499.65</v>
      </c>
      <c r="AF48" s="4">
        <v>186066.43999999971</v>
      </c>
      <c r="AG48" s="4">
        <v>131350.20999999988</v>
      </c>
      <c r="AH48" s="4">
        <v>0</v>
      </c>
      <c r="AI48" s="4">
        <v>196321.69</v>
      </c>
      <c r="AJ48" s="4">
        <v>225.12</v>
      </c>
      <c r="AK48" s="4">
        <v>125995.53999999986</v>
      </c>
      <c r="AL48" s="4">
        <v>0</v>
      </c>
      <c r="AM48" s="4">
        <v>179999.73999999979</v>
      </c>
      <c r="AN48" s="46">
        <f>SUM(C48:AM48)</f>
        <v>2113064.3699999978</v>
      </c>
      <c r="AO48" s="15">
        <v>0</v>
      </c>
      <c r="AP48" s="15">
        <v>166</v>
      </c>
      <c r="AQ48" s="15">
        <v>8643.01</v>
      </c>
      <c r="AR48" s="15">
        <v>1439.57</v>
      </c>
      <c r="AS48" s="15">
        <v>625.12</v>
      </c>
      <c r="AT48" s="15">
        <v>1340.2099999999998</v>
      </c>
      <c r="AU48" s="15">
        <v>0</v>
      </c>
      <c r="AV48" s="15">
        <v>412.72</v>
      </c>
      <c r="AW48" s="15">
        <v>374.7</v>
      </c>
      <c r="AX48" s="51">
        <f>SUM(AO48:AW48)</f>
        <v>13001.33</v>
      </c>
      <c r="AY48" s="4">
        <v>12626.63</v>
      </c>
      <c r="AZ48" s="49">
        <f>AY48-AX48</f>
        <v>-374.70000000000073</v>
      </c>
    </row>
    <row r="49" spans="1:52" x14ac:dyDescent="0.3">
      <c r="A49" s="9" t="s">
        <v>174</v>
      </c>
      <c r="B49" s="3" t="s">
        <v>175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666.2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10492.65</v>
      </c>
      <c r="AJ49" s="4">
        <v>0</v>
      </c>
      <c r="AK49" s="4">
        <v>7494.75</v>
      </c>
      <c r="AL49" s="4">
        <v>0</v>
      </c>
      <c r="AM49" s="4">
        <v>13657.099999999999</v>
      </c>
      <c r="AN49" s="46">
        <f>SUM(C49:AM49)</f>
        <v>32310.699999999997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51">
        <f>SUM(AO49:AW49)</f>
        <v>0</v>
      </c>
      <c r="AY49" s="4">
        <v>0</v>
      </c>
      <c r="AZ49" s="49">
        <f>AY49-AX49</f>
        <v>0</v>
      </c>
    </row>
    <row r="50" spans="1:52" x14ac:dyDescent="0.3">
      <c r="A50" s="9" t="s">
        <v>112</v>
      </c>
      <c r="B50" s="3" t="s">
        <v>153</v>
      </c>
      <c r="C50" s="4">
        <v>4669</v>
      </c>
      <c r="D50" s="4">
        <v>4980</v>
      </c>
      <c r="E50" s="4">
        <v>0</v>
      </c>
      <c r="F50" s="4">
        <v>4482</v>
      </c>
      <c r="G50" s="4">
        <v>5827.36</v>
      </c>
      <c r="H50" s="4">
        <v>0</v>
      </c>
      <c r="I50" s="4">
        <v>0</v>
      </c>
      <c r="J50" s="4">
        <v>2161.64</v>
      </c>
      <c r="K50" s="4">
        <v>7994.3999999999987</v>
      </c>
      <c r="L50" s="4">
        <v>3164.45</v>
      </c>
      <c r="M50" s="4">
        <v>64.67</v>
      </c>
      <c r="N50" s="4">
        <v>0</v>
      </c>
      <c r="O50" s="4">
        <v>0</v>
      </c>
      <c r="P50" s="4">
        <v>0</v>
      </c>
      <c r="Q50" s="4">
        <v>5160</v>
      </c>
      <c r="R50" s="4">
        <v>3167.4999999999995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12824.35</v>
      </c>
      <c r="Y50" s="4">
        <v>0</v>
      </c>
      <c r="Z50" s="4">
        <v>3164.45</v>
      </c>
      <c r="AA50" s="4">
        <v>0</v>
      </c>
      <c r="AB50" s="4">
        <v>10492.65</v>
      </c>
      <c r="AC50" s="4">
        <v>0</v>
      </c>
      <c r="AD50" s="4">
        <v>10492.650000000001</v>
      </c>
      <c r="AE50" s="4">
        <v>0</v>
      </c>
      <c r="AF50" s="4">
        <v>13823.649999999998</v>
      </c>
      <c r="AG50" s="4">
        <v>10159.549999999999</v>
      </c>
      <c r="AH50" s="4">
        <v>0</v>
      </c>
      <c r="AI50" s="4">
        <v>8160.95</v>
      </c>
      <c r="AJ50" s="4">
        <v>0</v>
      </c>
      <c r="AK50" s="4">
        <v>7494.75</v>
      </c>
      <c r="AL50" s="4">
        <v>0</v>
      </c>
      <c r="AM50" s="4">
        <v>12158.15</v>
      </c>
      <c r="AN50" s="46">
        <f>SUM(C50:AM50)</f>
        <v>130442.16999999998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51">
        <f>SUM(AO50:AW50)</f>
        <v>0</v>
      </c>
      <c r="AY50" s="4">
        <v>0</v>
      </c>
      <c r="AZ50" s="49">
        <f>AY50-AX50</f>
        <v>0</v>
      </c>
    </row>
    <row r="51" spans="1:52" x14ac:dyDescent="0.3">
      <c r="A51" s="9" t="s">
        <v>114</v>
      </c>
      <c r="B51" s="3" t="s">
        <v>154</v>
      </c>
      <c r="C51" s="4">
        <v>3298</v>
      </c>
      <c r="D51" s="4">
        <v>9628</v>
      </c>
      <c r="E51" s="4">
        <v>0</v>
      </c>
      <c r="F51" s="4">
        <v>10682</v>
      </c>
      <c r="G51" s="4">
        <v>4161.2</v>
      </c>
      <c r="H51" s="4">
        <v>0</v>
      </c>
      <c r="I51" s="4">
        <v>0</v>
      </c>
      <c r="J51" s="4">
        <v>354</v>
      </c>
      <c r="K51" s="4">
        <v>12491.249999999996</v>
      </c>
      <c r="L51" s="4">
        <v>8563.5</v>
      </c>
      <c r="M51" s="4">
        <v>31.22</v>
      </c>
      <c r="N51" s="4">
        <v>0</v>
      </c>
      <c r="O51" s="4">
        <v>0</v>
      </c>
      <c r="P51" s="4">
        <v>0</v>
      </c>
      <c r="Q51" s="4">
        <v>13656.6</v>
      </c>
      <c r="R51" s="4">
        <v>7279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14489.849999999999</v>
      </c>
      <c r="Y51" s="4">
        <v>0</v>
      </c>
      <c r="Z51" s="4">
        <v>7328.1999999999989</v>
      </c>
      <c r="AA51" s="4">
        <v>0</v>
      </c>
      <c r="AB51" s="4">
        <v>21179.839999999997</v>
      </c>
      <c r="AC51" s="4">
        <v>0</v>
      </c>
      <c r="AD51" s="4">
        <v>17009</v>
      </c>
      <c r="AE51" s="4">
        <v>339.85</v>
      </c>
      <c r="AF51" s="4">
        <v>50298.100000000013</v>
      </c>
      <c r="AG51" s="4">
        <v>42803.350000000013</v>
      </c>
      <c r="AH51" s="4">
        <v>0</v>
      </c>
      <c r="AI51" s="4">
        <v>57626.3</v>
      </c>
      <c r="AJ51" s="4">
        <v>0</v>
      </c>
      <c r="AK51" s="4">
        <v>47799.850000000013</v>
      </c>
      <c r="AL51" s="4">
        <v>0</v>
      </c>
      <c r="AM51" s="4">
        <v>59624.900000000023</v>
      </c>
      <c r="AN51" s="46">
        <f>SUM(C51:AM51)</f>
        <v>388644.01000000007</v>
      </c>
      <c r="AO51" s="15">
        <v>0</v>
      </c>
      <c r="AP51" s="15">
        <v>0</v>
      </c>
      <c r="AQ51" s="15">
        <v>0</v>
      </c>
      <c r="AR51" s="15">
        <v>0</v>
      </c>
      <c r="AS51" s="15">
        <v>449.94999999999993</v>
      </c>
      <c r="AT51" s="15">
        <v>0</v>
      </c>
      <c r="AU51" s="15">
        <v>0</v>
      </c>
      <c r="AV51" s="15">
        <v>0</v>
      </c>
      <c r="AW51" s="15">
        <v>0</v>
      </c>
      <c r="AX51" s="51">
        <f>SUM(AO51:AW51)</f>
        <v>449.94999999999993</v>
      </c>
      <c r="AY51" s="4">
        <v>449.94999999999993</v>
      </c>
      <c r="AZ51" s="49">
        <f>AY51-AX51</f>
        <v>0</v>
      </c>
    </row>
    <row r="52" spans="1:52" x14ac:dyDescent="0.3">
      <c r="A52" s="9" t="s">
        <v>116</v>
      </c>
      <c r="B52" s="3" t="s">
        <v>117</v>
      </c>
      <c r="C52" s="4">
        <v>10160</v>
      </c>
      <c r="D52" s="4">
        <v>6142</v>
      </c>
      <c r="E52" s="4">
        <v>0</v>
      </c>
      <c r="F52" s="4">
        <v>830</v>
      </c>
      <c r="G52" s="4">
        <v>333.96</v>
      </c>
      <c r="H52" s="4">
        <v>0</v>
      </c>
      <c r="I52" s="4">
        <v>0</v>
      </c>
      <c r="J52" s="4">
        <v>0</v>
      </c>
      <c r="K52" s="4">
        <v>999.3</v>
      </c>
      <c r="L52" s="4">
        <v>166.56</v>
      </c>
      <c r="M52" s="4">
        <v>0</v>
      </c>
      <c r="N52" s="4">
        <v>0</v>
      </c>
      <c r="O52" s="4">
        <v>0</v>
      </c>
      <c r="P52" s="4">
        <v>0</v>
      </c>
      <c r="Q52" s="4">
        <v>5961.89</v>
      </c>
      <c r="R52" s="4">
        <v>2973.26</v>
      </c>
      <c r="S52" s="4">
        <v>0</v>
      </c>
      <c r="T52" s="4">
        <v>0</v>
      </c>
      <c r="U52" s="4">
        <v>0</v>
      </c>
      <c r="V52" s="4">
        <v>249.84</v>
      </c>
      <c r="W52" s="4">
        <v>0</v>
      </c>
      <c r="X52" s="4">
        <v>0</v>
      </c>
      <c r="Y52" s="4">
        <v>0</v>
      </c>
      <c r="Z52" s="4">
        <v>3164.4500000000003</v>
      </c>
      <c r="AA52" s="4">
        <v>0</v>
      </c>
      <c r="AB52" s="4">
        <v>3497.55</v>
      </c>
      <c r="AC52" s="4">
        <v>0</v>
      </c>
      <c r="AD52" s="4">
        <v>4496.8500000000004</v>
      </c>
      <c r="AE52" s="4">
        <v>0</v>
      </c>
      <c r="AF52" s="4">
        <v>5838.7</v>
      </c>
      <c r="AG52" s="4">
        <v>5163.0499999999993</v>
      </c>
      <c r="AH52" s="4">
        <v>0</v>
      </c>
      <c r="AI52" s="4">
        <v>10326.1</v>
      </c>
      <c r="AJ52" s="4">
        <v>0</v>
      </c>
      <c r="AK52" s="4">
        <v>4187.8999999999996</v>
      </c>
      <c r="AL52" s="4">
        <v>0</v>
      </c>
      <c r="AM52" s="4">
        <v>2997.9</v>
      </c>
      <c r="AN52" s="46">
        <f>SUM(C52:AM52)</f>
        <v>67489.31</v>
      </c>
      <c r="AO52" s="15">
        <v>0</v>
      </c>
      <c r="AP52" s="15">
        <v>996</v>
      </c>
      <c r="AQ52" s="15">
        <v>0</v>
      </c>
      <c r="AR52" s="15">
        <v>0</v>
      </c>
      <c r="AS52" s="15">
        <v>274.5</v>
      </c>
      <c r="AT52" s="15">
        <v>0</v>
      </c>
      <c r="AU52" s="15">
        <v>0</v>
      </c>
      <c r="AV52" s="15">
        <v>0</v>
      </c>
      <c r="AW52" s="15">
        <v>0</v>
      </c>
      <c r="AX52" s="51">
        <f>SUM(AO52:AW52)</f>
        <v>1270.5</v>
      </c>
      <c r="AY52" s="4">
        <v>1270.5</v>
      </c>
      <c r="AZ52" s="49">
        <f>AY52-AX52</f>
        <v>0</v>
      </c>
    </row>
    <row r="53" spans="1:52" x14ac:dyDescent="0.3">
      <c r="A53" s="9" t="s">
        <v>118</v>
      </c>
      <c r="B53" s="3" t="s">
        <v>119</v>
      </c>
      <c r="C53" s="4">
        <v>0</v>
      </c>
      <c r="D53" s="4">
        <v>0</v>
      </c>
      <c r="E53" s="4">
        <v>0</v>
      </c>
      <c r="F53" s="4">
        <v>840</v>
      </c>
      <c r="G53" s="4">
        <v>1496.52</v>
      </c>
      <c r="H53" s="4">
        <v>0</v>
      </c>
      <c r="I53" s="4">
        <v>0</v>
      </c>
      <c r="J53" s="4">
        <v>0</v>
      </c>
      <c r="K53" s="4">
        <v>999.3</v>
      </c>
      <c r="L53" s="4">
        <v>999.3</v>
      </c>
      <c r="M53" s="4">
        <v>0</v>
      </c>
      <c r="N53" s="4">
        <v>0</v>
      </c>
      <c r="O53" s="4">
        <v>0</v>
      </c>
      <c r="P53" s="4">
        <v>0</v>
      </c>
      <c r="Q53" s="4">
        <v>999.3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499.65</v>
      </c>
      <c r="AC53" s="4">
        <v>0</v>
      </c>
      <c r="AD53" s="4">
        <v>499.65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6">
        <f>SUM(C53:AM53)</f>
        <v>6333.7199999999993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51">
        <f>SUM(AO53:AW53)</f>
        <v>0</v>
      </c>
      <c r="AY53" s="4">
        <v>0</v>
      </c>
      <c r="AZ53" s="49">
        <f>AY53-AX53</f>
        <v>0</v>
      </c>
    </row>
    <row r="54" spans="1:52" x14ac:dyDescent="0.3">
      <c r="A54" s="9" t="s">
        <v>120</v>
      </c>
      <c r="B54" s="3" t="s">
        <v>121</v>
      </c>
      <c r="C54" s="4">
        <v>520</v>
      </c>
      <c r="D54" s="4">
        <v>0</v>
      </c>
      <c r="E54" s="4">
        <v>0</v>
      </c>
      <c r="F54" s="4">
        <v>830</v>
      </c>
      <c r="G54" s="4">
        <v>832.8</v>
      </c>
      <c r="H54" s="4">
        <v>0</v>
      </c>
      <c r="I54" s="4">
        <v>498</v>
      </c>
      <c r="J54" s="4">
        <v>2327.92</v>
      </c>
      <c r="K54" s="4">
        <v>1887.5100000000002</v>
      </c>
      <c r="L54" s="4">
        <v>888.24</v>
      </c>
      <c r="M54" s="4">
        <v>0</v>
      </c>
      <c r="N54" s="4">
        <v>0</v>
      </c>
      <c r="O54" s="4">
        <v>0</v>
      </c>
      <c r="P54" s="4">
        <v>0</v>
      </c>
      <c r="Q54" s="4">
        <v>333.12</v>
      </c>
      <c r="R54" s="4">
        <v>1887.48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6">
        <f>SUM(C54:AM54)</f>
        <v>10005.07</v>
      </c>
      <c r="AO54" s="15">
        <v>0</v>
      </c>
      <c r="AP54" s="15">
        <v>165.99</v>
      </c>
      <c r="AQ54" s="15">
        <v>1330.32</v>
      </c>
      <c r="AR54" s="15">
        <v>222.06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51">
        <f>SUM(AO54:AW54)</f>
        <v>1718.37</v>
      </c>
      <c r="AY54" s="4">
        <v>1718.37</v>
      </c>
      <c r="AZ54" s="49">
        <f>AY54-AX54</f>
        <v>0</v>
      </c>
    </row>
    <row r="55" spans="1:52" x14ac:dyDescent="0.3">
      <c r="A55" s="9" t="s">
        <v>122</v>
      </c>
      <c r="B55" s="3" t="s">
        <v>123</v>
      </c>
      <c r="C55" s="4">
        <v>14490</v>
      </c>
      <c r="D55" s="4">
        <v>27224</v>
      </c>
      <c r="E55" s="4">
        <v>0</v>
      </c>
      <c r="F55" s="4">
        <v>12450</v>
      </c>
      <c r="G55" s="4">
        <v>8501.2799999999988</v>
      </c>
      <c r="H55" s="4">
        <v>0</v>
      </c>
      <c r="I55" s="4">
        <v>8383</v>
      </c>
      <c r="J55" s="4">
        <v>7150.04</v>
      </c>
      <c r="K55" s="4">
        <v>8410.5500000000029</v>
      </c>
      <c r="L55" s="4">
        <v>16738.499999999996</v>
      </c>
      <c r="M55" s="4">
        <v>282.32</v>
      </c>
      <c r="N55" s="4">
        <v>249</v>
      </c>
      <c r="O55" s="4">
        <v>166.28</v>
      </c>
      <c r="P55" s="4">
        <v>1498.9499999999998</v>
      </c>
      <c r="Q55" s="4">
        <v>18320.5</v>
      </c>
      <c r="R55" s="4">
        <v>20985.3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21484.950000000004</v>
      </c>
      <c r="Y55" s="4">
        <v>0</v>
      </c>
      <c r="Z55" s="4">
        <v>14489.849999999999</v>
      </c>
      <c r="AA55" s="4">
        <v>0</v>
      </c>
      <c r="AB55" s="4">
        <v>29479.349999999995</v>
      </c>
      <c r="AC55" s="4">
        <v>0</v>
      </c>
      <c r="AD55" s="4">
        <v>23150.45</v>
      </c>
      <c r="AE55" s="4">
        <v>0</v>
      </c>
      <c r="AF55" s="4">
        <v>28313.5</v>
      </c>
      <c r="AG55" s="4">
        <v>25315.599999999999</v>
      </c>
      <c r="AH55" s="4">
        <v>0</v>
      </c>
      <c r="AI55" s="4">
        <v>30645.200000000001</v>
      </c>
      <c r="AJ55" s="4">
        <v>0</v>
      </c>
      <c r="AK55" s="4">
        <v>27147.649999999998</v>
      </c>
      <c r="AL55" s="4">
        <v>0</v>
      </c>
      <c r="AM55" s="4">
        <v>30645.200000000008</v>
      </c>
      <c r="AN55" s="46">
        <f>SUM(C55:AM55)</f>
        <v>375521.47000000009</v>
      </c>
      <c r="AO55" s="15">
        <v>0</v>
      </c>
      <c r="AP55" s="15">
        <v>871.5</v>
      </c>
      <c r="AQ55" s="15">
        <v>166.28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51">
        <f>SUM(AO55:AW55)</f>
        <v>1037.78</v>
      </c>
      <c r="AY55" s="4">
        <v>1037.78</v>
      </c>
      <c r="AZ55" s="49">
        <f>AY55-AX55</f>
        <v>0</v>
      </c>
    </row>
    <row r="56" spans="1:52" x14ac:dyDescent="0.3">
      <c r="A56" s="9" t="s">
        <v>124</v>
      </c>
      <c r="B56" s="3" t="s">
        <v>125</v>
      </c>
      <c r="C56" s="4">
        <v>14490</v>
      </c>
      <c r="D56" s="4">
        <v>26228</v>
      </c>
      <c r="E56" s="4">
        <v>1992</v>
      </c>
      <c r="F56" s="4">
        <v>10956</v>
      </c>
      <c r="G56" s="4">
        <v>5006.8799999999992</v>
      </c>
      <c r="H56" s="4">
        <v>3381</v>
      </c>
      <c r="I56" s="4">
        <v>7138</v>
      </c>
      <c r="J56" s="4">
        <v>12969.840000000002</v>
      </c>
      <c r="K56" s="4">
        <v>1332.4</v>
      </c>
      <c r="L56" s="4">
        <v>24482.850000000002</v>
      </c>
      <c r="M56" s="4">
        <v>247.52999999999997</v>
      </c>
      <c r="N56" s="4">
        <v>0</v>
      </c>
      <c r="O56" s="4">
        <v>0</v>
      </c>
      <c r="P56" s="4">
        <v>0</v>
      </c>
      <c r="Q56" s="4">
        <v>27647.300000000003</v>
      </c>
      <c r="R56" s="4">
        <v>25981.800000000003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32310.700000000008</v>
      </c>
      <c r="Y56" s="4">
        <v>0</v>
      </c>
      <c r="Z56" s="4">
        <v>20485.650000000005</v>
      </c>
      <c r="AA56" s="4">
        <v>0</v>
      </c>
      <c r="AB56" s="4">
        <v>33476.549999999988</v>
      </c>
      <c r="AC56" s="4">
        <v>0</v>
      </c>
      <c r="AD56" s="4">
        <v>21318.400000000001</v>
      </c>
      <c r="AE56" s="4">
        <v>0</v>
      </c>
      <c r="AF56" s="4">
        <v>45135.05000000001</v>
      </c>
      <c r="AG56" s="4">
        <v>42303.700000000004</v>
      </c>
      <c r="AH56" s="4">
        <v>0</v>
      </c>
      <c r="AI56" s="4">
        <v>68452.05</v>
      </c>
      <c r="AJ56" s="4">
        <v>0</v>
      </c>
      <c r="AK56" s="4">
        <v>50797.750000000015</v>
      </c>
      <c r="AL56" s="4">
        <v>0</v>
      </c>
      <c r="AM56" s="4">
        <v>62289.70000000007</v>
      </c>
      <c r="AN56" s="46">
        <f>SUM(C56:AM56)</f>
        <v>538423.15</v>
      </c>
      <c r="AO56" s="15">
        <v>0</v>
      </c>
      <c r="AP56" s="15">
        <v>0</v>
      </c>
      <c r="AQ56" s="15">
        <v>0</v>
      </c>
      <c r="AR56" s="15">
        <v>0</v>
      </c>
      <c r="AS56" s="15">
        <v>2831.35</v>
      </c>
      <c r="AT56" s="15">
        <v>0</v>
      </c>
      <c r="AU56" s="15">
        <v>0</v>
      </c>
      <c r="AV56" s="15">
        <v>0</v>
      </c>
      <c r="AW56" s="15">
        <v>0</v>
      </c>
      <c r="AX56" s="51">
        <f>SUM(AO56:AW56)</f>
        <v>2831.35</v>
      </c>
      <c r="AY56" s="4">
        <v>2831.35</v>
      </c>
      <c r="AZ56" s="49">
        <f>AY56-AX56</f>
        <v>0</v>
      </c>
    </row>
    <row r="57" spans="1:52" x14ac:dyDescent="0.3">
      <c r="A57" s="9" t="s">
        <v>126</v>
      </c>
      <c r="B57" s="3" t="s">
        <v>127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1332.4</v>
      </c>
      <c r="L57" s="4">
        <v>999.3</v>
      </c>
      <c r="M57" s="4">
        <v>0</v>
      </c>
      <c r="N57" s="4">
        <v>0</v>
      </c>
      <c r="O57" s="4">
        <v>0</v>
      </c>
      <c r="P57" s="4">
        <v>0</v>
      </c>
      <c r="Q57" s="4">
        <v>1498.95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2498.25</v>
      </c>
      <c r="Y57" s="4">
        <v>0</v>
      </c>
      <c r="Z57" s="4">
        <v>999.3</v>
      </c>
      <c r="AA57" s="4">
        <v>0</v>
      </c>
      <c r="AB57" s="4">
        <v>4996.5</v>
      </c>
      <c r="AC57" s="4">
        <v>0</v>
      </c>
      <c r="AD57" s="4">
        <v>3497.55</v>
      </c>
      <c r="AE57" s="4">
        <v>0</v>
      </c>
      <c r="AF57" s="4">
        <v>4163.75</v>
      </c>
      <c r="AG57" s="4">
        <v>4163.75</v>
      </c>
      <c r="AH57" s="4">
        <v>0</v>
      </c>
      <c r="AI57" s="4">
        <v>8077.68</v>
      </c>
      <c r="AJ57" s="4">
        <v>0</v>
      </c>
      <c r="AK57" s="4">
        <v>7994.4000000000005</v>
      </c>
      <c r="AL57" s="4">
        <v>0</v>
      </c>
      <c r="AM57" s="4">
        <v>9160.25</v>
      </c>
      <c r="AN57" s="46">
        <f>SUM(C57:AM57)</f>
        <v>49382.080000000002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51">
        <f>SUM(AO57:AW57)</f>
        <v>0</v>
      </c>
      <c r="AY57" s="4">
        <v>0</v>
      </c>
      <c r="AZ57" s="49">
        <f>AY57-AX57</f>
        <v>0</v>
      </c>
    </row>
    <row r="58" spans="1:52" x14ac:dyDescent="0.3">
      <c r="A58" s="9" t="s">
        <v>128</v>
      </c>
      <c r="B58" s="3" t="s">
        <v>197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1332.4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6">
        <f>SUM(C58:AM58)</f>
        <v>1332.4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51">
        <f>SUM(AO58:AW58)</f>
        <v>0</v>
      </c>
      <c r="AY58" s="4">
        <v>0</v>
      </c>
      <c r="AZ58" s="49">
        <f>AY58-AX58</f>
        <v>0</v>
      </c>
    </row>
    <row r="59" spans="1:52" x14ac:dyDescent="0.3">
      <c r="A59" s="9" t="s">
        <v>129</v>
      </c>
      <c r="B59" s="3" t="s">
        <v>130</v>
      </c>
      <c r="C59" s="4">
        <v>1771</v>
      </c>
      <c r="D59" s="4">
        <v>3154</v>
      </c>
      <c r="E59" s="4">
        <v>996</v>
      </c>
      <c r="F59" s="4">
        <v>3652</v>
      </c>
      <c r="G59" s="4">
        <v>6.16</v>
      </c>
      <c r="H59" s="4">
        <v>0</v>
      </c>
      <c r="I59" s="4">
        <v>996</v>
      </c>
      <c r="J59" s="4">
        <v>1163.96</v>
      </c>
      <c r="K59" s="4">
        <v>0</v>
      </c>
      <c r="L59" s="4">
        <v>6328.9000000000005</v>
      </c>
      <c r="M59" s="4">
        <v>24.53</v>
      </c>
      <c r="N59" s="4">
        <v>0</v>
      </c>
      <c r="O59" s="4">
        <v>0</v>
      </c>
      <c r="P59" s="4">
        <v>0</v>
      </c>
      <c r="Q59" s="4">
        <v>8827.15</v>
      </c>
      <c r="R59" s="4">
        <v>6495.4500000000007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2664.8</v>
      </c>
      <c r="Y59" s="4">
        <v>0</v>
      </c>
      <c r="Z59" s="4">
        <v>1498.9499999999998</v>
      </c>
      <c r="AA59" s="4">
        <v>0</v>
      </c>
      <c r="AB59" s="4">
        <v>6162.35</v>
      </c>
      <c r="AC59" s="4">
        <v>0</v>
      </c>
      <c r="AD59" s="4">
        <v>0</v>
      </c>
      <c r="AE59" s="4">
        <v>0</v>
      </c>
      <c r="AF59" s="4">
        <v>5829.25</v>
      </c>
      <c r="AG59" s="4">
        <v>7161.65</v>
      </c>
      <c r="AH59" s="4">
        <v>0</v>
      </c>
      <c r="AI59" s="4">
        <v>10492.65</v>
      </c>
      <c r="AJ59" s="4">
        <v>0</v>
      </c>
      <c r="AK59" s="4">
        <v>11658.499999999998</v>
      </c>
      <c r="AL59" s="4">
        <v>0</v>
      </c>
      <c r="AM59" s="4">
        <v>18653.600000000002</v>
      </c>
      <c r="AN59" s="46">
        <f>SUM(C59:AM59)</f>
        <v>97536.9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51">
        <f>SUM(AO59:AW59)</f>
        <v>0</v>
      </c>
      <c r="AY59" s="4">
        <v>0</v>
      </c>
      <c r="AZ59" s="49">
        <f>AY59-AX59</f>
        <v>0</v>
      </c>
    </row>
    <row r="60" spans="1:52" x14ac:dyDescent="0.3">
      <c r="A60" s="9" t="s">
        <v>131</v>
      </c>
      <c r="B60" s="3" t="s">
        <v>132</v>
      </c>
      <c r="C60" s="4">
        <v>4347</v>
      </c>
      <c r="D60" s="4">
        <v>1992</v>
      </c>
      <c r="E60" s="4">
        <v>1494</v>
      </c>
      <c r="F60" s="4">
        <v>996</v>
      </c>
      <c r="G60" s="4">
        <v>1.68</v>
      </c>
      <c r="H60" s="4">
        <v>0</v>
      </c>
      <c r="I60" s="4">
        <v>0</v>
      </c>
      <c r="J60" s="4">
        <v>0</v>
      </c>
      <c r="K60" s="4">
        <v>0</v>
      </c>
      <c r="L60" s="4">
        <v>1832.0500000000002</v>
      </c>
      <c r="M60" s="4">
        <v>60.21</v>
      </c>
      <c r="N60" s="4">
        <v>0</v>
      </c>
      <c r="O60" s="4">
        <v>0</v>
      </c>
      <c r="P60" s="4">
        <v>0</v>
      </c>
      <c r="Q60" s="4">
        <v>0</v>
      </c>
      <c r="R60" s="4">
        <v>666.2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6995.0999999999995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6">
        <f>SUM(C60:AM60)</f>
        <v>18384.239999999998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51">
        <f>SUM(AO60:AW60)</f>
        <v>0</v>
      </c>
      <c r="AY60" s="4">
        <v>0</v>
      </c>
      <c r="AZ60" s="49">
        <f>AY60-AX60</f>
        <v>0</v>
      </c>
    </row>
    <row r="61" spans="1:52" x14ac:dyDescent="0.3">
      <c r="A61" s="9" t="s">
        <v>133</v>
      </c>
      <c r="B61" s="3" t="s">
        <v>134</v>
      </c>
      <c r="C61" s="4">
        <v>3381</v>
      </c>
      <c r="D61" s="4">
        <v>7968</v>
      </c>
      <c r="E61" s="4">
        <v>0</v>
      </c>
      <c r="F61" s="4">
        <v>2490</v>
      </c>
      <c r="G61" s="4">
        <v>503.03999999999996</v>
      </c>
      <c r="H61" s="4">
        <v>0</v>
      </c>
      <c r="I61" s="4">
        <v>0</v>
      </c>
      <c r="J61" s="4">
        <v>0</v>
      </c>
      <c r="K61" s="4">
        <v>3497.55</v>
      </c>
      <c r="L61" s="4">
        <v>0</v>
      </c>
      <c r="M61" s="4">
        <v>46.83</v>
      </c>
      <c r="N61" s="4">
        <v>0</v>
      </c>
      <c r="O61" s="4">
        <v>0</v>
      </c>
      <c r="P61" s="4">
        <v>2498.25</v>
      </c>
      <c r="Q61" s="4">
        <v>4330.3</v>
      </c>
      <c r="R61" s="4">
        <v>1998.6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1998.6</v>
      </c>
      <c r="Y61" s="4">
        <v>0</v>
      </c>
      <c r="Z61" s="4">
        <v>3164.4500000000003</v>
      </c>
      <c r="AA61" s="4">
        <v>0</v>
      </c>
      <c r="AB61" s="4">
        <v>499.65</v>
      </c>
      <c r="AC61" s="4">
        <v>0</v>
      </c>
      <c r="AD61" s="4">
        <v>499.65</v>
      </c>
      <c r="AE61" s="4">
        <v>0</v>
      </c>
      <c r="AF61" s="4">
        <v>2498.25</v>
      </c>
      <c r="AG61" s="4">
        <v>999.3</v>
      </c>
      <c r="AH61" s="4">
        <v>0</v>
      </c>
      <c r="AI61" s="4">
        <v>1498.95</v>
      </c>
      <c r="AJ61" s="4">
        <v>0</v>
      </c>
      <c r="AK61" s="4">
        <v>999.3</v>
      </c>
      <c r="AL61" s="4">
        <v>0</v>
      </c>
      <c r="AM61" s="4">
        <v>999.3</v>
      </c>
      <c r="AN61" s="46">
        <f>SUM(C61:AM61)</f>
        <v>39871.020000000004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51">
        <f>SUM(AO61:AW61)</f>
        <v>0</v>
      </c>
      <c r="AY61" s="4">
        <v>0</v>
      </c>
      <c r="AZ61" s="49">
        <f>AY61-AX61</f>
        <v>0</v>
      </c>
    </row>
    <row r="62" spans="1:52" s="1" customFormat="1" x14ac:dyDescent="0.3">
      <c r="A62" s="9" t="s">
        <v>135</v>
      </c>
      <c r="B62" s="3" t="s">
        <v>156</v>
      </c>
      <c r="C62" s="4">
        <v>3703</v>
      </c>
      <c r="D62" s="4">
        <v>9960</v>
      </c>
      <c r="E62" s="4">
        <v>0</v>
      </c>
      <c r="F62" s="4">
        <v>1826</v>
      </c>
      <c r="G62" s="4">
        <v>3.08</v>
      </c>
      <c r="H62" s="4">
        <v>0</v>
      </c>
      <c r="I62" s="4">
        <v>0</v>
      </c>
      <c r="J62" s="4">
        <v>0</v>
      </c>
      <c r="K62" s="4">
        <v>1216</v>
      </c>
      <c r="L62" s="4">
        <v>1824</v>
      </c>
      <c r="M62" s="4">
        <v>51.29</v>
      </c>
      <c r="N62" s="4">
        <v>0</v>
      </c>
      <c r="O62" s="4">
        <v>0</v>
      </c>
      <c r="P62" s="4">
        <v>0</v>
      </c>
      <c r="Q62" s="4">
        <v>3576</v>
      </c>
      <c r="R62" s="4">
        <v>3278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1043</v>
      </c>
      <c r="Y62" s="4">
        <v>0</v>
      </c>
      <c r="Z62" s="4">
        <v>112</v>
      </c>
      <c r="AA62" s="4">
        <v>0</v>
      </c>
      <c r="AB62" s="4">
        <v>1650</v>
      </c>
      <c r="AC62" s="4">
        <v>0</v>
      </c>
      <c r="AD62" s="4">
        <v>0</v>
      </c>
      <c r="AE62" s="4">
        <v>0</v>
      </c>
      <c r="AF62" s="4">
        <v>5829.2499999999991</v>
      </c>
      <c r="AG62" s="4">
        <v>2831.35</v>
      </c>
      <c r="AH62" s="4">
        <v>0</v>
      </c>
      <c r="AI62" s="4">
        <v>3997.2</v>
      </c>
      <c r="AJ62" s="4">
        <v>0</v>
      </c>
      <c r="AK62" s="4">
        <v>3330.9999999999995</v>
      </c>
      <c r="AL62" s="4">
        <v>0</v>
      </c>
      <c r="AM62" s="4">
        <v>12657.799999999997</v>
      </c>
      <c r="AN62" s="46">
        <f>SUM(C62:AM62)</f>
        <v>56888.969999999994</v>
      </c>
      <c r="AO62" s="15">
        <v>0</v>
      </c>
      <c r="AP62" s="15">
        <v>1620</v>
      </c>
      <c r="AQ62" s="15">
        <v>3.08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51">
        <f>SUM(AO62:AW62)</f>
        <v>1623.08</v>
      </c>
      <c r="AY62" s="4">
        <v>1623.08</v>
      </c>
      <c r="AZ62" s="49">
        <f>AY62-AX62</f>
        <v>0</v>
      </c>
    </row>
    <row r="63" spans="1:52" s="1" customFormat="1" x14ac:dyDescent="0.3">
      <c r="A63" s="9" t="s">
        <v>139</v>
      </c>
      <c r="B63" s="3" t="s">
        <v>140</v>
      </c>
      <c r="C63" s="4">
        <v>0</v>
      </c>
      <c r="D63" s="4">
        <v>664</v>
      </c>
      <c r="E63" s="4">
        <v>0</v>
      </c>
      <c r="F63" s="4">
        <v>2656</v>
      </c>
      <c r="G63" s="4">
        <v>4.4800000000000004</v>
      </c>
      <c r="H63" s="4">
        <v>0</v>
      </c>
      <c r="I63" s="4">
        <v>5976</v>
      </c>
      <c r="J63" s="4">
        <v>332.56</v>
      </c>
      <c r="K63" s="4">
        <v>3497.55</v>
      </c>
      <c r="L63" s="4">
        <v>1998.6000000000001</v>
      </c>
      <c r="M63" s="4">
        <v>0</v>
      </c>
      <c r="N63" s="4">
        <v>0</v>
      </c>
      <c r="O63" s="4">
        <v>0</v>
      </c>
      <c r="P63" s="4">
        <v>0</v>
      </c>
      <c r="Q63" s="4">
        <v>666.2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1332.4</v>
      </c>
      <c r="Y63" s="4">
        <v>0</v>
      </c>
      <c r="Z63" s="4">
        <v>1332.4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666.2</v>
      </c>
      <c r="AH63" s="4">
        <v>0</v>
      </c>
      <c r="AI63" s="4">
        <v>1332.4</v>
      </c>
      <c r="AJ63" s="4">
        <v>0</v>
      </c>
      <c r="AK63" s="4">
        <v>666.2</v>
      </c>
      <c r="AL63" s="4">
        <v>0</v>
      </c>
      <c r="AM63" s="4">
        <v>0</v>
      </c>
      <c r="AN63" s="46">
        <f>SUM(C63:AM63)</f>
        <v>21124.990000000005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  <c r="AT63" s="15">
        <v>0</v>
      </c>
      <c r="AU63" s="15">
        <v>0</v>
      </c>
      <c r="AV63" s="15">
        <v>0</v>
      </c>
      <c r="AW63" s="15">
        <v>0</v>
      </c>
      <c r="AX63" s="51">
        <f>SUM(AO63:AW63)</f>
        <v>0</v>
      </c>
      <c r="AY63" s="4">
        <v>0</v>
      </c>
      <c r="AZ63" s="49">
        <f>AY63-AX63</f>
        <v>0</v>
      </c>
    </row>
    <row r="64" spans="1:52" s="1" customFormat="1" x14ac:dyDescent="0.3">
      <c r="A64" s="9" t="s">
        <v>141</v>
      </c>
      <c r="B64" s="3" t="s">
        <v>142</v>
      </c>
      <c r="C64" s="4">
        <v>3220</v>
      </c>
      <c r="D64" s="4">
        <v>11620</v>
      </c>
      <c r="E64" s="4">
        <v>0</v>
      </c>
      <c r="F64" s="4">
        <v>14110</v>
      </c>
      <c r="G64" s="4">
        <v>6508.72</v>
      </c>
      <c r="H64" s="4">
        <v>3381</v>
      </c>
      <c r="I64" s="4">
        <v>996</v>
      </c>
      <c r="J64" s="4">
        <v>0</v>
      </c>
      <c r="K64" s="4">
        <v>14656.399999999998</v>
      </c>
      <c r="L64" s="4">
        <v>7161.65</v>
      </c>
      <c r="M64" s="4">
        <v>91.43</v>
      </c>
      <c r="N64" s="4">
        <v>0</v>
      </c>
      <c r="O64" s="4">
        <v>0</v>
      </c>
      <c r="P64" s="4">
        <v>0</v>
      </c>
      <c r="Q64" s="4">
        <v>13657.100000000002</v>
      </c>
      <c r="R64" s="4">
        <v>12990.9</v>
      </c>
      <c r="S64" s="4">
        <v>0</v>
      </c>
      <c r="T64" s="4">
        <v>0</v>
      </c>
      <c r="U64" s="4">
        <v>0</v>
      </c>
      <c r="V64" s="4">
        <v>0</v>
      </c>
      <c r="W64" s="4">
        <v>499.65</v>
      </c>
      <c r="X64" s="4">
        <v>10825.75</v>
      </c>
      <c r="Y64" s="4">
        <v>0</v>
      </c>
      <c r="Z64" s="4">
        <v>4996.5</v>
      </c>
      <c r="AA64" s="4">
        <v>0</v>
      </c>
      <c r="AB64" s="4">
        <v>14989.499999999998</v>
      </c>
      <c r="AC64" s="4">
        <v>0</v>
      </c>
      <c r="AD64" s="4">
        <v>11325.399999999998</v>
      </c>
      <c r="AE64" s="4">
        <v>0</v>
      </c>
      <c r="AF64" s="4">
        <v>10992.3</v>
      </c>
      <c r="AG64" s="4">
        <v>9326.7999999999975</v>
      </c>
      <c r="AH64" s="4">
        <v>0</v>
      </c>
      <c r="AI64" s="4">
        <v>16655</v>
      </c>
      <c r="AJ64" s="4">
        <v>0</v>
      </c>
      <c r="AK64" s="4">
        <v>16988.100000000002</v>
      </c>
      <c r="AL64" s="4">
        <v>0</v>
      </c>
      <c r="AM64" s="4">
        <v>24815.950000000004</v>
      </c>
      <c r="AN64" s="46">
        <f>SUM(C64:AM64)</f>
        <v>209808.15</v>
      </c>
      <c r="AO64" s="15">
        <v>0</v>
      </c>
      <c r="AP64" s="15">
        <v>0</v>
      </c>
      <c r="AQ64" s="15">
        <v>0</v>
      </c>
      <c r="AR64" s="15">
        <v>0</v>
      </c>
      <c r="AS64" s="15">
        <v>0</v>
      </c>
      <c r="AT64" s="15">
        <v>0</v>
      </c>
      <c r="AU64" s="15">
        <v>0</v>
      </c>
      <c r="AV64" s="15">
        <v>0</v>
      </c>
      <c r="AW64" s="15">
        <v>0</v>
      </c>
      <c r="AX64" s="51">
        <f>SUM(AO64:AW64)</f>
        <v>0</v>
      </c>
      <c r="AY64" s="4">
        <v>0</v>
      </c>
      <c r="AZ64" s="49">
        <f>AY64-AX64</f>
        <v>0</v>
      </c>
    </row>
    <row r="65" spans="1:52" s="1" customFormat="1" x14ac:dyDescent="0.3">
      <c r="A65" s="9" t="s">
        <v>143</v>
      </c>
      <c r="B65" s="3" t="s">
        <v>144</v>
      </c>
      <c r="C65" s="4">
        <v>0</v>
      </c>
      <c r="D65" s="4">
        <v>7304</v>
      </c>
      <c r="E65" s="4">
        <v>0</v>
      </c>
      <c r="F65" s="4">
        <v>1992</v>
      </c>
      <c r="G65" s="4">
        <v>1167.32</v>
      </c>
      <c r="H65" s="4">
        <v>0</v>
      </c>
      <c r="I65" s="4">
        <v>0</v>
      </c>
      <c r="J65" s="4">
        <v>0</v>
      </c>
      <c r="K65" s="4">
        <v>1998.6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6495.45</v>
      </c>
      <c r="R65" s="4">
        <v>4829.9500000000007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1498.9499999999998</v>
      </c>
      <c r="Y65" s="4">
        <v>0</v>
      </c>
      <c r="Z65" s="4">
        <v>999.3</v>
      </c>
      <c r="AA65" s="4">
        <v>0</v>
      </c>
      <c r="AB65" s="4">
        <v>2831.35</v>
      </c>
      <c r="AC65" s="4">
        <v>0</v>
      </c>
      <c r="AD65" s="4">
        <v>2997.8999999999996</v>
      </c>
      <c r="AE65" s="4">
        <v>0</v>
      </c>
      <c r="AF65" s="4">
        <v>0</v>
      </c>
      <c r="AG65" s="4">
        <v>0</v>
      </c>
      <c r="AH65" s="4">
        <v>0</v>
      </c>
      <c r="AI65" s="4">
        <v>6662</v>
      </c>
      <c r="AJ65" s="4">
        <v>0</v>
      </c>
      <c r="AK65" s="4">
        <v>4996.5</v>
      </c>
      <c r="AL65" s="4">
        <v>0</v>
      </c>
      <c r="AM65" s="4">
        <v>2997.9</v>
      </c>
      <c r="AN65" s="46">
        <f>SUM(C65:AM65)</f>
        <v>46771.22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51">
        <f>SUM(AO65:AW65)</f>
        <v>0</v>
      </c>
      <c r="AY65" s="4">
        <v>0</v>
      </c>
      <c r="AZ65" s="49">
        <f>AY65-AX65</f>
        <v>0</v>
      </c>
    </row>
    <row r="66" spans="1:52" s="1" customFormat="1" x14ac:dyDescent="0.3">
      <c r="A66" s="9" t="s">
        <v>145</v>
      </c>
      <c r="B66" s="3" t="s">
        <v>155</v>
      </c>
      <c r="C66" s="4">
        <v>0</v>
      </c>
      <c r="D66" s="4">
        <v>3984</v>
      </c>
      <c r="E66" s="4">
        <v>0</v>
      </c>
      <c r="F66" s="4">
        <v>3320</v>
      </c>
      <c r="G66" s="4">
        <v>1834.68</v>
      </c>
      <c r="H66" s="4">
        <v>5796</v>
      </c>
      <c r="I66" s="4">
        <v>0</v>
      </c>
      <c r="J66" s="4">
        <v>0</v>
      </c>
      <c r="K66" s="4">
        <v>3830.69</v>
      </c>
      <c r="L66" s="4">
        <v>999.3</v>
      </c>
      <c r="M66" s="4">
        <v>80.28</v>
      </c>
      <c r="N66" s="4">
        <v>0</v>
      </c>
      <c r="O66" s="4">
        <v>0</v>
      </c>
      <c r="P66" s="4">
        <v>0</v>
      </c>
      <c r="Q66" s="4">
        <v>2752.64</v>
      </c>
      <c r="R66" s="4">
        <v>1161.8300000000002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666.2</v>
      </c>
      <c r="Y66" s="4">
        <v>0</v>
      </c>
      <c r="Z66" s="4">
        <v>0</v>
      </c>
      <c r="AA66" s="4">
        <v>0</v>
      </c>
      <c r="AB66" s="4">
        <v>5829.25</v>
      </c>
      <c r="AC66" s="4">
        <v>0</v>
      </c>
      <c r="AD66" s="4">
        <v>4496.8500000000004</v>
      </c>
      <c r="AE66" s="4">
        <v>0</v>
      </c>
      <c r="AF66" s="4">
        <v>12990.900000000001</v>
      </c>
      <c r="AG66" s="4">
        <v>5197.2</v>
      </c>
      <c r="AH66" s="4">
        <v>0</v>
      </c>
      <c r="AI66" s="4">
        <v>6828.55</v>
      </c>
      <c r="AJ66" s="4">
        <v>0</v>
      </c>
      <c r="AK66" s="4">
        <v>1432.75</v>
      </c>
      <c r="AL66" s="4">
        <v>0</v>
      </c>
      <c r="AM66" s="4">
        <v>1665.5</v>
      </c>
      <c r="AN66" s="46">
        <f>SUM(C66:AM66)</f>
        <v>62866.62</v>
      </c>
      <c r="AO66" s="15">
        <v>0</v>
      </c>
      <c r="AP66" s="15">
        <v>415</v>
      </c>
      <c r="AQ66" s="15">
        <v>0</v>
      </c>
      <c r="AR66" s="15">
        <v>0</v>
      </c>
      <c r="AS66" s="15">
        <v>0.45</v>
      </c>
      <c r="AT66" s="15">
        <v>0</v>
      </c>
      <c r="AU66" s="15">
        <v>499.65</v>
      </c>
      <c r="AV66" s="15">
        <v>0</v>
      </c>
      <c r="AW66" s="15">
        <v>0</v>
      </c>
      <c r="AX66" s="51">
        <f>SUM(AO66:AW66)</f>
        <v>915.09999999999991</v>
      </c>
      <c r="AY66" s="4">
        <v>915.09999999999991</v>
      </c>
      <c r="AZ66" s="49">
        <f>AY66-AX66</f>
        <v>0</v>
      </c>
    </row>
    <row r="67" spans="1:52" x14ac:dyDescent="0.3">
      <c r="A67" s="9"/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6"/>
      <c r="AO67" s="4"/>
      <c r="AP67" s="4"/>
      <c r="AQ67" s="4"/>
      <c r="AR67" s="4"/>
      <c r="AS67" s="4"/>
      <c r="AT67" s="4"/>
      <c r="AU67" s="4"/>
      <c r="AV67" s="4"/>
      <c r="AW67" s="4"/>
      <c r="AX67" s="51"/>
      <c r="AY67" s="4"/>
      <c r="AZ67" s="49"/>
    </row>
    <row r="68" spans="1:52" ht="16.2" thickBot="1" x14ac:dyDescent="0.35">
      <c r="A68" s="62"/>
      <c r="B68" s="40" t="s">
        <v>147</v>
      </c>
      <c r="C68" s="41">
        <f t="shared" ref="C68:AO68" si="0">SUM(C3:C67)</f>
        <v>299570.49</v>
      </c>
      <c r="D68" s="41">
        <f t="shared" si="0"/>
        <v>697364</v>
      </c>
      <c r="E68" s="41">
        <f t="shared" si="0"/>
        <v>50298</v>
      </c>
      <c r="F68" s="41">
        <f t="shared" si="0"/>
        <v>525603.49</v>
      </c>
      <c r="G68" s="41">
        <f t="shared" si="0"/>
        <v>282077.59999999986</v>
      </c>
      <c r="H68" s="41">
        <f t="shared" si="0"/>
        <v>44900.03</v>
      </c>
      <c r="I68" s="41">
        <f t="shared" si="0"/>
        <v>247857.14</v>
      </c>
      <c r="J68" s="41">
        <f t="shared" si="0"/>
        <v>169811.28</v>
      </c>
      <c r="K68" s="41">
        <f t="shared" si="0"/>
        <v>382915.8499999998</v>
      </c>
      <c r="L68" s="41">
        <f t="shared" si="0"/>
        <v>434943.51999999996</v>
      </c>
      <c r="M68" s="41">
        <f t="shared" si="0"/>
        <v>6575.94</v>
      </c>
      <c r="N68" s="41">
        <f t="shared" si="0"/>
        <v>670</v>
      </c>
      <c r="O68" s="41">
        <f t="shared" si="0"/>
        <v>12081.410000000003</v>
      </c>
      <c r="P68" s="41">
        <f t="shared" si="0"/>
        <v>35295.97</v>
      </c>
      <c r="Q68" s="41">
        <f t="shared" si="0"/>
        <v>826865.83999999962</v>
      </c>
      <c r="R68" s="41">
        <f t="shared" si="0"/>
        <v>666453.75999999989</v>
      </c>
      <c r="S68" s="41">
        <f t="shared" si="0"/>
        <v>146.9</v>
      </c>
      <c r="T68" s="41">
        <f t="shared" si="0"/>
        <v>498</v>
      </c>
      <c r="U68" s="41">
        <f t="shared" si="0"/>
        <v>5410.9699999999993</v>
      </c>
      <c r="V68" s="41">
        <f t="shared" si="0"/>
        <v>71545.040000000052</v>
      </c>
      <c r="W68" s="41">
        <f t="shared" si="0"/>
        <v>24616.520000000004</v>
      </c>
      <c r="X68" s="41">
        <f t="shared" si="0"/>
        <v>758563.94</v>
      </c>
      <c r="Y68" s="41">
        <f t="shared" si="0"/>
        <v>2165.15</v>
      </c>
      <c r="Z68" s="41">
        <f t="shared" si="0"/>
        <v>485182.91000000009</v>
      </c>
      <c r="AA68" s="41">
        <f t="shared" si="0"/>
        <v>8768.2900000000009</v>
      </c>
      <c r="AB68" s="41">
        <f t="shared" si="0"/>
        <v>1110063.7599999995</v>
      </c>
      <c r="AC68" s="41">
        <f t="shared" si="0"/>
        <v>3497.2800000000007</v>
      </c>
      <c r="AD68" s="41">
        <f t="shared" si="0"/>
        <v>799505.29999999981</v>
      </c>
      <c r="AE68" s="41">
        <f t="shared" si="0"/>
        <v>14743.739999999998</v>
      </c>
      <c r="AF68" s="41">
        <f t="shared" si="0"/>
        <v>1217204.429999999</v>
      </c>
      <c r="AG68" s="41">
        <f t="shared" si="0"/>
        <v>973498.61999999941</v>
      </c>
      <c r="AH68" s="41">
        <f t="shared" si="0"/>
        <v>36749.96</v>
      </c>
      <c r="AI68" s="41">
        <f t="shared" si="0"/>
        <v>1341713.3699999996</v>
      </c>
      <c r="AJ68" s="41">
        <f t="shared" si="0"/>
        <v>3223.0200000000004</v>
      </c>
      <c r="AK68" s="41">
        <f t="shared" si="0"/>
        <v>1041899.5999999995</v>
      </c>
      <c r="AL68" s="41">
        <f t="shared" si="0"/>
        <v>15054.81</v>
      </c>
      <c r="AM68" s="41">
        <f t="shared" si="0"/>
        <v>1309164.3299999984</v>
      </c>
      <c r="AN68" s="41">
        <f t="shared" si="0"/>
        <v>13906500.26</v>
      </c>
      <c r="AO68" s="17">
        <f t="shared" si="0"/>
        <v>2608.6499999999996</v>
      </c>
      <c r="AP68" s="17">
        <f t="shared" ref="AP68:AZ68" si="1">SUM(AP3:AP67)</f>
        <v>46534.1</v>
      </c>
      <c r="AQ68" s="17">
        <f t="shared" si="1"/>
        <v>32675.769999999997</v>
      </c>
      <c r="AR68" s="17">
        <f t="shared" si="1"/>
        <v>6163.5500000000011</v>
      </c>
      <c r="AS68" s="17">
        <f t="shared" si="1"/>
        <v>7275.87</v>
      </c>
      <c r="AT68" s="17">
        <f>SUM(AT3:AT66)</f>
        <v>2089.46</v>
      </c>
      <c r="AU68" s="17">
        <f>SUM(AU3:AU66)</f>
        <v>499.65</v>
      </c>
      <c r="AV68" s="17">
        <f>SUM(AV3:AV66)</f>
        <v>1374.46</v>
      </c>
      <c r="AW68" s="17">
        <f>SUM(AW3:AW66)</f>
        <v>2191.71</v>
      </c>
      <c r="AX68" s="17">
        <f t="shared" si="1"/>
        <v>101413.22</v>
      </c>
      <c r="AY68" s="17">
        <f t="shared" si="1"/>
        <v>99221.510000000009</v>
      </c>
      <c r="AZ68" s="23">
        <f t="shared" si="1"/>
        <v>-2191.7100000000019</v>
      </c>
    </row>
  </sheetData>
  <autoFilter ref="A2:AZ66" xr:uid="{00000000-0001-0000-0200-000000000000}">
    <sortState xmlns:xlrd2="http://schemas.microsoft.com/office/spreadsheetml/2017/richdata2" ref="A3:AZ66">
      <sortCondition ref="B2:B66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22D9-2032-470C-8966-2B62FEE2ED42}">
  <sheetPr>
    <tabColor rgb="FF7030A0"/>
  </sheetPr>
  <dimension ref="A1:M8"/>
  <sheetViews>
    <sheetView zoomScale="120" zoomScaleNormal="120" workbookViewId="0"/>
  </sheetViews>
  <sheetFormatPr defaultRowHeight="15.6" x14ac:dyDescent="0.3"/>
  <cols>
    <col min="1" max="1" width="19" style="65" customWidth="1"/>
    <col min="2" max="10" width="16.109375" style="65" bestFit="1" customWidth="1"/>
    <col min="11" max="11" width="16.109375" style="65" customWidth="1"/>
    <col min="12" max="12" width="17.33203125" style="65" bestFit="1" customWidth="1"/>
    <col min="13" max="13" width="9.109375" style="65"/>
  </cols>
  <sheetData>
    <row r="1" spans="1:12" x14ac:dyDescent="0.3">
      <c r="A1" s="59"/>
      <c r="B1" s="42" t="s">
        <v>183</v>
      </c>
      <c r="C1" s="42" t="s">
        <v>184</v>
      </c>
      <c r="D1" s="42" t="s">
        <v>185</v>
      </c>
      <c r="E1" s="42" t="s">
        <v>186</v>
      </c>
      <c r="F1" s="42" t="s">
        <v>187</v>
      </c>
      <c r="G1" s="42" t="s">
        <v>188</v>
      </c>
      <c r="H1" s="42" t="s">
        <v>192</v>
      </c>
      <c r="I1" s="72" t="s">
        <v>203</v>
      </c>
      <c r="J1" s="72" t="s">
        <v>209</v>
      </c>
      <c r="K1" s="72" t="s">
        <v>207</v>
      </c>
      <c r="L1" s="73" t="s">
        <v>147</v>
      </c>
    </row>
    <row r="2" spans="1:12" x14ac:dyDescent="0.3">
      <c r="A2" s="60" t="s">
        <v>193</v>
      </c>
      <c r="B2" s="74">
        <v>38544722.950000003</v>
      </c>
      <c r="C2" s="74">
        <v>45937824.039999999</v>
      </c>
      <c r="D2" s="74">
        <v>48975399.359999999</v>
      </c>
      <c r="E2" s="74">
        <v>51964517.020000003</v>
      </c>
      <c r="F2" s="74">
        <v>53299377.049999997</v>
      </c>
      <c r="G2" s="74">
        <v>58988945.090000004</v>
      </c>
      <c r="H2" s="74">
        <v>56532067.040000007</v>
      </c>
      <c r="I2" s="75">
        <f>'Traditional School Districts'!J78</f>
        <v>60972193.54999999</v>
      </c>
      <c r="J2" s="75">
        <f>'Traditional School Districts'!K78</f>
        <v>67981661.579999998</v>
      </c>
      <c r="K2" s="75">
        <f>'Traditional School Districts'!L78</f>
        <v>36932908.439999998</v>
      </c>
      <c r="L2" s="76">
        <f>SUM(B2:K2)</f>
        <v>520129616.12</v>
      </c>
    </row>
    <row r="3" spans="1:12" x14ac:dyDescent="0.3">
      <c r="A3" s="60" t="s">
        <v>194</v>
      </c>
      <c r="B3" s="19">
        <v>899511.57000000007</v>
      </c>
      <c r="C3" s="19">
        <v>1569048.97</v>
      </c>
      <c r="D3" s="19">
        <v>1781384.1000000003</v>
      </c>
      <c r="E3" s="19">
        <v>1608754.139999999</v>
      </c>
      <c r="F3" s="19">
        <v>1773422.4299999985</v>
      </c>
      <c r="G3" s="19">
        <v>1667766.6299999987</v>
      </c>
      <c r="H3" s="19">
        <v>2393628.0599999973</v>
      </c>
      <c r="I3" s="61">
        <f>'Nonpublic Schools'!AI75+'Nonpublic Schools'!AJ75+'Nonpublic Schools'!AK75+'Nonpublic Schools'!AM75</f>
        <v>2394330.4299999978</v>
      </c>
      <c r="J3" s="61">
        <f>'Nonpublic Schools'!AL75+'Nonpublic Schools'!AN75+'Nonpublic Schools'!AO75</f>
        <v>2603913.8099999959</v>
      </c>
      <c r="K3" s="61">
        <f>'Nonpublic Schools'!AP75</f>
        <v>1721833.4799999956</v>
      </c>
      <c r="L3" s="76">
        <f t="shared" ref="L3:L4" si="0">SUM(B3:K3)</f>
        <v>18413593.619999982</v>
      </c>
    </row>
    <row r="4" spans="1:12" x14ac:dyDescent="0.3">
      <c r="A4" s="60" t="s">
        <v>195</v>
      </c>
      <c r="B4" s="19">
        <f>Homeschooled!C68+Homeschooled!H68+Homeschooled!M68+Homeschooled!S68</f>
        <v>351193.36000000004</v>
      </c>
      <c r="C4" s="19">
        <f>Homeschooled!D68+Homeschooled!E68+Homeschooled!I68+Homeschooled!N68+Homeschooled!T68</f>
        <v>996687.14</v>
      </c>
      <c r="D4" s="19">
        <f>Homeschooled!F68+Homeschooled!G68+Homeschooled!J68+Homeschooled!O68+Homeschooled!U68</f>
        <v>994984.74999999988</v>
      </c>
      <c r="E4" s="19">
        <f>Homeschooled!K68+Homeschooled!L68+Homeschooled!P68+Homeschooled!V68</f>
        <v>924700.37999999977</v>
      </c>
      <c r="F4" s="19">
        <f>Homeschooled!Q68+Homeschooled!R68+Homeschooled!W68+Homeschooled!Y68</f>
        <v>1520101.2699999996</v>
      </c>
      <c r="G4" s="19">
        <f>Homeschooled!X68+Homeschooled!Z68+Homeschooled!AA68+Homeschooled!AC68</f>
        <v>1256012.4200000002</v>
      </c>
      <c r="H4" s="19">
        <f>Homeschooled!AB68+Homeschooled!AD68+Homeschooled!AE68</f>
        <v>1924312.7999999993</v>
      </c>
      <c r="I4" s="61">
        <f>Homeschooled!AF68+Homeschooled!AG68+Homeschooled!AH68+Homeschooled!AJ68</f>
        <v>2230676.0299999984</v>
      </c>
      <c r="J4" s="61">
        <f>Homeschooled!AI68+Homeschooled!AK68+Homeschooled!AL68</f>
        <v>2398667.7799999993</v>
      </c>
      <c r="K4" s="61">
        <f>Homeschooled!AM68</f>
        <v>1309164.3299999984</v>
      </c>
      <c r="L4" s="76">
        <f t="shared" si="0"/>
        <v>13906500.259999996</v>
      </c>
    </row>
    <row r="5" spans="1:12" ht="16.2" thickBot="1" x14ac:dyDescent="0.35">
      <c r="A5" s="62" t="s">
        <v>147</v>
      </c>
      <c r="B5" s="63">
        <f>SUM(B2:B4)</f>
        <v>39795427.880000003</v>
      </c>
      <c r="C5" s="63">
        <f t="shared" ref="C5:H5" si="1">SUM(C2:C4)</f>
        <v>48503560.149999999</v>
      </c>
      <c r="D5" s="63">
        <f t="shared" si="1"/>
        <v>51751768.210000001</v>
      </c>
      <c r="E5" s="63">
        <f t="shared" si="1"/>
        <v>54497971.540000007</v>
      </c>
      <c r="F5" s="63">
        <f t="shared" si="1"/>
        <v>56592900.75</v>
      </c>
      <c r="G5" s="63">
        <f t="shared" si="1"/>
        <v>61912724.140000001</v>
      </c>
      <c r="H5" s="63">
        <f t="shared" si="1"/>
        <v>60850007.899999999</v>
      </c>
      <c r="I5" s="64">
        <f>SUM(I2:I4)</f>
        <v>65597200.00999999</v>
      </c>
      <c r="J5" s="64">
        <f>SUM(J2:J4)</f>
        <v>72984243.170000002</v>
      </c>
      <c r="K5" s="64">
        <f>SUM(K2:K4)</f>
        <v>39963906.249999993</v>
      </c>
      <c r="L5" s="77">
        <f>SUM(L2:L4)</f>
        <v>552449710</v>
      </c>
    </row>
    <row r="7" spans="1:12" x14ac:dyDescent="0.3">
      <c r="A7" s="66" t="s">
        <v>196</v>
      </c>
    </row>
    <row r="8" spans="1:12" x14ac:dyDescent="0.3">
      <c r="A8" s="66" t="s">
        <v>208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Traditional School Districts</vt:lpstr>
      <vt:lpstr>Nonpublic Schools</vt:lpstr>
      <vt:lpstr>Homeschooled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Sanders, Elena</dc:creator>
  <cp:lastModifiedBy>Sanders, Elena</cp:lastModifiedBy>
  <dcterms:created xsi:type="dcterms:W3CDTF">2018-07-19T14:26:28Z</dcterms:created>
  <dcterms:modified xsi:type="dcterms:W3CDTF">2025-01-30T20:23:54Z</dcterms:modified>
</cp:coreProperties>
</file>