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ohiodas-my.sharepoint.com/personal/10151894_id_ohio_gov/Documents/Desktop/Documents/1 School Finance/CUPP Report/2023/Draft/"/>
    </mc:Choice>
  </mc:AlternateContent>
  <xr:revisionPtr revIDLastSave="29" documentId="8_{E26A8998-A31D-4359-B8A6-D8B40A4D8D42}" xr6:coauthVersionLast="47" xr6:coauthVersionMax="47" xr10:uidLastSave="{46369E93-4072-4C1D-A9DA-18DFD0055CC6}"/>
  <bookViews>
    <workbookView xWindow="-120" yWindow="-120" windowWidth="29040" windowHeight="15840" xr2:uid="{00000000-000D-0000-FFFF-FFFF00000000}"/>
  </bookViews>
  <sheets>
    <sheet name="District Profile Report" sheetId="4" r:id="rId1"/>
    <sheet name="District Data" sheetId="1" r:id="rId2"/>
    <sheet name="Similar District Data" sheetId="2" r:id="rId3"/>
    <sheet name="Statewide Data" sheetId="3" r:id="rId4"/>
    <sheet name="Names" sheetId="5" state="hidden" r:id="rId5"/>
  </sheets>
  <definedNames>
    <definedName name="_xlnm._FilterDatabase" localSheetId="2" hidden="1">'Similar District Data'!$A$1:$BJ$607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4" l="1"/>
  <c r="G19" i="4" l="1"/>
  <c r="G18" i="4"/>
  <c r="G17" i="4"/>
  <c r="G16" i="4"/>
  <c r="G15" i="4"/>
  <c r="G14" i="4"/>
  <c r="G13" i="4"/>
  <c r="G12" i="4"/>
  <c r="G11" i="4"/>
  <c r="G10" i="4"/>
  <c r="G9" i="4"/>
  <c r="G21" i="4"/>
  <c r="G22" i="4"/>
  <c r="G23" i="4"/>
  <c r="G24" i="4"/>
  <c r="G25" i="4"/>
  <c r="G26" i="4"/>
  <c r="G27" i="4"/>
  <c r="G29" i="4"/>
  <c r="G30" i="4"/>
  <c r="G31" i="4"/>
  <c r="G32" i="4"/>
  <c r="G33" i="4"/>
  <c r="G34" i="4"/>
  <c r="G35" i="4"/>
  <c r="G36" i="4"/>
  <c r="G37" i="4"/>
  <c r="G38" i="4"/>
  <c r="G39" i="4"/>
  <c r="G40" i="4"/>
  <c r="G42" i="4"/>
  <c r="G43" i="4"/>
  <c r="G44" i="4"/>
  <c r="G45" i="4"/>
  <c r="G46" i="4"/>
  <c r="G47" i="4"/>
  <c r="G48" i="4"/>
  <c r="G49" i="4"/>
  <c r="G51" i="4"/>
  <c r="G52" i="4"/>
  <c r="G53" i="4"/>
  <c r="G54" i="4"/>
  <c r="G55" i="4"/>
  <c r="G56" i="4"/>
  <c r="G58" i="4"/>
  <c r="G59" i="4"/>
  <c r="G60" i="4"/>
  <c r="G61" i="4"/>
  <c r="G62" i="4"/>
  <c r="G63" i="4"/>
  <c r="G64" i="4"/>
  <c r="G65" i="4"/>
  <c r="G66" i="4"/>
  <c r="G68" i="4"/>
  <c r="G69" i="4"/>
  <c r="G70" i="4"/>
  <c r="G71" i="4"/>
  <c r="G72" i="4"/>
  <c r="G8" i="4"/>
  <c r="J5" i="4" l="1"/>
  <c r="I5" i="4"/>
  <c r="E5" i="4"/>
  <c r="I10" i="4" l="1"/>
  <c r="I71" i="4"/>
  <c r="I62" i="4"/>
  <c r="I53" i="4"/>
  <c r="I44" i="4"/>
  <c r="I35" i="4"/>
  <c r="I26" i="4"/>
  <c r="I37" i="4"/>
  <c r="I70" i="4"/>
  <c r="I61" i="4"/>
  <c r="I52" i="4"/>
  <c r="I43" i="4"/>
  <c r="I34" i="4"/>
  <c r="I25" i="4"/>
  <c r="I55" i="4"/>
  <c r="I69" i="4"/>
  <c r="I60" i="4"/>
  <c r="I51" i="4"/>
  <c r="I42" i="4"/>
  <c r="I33" i="4"/>
  <c r="I24" i="4"/>
  <c r="I68" i="4"/>
  <c r="I59" i="4"/>
  <c r="I49" i="4"/>
  <c r="I40" i="4"/>
  <c r="I32" i="4"/>
  <c r="I23" i="4"/>
  <c r="I64" i="4"/>
  <c r="I66" i="4"/>
  <c r="I58" i="4"/>
  <c r="I48" i="4"/>
  <c r="I39" i="4"/>
  <c r="I31" i="4"/>
  <c r="I22" i="4"/>
  <c r="I29" i="4"/>
  <c r="I65" i="4"/>
  <c r="I56" i="4"/>
  <c r="I47" i="4"/>
  <c r="I38" i="4"/>
  <c r="I30" i="4"/>
  <c r="I21" i="4"/>
  <c r="I72" i="4"/>
  <c r="I63" i="4"/>
  <c r="I54" i="4"/>
  <c r="I45" i="4"/>
  <c r="I36" i="4"/>
  <c r="I27" i="4"/>
  <c r="I46" i="4"/>
  <c r="H70" i="4"/>
  <c r="H61" i="4"/>
  <c r="H52" i="4"/>
  <c r="H43" i="4"/>
  <c r="H34" i="4"/>
  <c r="H25" i="4"/>
  <c r="H63" i="4"/>
  <c r="H69" i="4"/>
  <c r="H60" i="4"/>
  <c r="H51" i="4"/>
  <c r="H42" i="4"/>
  <c r="H33" i="4"/>
  <c r="H24" i="4"/>
  <c r="H68" i="4"/>
  <c r="H59" i="4"/>
  <c r="H49" i="4"/>
  <c r="H40" i="4"/>
  <c r="H32" i="4"/>
  <c r="H23" i="4"/>
  <c r="H36" i="4"/>
  <c r="H66" i="4"/>
  <c r="H58" i="4"/>
  <c r="H48" i="4"/>
  <c r="H39" i="4"/>
  <c r="H31" i="4"/>
  <c r="H22" i="4"/>
  <c r="H54" i="4"/>
  <c r="H65" i="4"/>
  <c r="H56" i="4"/>
  <c r="H47" i="4"/>
  <c r="H38" i="4"/>
  <c r="H30" i="4"/>
  <c r="H21" i="4"/>
  <c r="H27" i="4"/>
  <c r="H64" i="4"/>
  <c r="H55" i="4"/>
  <c r="H46" i="4"/>
  <c r="H37" i="4"/>
  <c r="H29" i="4"/>
  <c r="H72" i="4"/>
  <c r="H71" i="4"/>
  <c r="H62" i="4"/>
  <c r="H53" i="4"/>
  <c r="H44" i="4"/>
  <c r="H35" i="4"/>
  <c r="H26" i="4"/>
  <c r="H45" i="4"/>
  <c r="J10" i="4"/>
  <c r="J72" i="4"/>
  <c r="J54" i="4"/>
  <c r="J36" i="4"/>
  <c r="J26" i="4"/>
  <c r="J71" i="4"/>
  <c r="J70" i="4"/>
  <c r="J61" i="4"/>
  <c r="J52" i="4"/>
  <c r="J43" i="4"/>
  <c r="J34" i="4"/>
  <c r="J25" i="4"/>
  <c r="J69" i="4"/>
  <c r="J60" i="4"/>
  <c r="J51" i="4"/>
  <c r="J42" i="4"/>
  <c r="J33" i="4"/>
  <c r="J24" i="4"/>
  <c r="J47" i="4"/>
  <c r="J38" i="4"/>
  <c r="J53" i="4"/>
  <c r="J68" i="4"/>
  <c r="J59" i="4"/>
  <c r="J49" i="4"/>
  <c r="J40" i="4"/>
  <c r="J32" i="4"/>
  <c r="J23" i="4"/>
  <c r="J56" i="4"/>
  <c r="J21" i="4"/>
  <c r="J35" i="4"/>
  <c r="J66" i="4"/>
  <c r="J58" i="4"/>
  <c r="J48" i="4"/>
  <c r="J39" i="4"/>
  <c r="J31" i="4"/>
  <c r="J22" i="4"/>
  <c r="J65" i="4"/>
  <c r="J30" i="4"/>
  <c r="J44" i="4"/>
  <c r="J64" i="4"/>
  <c r="J55" i="4"/>
  <c r="J46" i="4"/>
  <c r="J37" i="4"/>
  <c r="J29" i="4"/>
  <c r="J63" i="4"/>
  <c r="J45" i="4"/>
  <c r="J27" i="4"/>
  <c r="J62" i="4"/>
  <c r="F68" i="4"/>
  <c r="F59" i="4"/>
  <c r="F49" i="4"/>
  <c r="F40" i="4"/>
  <c r="F32" i="4"/>
  <c r="F23" i="4"/>
  <c r="F31" i="4"/>
  <c r="F21" i="4"/>
  <c r="F52" i="4"/>
  <c r="F25" i="4"/>
  <c r="F69" i="4"/>
  <c r="F66" i="4"/>
  <c r="F58" i="4"/>
  <c r="F48" i="4"/>
  <c r="F39" i="4"/>
  <c r="F22" i="4"/>
  <c r="F43" i="4"/>
  <c r="F51" i="4"/>
  <c r="F65" i="4"/>
  <c r="F56" i="4"/>
  <c r="F47" i="4"/>
  <c r="F38" i="4"/>
  <c r="F30" i="4"/>
  <c r="F61" i="4"/>
  <c r="F60" i="4"/>
  <c r="F24" i="4"/>
  <c r="F64" i="4"/>
  <c r="F55" i="4"/>
  <c r="F46" i="4"/>
  <c r="F37" i="4"/>
  <c r="F29" i="4"/>
  <c r="F27" i="4"/>
  <c r="F33" i="4"/>
  <c r="F72" i="4"/>
  <c r="F63" i="4"/>
  <c r="F54" i="4"/>
  <c r="F45" i="4"/>
  <c r="F36" i="4"/>
  <c r="F71" i="4"/>
  <c r="F62" i="4"/>
  <c r="F53" i="4"/>
  <c r="F44" i="4"/>
  <c r="F35" i="4"/>
  <c r="F26" i="4"/>
  <c r="F70" i="4"/>
  <c r="F34" i="4"/>
  <c r="F42" i="4"/>
  <c r="H10" i="4"/>
  <c r="F11" i="4"/>
  <c r="E72" i="4"/>
  <c r="E71" i="4"/>
  <c r="E62" i="4"/>
  <c r="E53" i="4"/>
  <c r="E44" i="4"/>
  <c r="E35" i="4"/>
  <c r="E26" i="4"/>
  <c r="E61" i="4"/>
  <c r="E52" i="4"/>
  <c r="E43" i="4"/>
  <c r="E34" i="4"/>
  <c r="E25" i="4"/>
  <c r="E60" i="4"/>
  <c r="E51" i="4"/>
  <c r="E42" i="4"/>
  <c r="E33" i="4"/>
  <c r="E24" i="4"/>
  <c r="E68" i="4"/>
  <c r="E59" i="4"/>
  <c r="E49" i="4"/>
  <c r="E40" i="4"/>
  <c r="E32" i="4"/>
  <c r="E23" i="4"/>
  <c r="E27" i="4"/>
  <c r="E70" i="4"/>
  <c r="E69" i="4"/>
  <c r="E66" i="4"/>
  <c r="E58" i="4"/>
  <c r="E48" i="4"/>
  <c r="E39" i="4"/>
  <c r="E31" i="4"/>
  <c r="E22" i="4"/>
  <c r="E65" i="4"/>
  <c r="E56" i="4"/>
  <c r="E47" i="4"/>
  <c r="E38" i="4"/>
  <c r="E30" i="4"/>
  <c r="E21" i="4"/>
  <c r="E64" i="4"/>
  <c r="E55" i="4"/>
  <c r="E46" i="4"/>
  <c r="E37" i="4"/>
  <c r="E29" i="4"/>
  <c r="E63" i="4"/>
  <c r="E54" i="4"/>
  <c r="E45" i="4"/>
  <c r="E36" i="4"/>
  <c r="J12" i="4"/>
  <c r="J13" i="4"/>
  <c r="J15" i="4"/>
  <c r="J17" i="4"/>
  <c r="J14" i="4"/>
  <c r="J16" i="4"/>
  <c r="J18" i="4"/>
  <c r="J19" i="4"/>
  <c r="I13" i="4"/>
  <c r="I12" i="4"/>
  <c r="I17" i="4"/>
  <c r="I14" i="4"/>
  <c r="I16" i="4"/>
  <c r="I18" i="4"/>
  <c r="I15" i="4"/>
  <c r="I19" i="4"/>
  <c r="H19" i="4"/>
  <c r="H12" i="4"/>
  <c r="H15" i="4"/>
  <c r="H13" i="4"/>
  <c r="H16" i="4"/>
  <c r="H14" i="4"/>
  <c r="H18" i="4"/>
  <c r="H17" i="4"/>
  <c r="E12" i="4"/>
  <c r="F15" i="4"/>
  <c r="E17" i="4"/>
  <c r="F17" i="4"/>
  <c r="F12" i="4"/>
  <c r="E14" i="4"/>
  <c r="F14" i="4"/>
  <c r="E19" i="4"/>
  <c r="E16" i="4"/>
  <c r="E13" i="4"/>
  <c r="F13" i="4"/>
  <c r="E18" i="4"/>
  <c r="F19" i="4"/>
  <c r="F16" i="4"/>
  <c r="E15" i="4"/>
  <c r="F18" i="4"/>
  <c r="J11" i="4"/>
  <c r="I11" i="4"/>
  <c r="H11" i="4"/>
  <c r="E11" i="4"/>
  <c r="J9" i="4" l="1"/>
  <c r="J8" i="4"/>
  <c r="I8" i="4"/>
  <c r="I9" i="4"/>
  <c r="H9" i="4"/>
  <c r="H8" i="4"/>
  <c r="F10" i="4"/>
  <c r="E10" i="4" l="1"/>
  <c r="E8" i="4"/>
  <c r="E9" i="4"/>
  <c r="F9" i="4"/>
  <c r="F8" i="4"/>
  <c r="E6" i="4" l="1"/>
</calcChain>
</file>

<file path=xl/sharedStrings.xml><?xml version="1.0" encoding="utf-8"?>
<sst xmlns="http://schemas.openxmlformats.org/spreadsheetml/2006/main" count="6902" uniqueCount="1959">
  <si>
    <t>District</t>
  </si>
  <si>
    <t>IRN</t>
  </si>
  <si>
    <t>Ada Ex Vill SD, Hardin</t>
  </si>
  <si>
    <t>NA</t>
  </si>
  <si>
    <t>Adena Local SD, Ross</t>
  </si>
  <si>
    <t>Akron City SD, Summit</t>
  </si>
  <si>
    <t>Alexander Local SD, Athens</t>
  </si>
  <si>
    <t>Allen East Local SD, Allen</t>
  </si>
  <si>
    <t>Alliance City SD, Stark</t>
  </si>
  <si>
    <t>Amanda-Clearcreek Local SD, Fairfield</t>
  </si>
  <si>
    <t>Amherst Ex Vill SD, Lorain</t>
  </si>
  <si>
    <t>Anna Local SD, Shelby</t>
  </si>
  <si>
    <t>Ansonia Local SD, Darke</t>
  </si>
  <si>
    <t>Anthony Wayne Local SD, Lucas</t>
  </si>
  <si>
    <t>Antwerp Local SD, Paulding</t>
  </si>
  <si>
    <t>Arcadia Local SD, Hancock</t>
  </si>
  <si>
    <t>Arcanum Butler Local SD, Darke</t>
  </si>
  <si>
    <t>Archbold-Area Local SD, Fulton</t>
  </si>
  <si>
    <t>Arlington Local SD, Hancock</t>
  </si>
  <si>
    <t>Ashland City SD, Ashland</t>
  </si>
  <si>
    <t>Ashtabula Area City SD, Ashtabula</t>
  </si>
  <si>
    <t>Athens City SD, Athens</t>
  </si>
  <si>
    <t>Aurora City SD, Portage</t>
  </si>
  <si>
    <t>Austintown Local SD, Mahoning</t>
  </si>
  <si>
    <t>Avon Lake City SD, Lorain</t>
  </si>
  <si>
    <t>Avon Local SD, Lorain</t>
  </si>
  <si>
    <t>Ayersville Local SD, Defiance</t>
  </si>
  <si>
    <t>Barberton City SD, Summit</t>
  </si>
  <si>
    <t>Barnesville Ex Vill SD, Belmont</t>
  </si>
  <si>
    <t>Batavia Local SD, Clermont</t>
  </si>
  <si>
    <t>Bath Local SD, Allen</t>
  </si>
  <si>
    <t>Bay Village City SD, Cuyahoga</t>
  </si>
  <si>
    <t>Beachwood City SD, Cuyahoga</t>
  </si>
  <si>
    <t>Beaver Local SD, Columbiana</t>
  </si>
  <si>
    <t>Beavercreek City SD, Greene</t>
  </si>
  <si>
    <t>Bedford City SD, Cuyahoga</t>
  </si>
  <si>
    <t>Bellaire Local SD, Belmont</t>
  </si>
  <si>
    <t>Bellefontaine City SD, Logan</t>
  </si>
  <si>
    <t>Bellevue City SD, Huron</t>
  </si>
  <si>
    <t>Belpre City SD, Washington</t>
  </si>
  <si>
    <t>Benjamin Logan Local SD, Logan</t>
  </si>
  <si>
    <t>Benton Carroll Salem Local S, Ottawa</t>
  </si>
  <si>
    <t>Berea City SD, Cuyahoga</t>
  </si>
  <si>
    <t>Berkshire Local SD, Geauga</t>
  </si>
  <si>
    <t>Berne Union Local SD, Fairfield</t>
  </si>
  <si>
    <t>Bethel Local SD, Miami</t>
  </si>
  <si>
    <t>Bethel-Tate Local SD, Clermont</t>
  </si>
  <si>
    <t>Bexley City SD, Franklin</t>
  </si>
  <si>
    <t>Big Walnut Local SD, Delaware</t>
  </si>
  <si>
    <t>Black River Local SD, Medina</t>
  </si>
  <si>
    <t>Blanchester Local SD, Clinton</t>
  </si>
  <si>
    <t>Bloom Carroll Local SD, Fairfield</t>
  </si>
  <si>
    <t>Bloom-Vernon Local SD, Scioto</t>
  </si>
  <si>
    <t>Bloomfield-Mespo Local SD, Trumbull</t>
  </si>
  <si>
    <t>Bluffton Ex Vill SD, Allen</t>
  </si>
  <si>
    <t>Boardman Local SD, Mahoning</t>
  </si>
  <si>
    <t>Botkins Local SD, Shelby</t>
  </si>
  <si>
    <t>Bowling Green City SD, Wood</t>
  </si>
  <si>
    <t>Bradford Ex Vill SD, Miami</t>
  </si>
  <si>
    <t>Brecksville-Broadview Height, Cuyahoga</t>
  </si>
  <si>
    <t>Bridgeport Ex Vill SD, Belmont</t>
  </si>
  <si>
    <t>Bright Local SD, Highland</t>
  </si>
  <si>
    <t>Bristol Local SD, Trumbull</t>
  </si>
  <si>
    <t>Brookfield Local SD, Trumbull</t>
  </si>
  <si>
    <t>Brooklyn City SD, Cuyahoga</t>
  </si>
  <si>
    <t>Brookville Local SD, Montgomery</t>
  </si>
  <si>
    <t>Brown Local SD, Carroll</t>
  </si>
  <si>
    <t>Brunswick City SD, Medina</t>
  </si>
  <si>
    <t>Bryan City SD, Williams</t>
  </si>
  <si>
    <t>Buckeye Central Local SD, Crawford</t>
  </si>
  <si>
    <t>Buckeye Local SD, Ashtabula</t>
  </si>
  <si>
    <t>Buckeye Local SD, Jefferson</t>
  </si>
  <si>
    <t>Buckeye Local SD, Medina</t>
  </si>
  <si>
    <t>Buckeye Valley Local SD, Delaware</t>
  </si>
  <si>
    <t>Bucyrus City SD, Crawford</t>
  </si>
  <si>
    <t>Caldwell Ex Vill SD, Noble</t>
  </si>
  <si>
    <t>Cambridge City SD, Guernsey</t>
  </si>
  <si>
    <t>Campbell City SD, Mahoning</t>
  </si>
  <si>
    <t>Canal Winchester Local SD, Franklin</t>
  </si>
  <si>
    <t>Canfield Local SD, Mahoning</t>
  </si>
  <si>
    <t>Canton City SD, Stark</t>
  </si>
  <si>
    <t>Canton Local SD, Stark</t>
  </si>
  <si>
    <t>Cardinal Local SD, Geauga</t>
  </si>
  <si>
    <t>Cardington-Lincoln Local SD, Morrow</t>
  </si>
  <si>
    <t>Carey Ex Vill SD, Wyandot</t>
  </si>
  <si>
    <t>Carlisle Local SD, Warren</t>
  </si>
  <si>
    <t>Carrollton Ex Vill SD, Carroll</t>
  </si>
  <si>
    <t>Cedar Cliff Local SD, Greene</t>
  </si>
  <si>
    <t>Celina City SD, Mercer</t>
  </si>
  <si>
    <t>Centerburg Local SD, Knox</t>
  </si>
  <si>
    <t>Centerville City SD, Montgomery</t>
  </si>
  <si>
    <t>Central Local SD, Defiance</t>
  </si>
  <si>
    <t>Chagrin Falls Ex Vill SD, Cuyahoga</t>
  </si>
  <si>
    <t>Champion Local SD, Trumbull</t>
  </si>
  <si>
    <t>Chardon Local SD, Geauga</t>
  </si>
  <si>
    <t>Chesapeake Union Ex Vill SD, Lawrence</t>
  </si>
  <si>
    <t>Chillicothe City SD, Ross</t>
  </si>
  <si>
    <t>Chippewa Local SD, Wayne</t>
  </si>
  <si>
    <t>Cincinnati City SD, Hamilton</t>
  </si>
  <si>
    <t>Circleville City SD, Pickaway</t>
  </si>
  <si>
    <t>Clark-Shawnee Local SD, Clark</t>
  </si>
  <si>
    <t>Clay Local SD, Scioto</t>
  </si>
  <si>
    <t>Claymont City SD, Tuscarawas</t>
  </si>
  <si>
    <t>Clear Fork Valley Local SD, Richland</t>
  </si>
  <si>
    <t>Clearview Local SD, Lorain</t>
  </si>
  <si>
    <t>Clermont-Northeastern Local, Clermont</t>
  </si>
  <si>
    <t>Cleveland Hts-Univ Hts City, Cuyahoga</t>
  </si>
  <si>
    <t>Cleveland Municipal SD, Cuyahoga</t>
  </si>
  <si>
    <t>Clinton-Massie Local SD, Clinton</t>
  </si>
  <si>
    <t>Cloverleaf Local SD, Medina</t>
  </si>
  <si>
    <t>Clyde-Green Springs Ex Vill, Sandusky</t>
  </si>
  <si>
    <t>Coldwater Ex Vill SD, Mercer</t>
  </si>
  <si>
    <t>Colonel Crawford Local SD, Crawford</t>
  </si>
  <si>
    <t>Columbia Local SD, Lorain</t>
  </si>
  <si>
    <t>Columbiana Ex Vill SD, Columbiana</t>
  </si>
  <si>
    <t>Columbus City SD, Franklin</t>
  </si>
  <si>
    <t>Columbus Grove Local SD, Putnam</t>
  </si>
  <si>
    <t>Conneaut Area City SD, Ashtabula</t>
  </si>
  <si>
    <t>Conotton Valley Union Local, Harrison</t>
  </si>
  <si>
    <t>Continental Local SD, Putnam</t>
  </si>
  <si>
    <t>Copley-Fairlawn City SD, Summit</t>
  </si>
  <si>
    <t>Cory-Rawson Local SD, Hancock</t>
  </si>
  <si>
    <t>Coshocton City SD, Coshocton</t>
  </si>
  <si>
    <t>Coventry Local SD, Summit</t>
  </si>
  <si>
    <t>Covington Ex Vill SD, Miami</t>
  </si>
  <si>
    <t>Crestline Ex Vill SD, Crawford</t>
  </si>
  <si>
    <t>Crestview Local SD, Columbiana</t>
  </si>
  <si>
    <t>Crestview Local SD, Richland</t>
  </si>
  <si>
    <t>Crestview Local SD, Van Wert</t>
  </si>
  <si>
    <t>Crestwood Local SD, Portage</t>
  </si>
  <si>
    <t>Crooksville Ex Vill SD, Perry</t>
  </si>
  <si>
    <t>Cuyahoga Falls City SD, Summit</t>
  </si>
  <si>
    <t>Cuyahoga Heights Local SD, Cuyahoga</t>
  </si>
  <si>
    <t>Dalton Local SD, Wayne</t>
  </si>
  <si>
    <t>Danbury Local SD, Ottawa</t>
  </si>
  <si>
    <t>Danville Local SD, Knox</t>
  </si>
  <si>
    <t>Dawson-Bryant Local SD, Lawrence</t>
  </si>
  <si>
    <t>Dayton City SD, Montgomery</t>
  </si>
  <si>
    <t>Deer Park Community City SD, Hamilton</t>
  </si>
  <si>
    <t>Defiance City SD, Defiance</t>
  </si>
  <si>
    <t>Delaware City SD, Delaware</t>
  </si>
  <si>
    <t>Delphos City SD, Allen</t>
  </si>
  <si>
    <t>Dover City SD, Tuscarawas</t>
  </si>
  <si>
    <t>Dublin City SD, Franklin</t>
  </si>
  <si>
    <t>East Cleveland City SD, Cuyahoga</t>
  </si>
  <si>
    <t>East Clinton Local SD, Clinton</t>
  </si>
  <si>
    <t>East Guernsey Local SD, Guernsey</t>
  </si>
  <si>
    <t>East Holmes Local SD, Holmes</t>
  </si>
  <si>
    <t>East Knox Local SD, Knox</t>
  </si>
  <si>
    <t>East Liverpool City SD, Columbiana</t>
  </si>
  <si>
    <t>East Muskingum Local SD, Muskingum</t>
  </si>
  <si>
    <t>East Palestine City SD, Columbiana</t>
  </si>
  <si>
    <t>Eastern Local SD, Brown</t>
  </si>
  <si>
    <t>Eastern Local SD, Meigs</t>
  </si>
  <si>
    <t>Eastern Local SD, Pike</t>
  </si>
  <si>
    <t>Eastwood Local SD, Wood</t>
  </si>
  <si>
    <t>Eaton Community Schools City, Preble</t>
  </si>
  <si>
    <t>Edgerton Local SD, Williams</t>
  </si>
  <si>
    <t>Edgewood City SD, Butler</t>
  </si>
  <si>
    <t>Edison Local SD, Erie</t>
  </si>
  <si>
    <t>Edison Local SD, Jefferson</t>
  </si>
  <si>
    <t>Edon-Northwest Local SD, Williams</t>
  </si>
  <si>
    <t>Elgin Local SD, Marion</t>
  </si>
  <si>
    <t>Elida Local SD, Allen</t>
  </si>
  <si>
    <t>Elmwood Local SD, Wood</t>
  </si>
  <si>
    <t>Elyria City SD, Lorain</t>
  </si>
  <si>
    <t>Euclid City SD, Cuyahoga</t>
  </si>
  <si>
    <t>Evergreen Local SD, Fulton</t>
  </si>
  <si>
    <t>Fairbanks Local SD, Union</t>
  </si>
  <si>
    <t>Fairborn City SD, Greene</t>
  </si>
  <si>
    <t>Fairfield City SD, Butler</t>
  </si>
  <si>
    <t>Fairfield Local SD, Highland</t>
  </si>
  <si>
    <t>Fairfield Union Local SD, Fairfield</t>
  </si>
  <si>
    <t>Fairland Local SD, Lawrence</t>
  </si>
  <si>
    <t>Fairlawn Local SD, Shelby</t>
  </si>
  <si>
    <t>Fairless Local SD, Stark</t>
  </si>
  <si>
    <t>Fairport Harbor Ex Vill SD, Lake</t>
  </si>
  <si>
    <t>Fairview Park City SD, Cuyahoga</t>
  </si>
  <si>
    <t>Fayette Local SD, Fulton</t>
  </si>
  <si>
    <t>Fayetteville-Perry Local SD, Brown</t>
  </si>
  <si>
    <t>Federal Hocking Local SD, Athens</t>
  </si>
  <si>
    <t>Felicity-Franklin Local SD, Clermont</t>
  </si>
  <si>
    <t>Field Local SD, Portage</t>
  </si>
  <si>
    <t>Findlay City SD, Hancock</t>
  </si>
  <si>
    <t>Finneytown Local SD, Hamilton</t>
  </si>
  <si>
    <t>Firelands Local SD, Lorain</t>
  </si>
  <si>
    <t>Forest Hills Local SD, Hamilton</t>
  </si>
  <si>
    <t>Fort Frye Local SD, Washington</t>
  </si>
  <si>
    <t>Fort Loramie Local SD, Shelby</t>
  </si>
  <si>
    <t>Fort Recovery Local SD, Mercer</t>
  </si>
  <si>
    <t>Fostoria City SD, Seneca</t>
  </si>
  <si>
    <t>Franklin City SD, Warren</t>
  </si>
  <si>
    <t>Franklin Local SD, Muskingum</t>
  </si>
  <si>
    <t>Franklin-Monroe Local SD, Darke</t>
  </si>
  <si>
    <t>Fredericktown Local SD, Knox</t>
  </si>
  <si>
    <t>Fremont City SD, Sandusky</t>
  </si>
  <si>
    <t>Frontier Local SD, Washington</t>
  </si>
  <si>
    <t>Gahanna-Jefferson City SD, Franklin</t>
  </si>
  <si>
    <t>Galion City SD, Crawford</t>
  </si>
  <si>
    <t>Gallia County Local SD, Gallia</t>
  </si>
  <si>
    <t>Gallipolis City SD, Gallia</t>
  </si>
  <si>
    <t>Garaway Local SD, Tuscarawas</t>
  </si>
  <si>
    <t>Garfield Heights City SD, Cuyahoga</t>
  </si>
  <si>
    <t>Geneva Area City SD, Ashtabula</t>
  </si>
  <si>
    <t>Genoa Area Local SD, Ottawa</t>
  </si>
  <si>
    <t>Georgetown Ex Vill SD, Brown</t>
  </si>
  <si>
    <t>Gibsonburg Ex Vill SD, Sandusky</t>
  </si>
  <si>
    <t>Girard City SD, Trumbull</t>
  </si>
  <si>
    <t>Goshen Local SD, Clermont</t>
  </si>
  <si>
    <t>Graham Local SD, Champaign</t>
  </si>
  <si>
    <t>Grand Valley Local SD, Ashtabula</t>
  </si>
  <si>
    <t>Grandview Heights City SD, Franklin</t>
  </si>
  <si>
    <t>Granville Ex Vill SD, Licking</t>
  </si>
  <si>
    <t>Green Local SD, Scioto</t>
  </si>
  <si>
    <t>Green Local SD, Summit</t>
  </si>
  <si>
    <t>Green Local SD, Wayne</t>
  </si>
  <si>
    <t>Greeneview Local SD, Greene</t>
  </si>
  <si>
    <t>Greenfield Ex Vill SD, Highland</t>
  </si>
  <si>
    <t>Greenon Local SD, Clark</t>
  </si>
  <si>
    <t>Greenville City SD, Darke</t>
  </si>
  <si>
    <t>Groveport Madison Local SD, Franklin</t>
  </si>
  <si>
    <t>Hamilton City SD, Butler</t>
  </si>
  <si>
    <t>Hamilton Local SD, Franklin</t>
  </si>
  <si>
    <t>Hardin Northern Local SD, Hardin</t>
  </si>
  <si>
    <t>Hardin-Houston Local SD, Shelby</t>
  </si>
  <si>
    <t>Harrison Hills City SD, Harrison</t>
  </si>
  <si>
    <t>Heath City SD, Licking</t>
  </si>
  <si>
    <t>Hicksville Ex Vill SD, Defiance</t>
  </si>
  <si>
    <t>Highland Local SD, Medina</t>
  </si>
  <si>
    <t>Highland Local SD, Morrow</t>
  </si>
  <si>
    <t>Hilliard City SD, Franklin</t>
  </si>
  <si>
    <t>Hillsboro City SD, Highland</t>
  </si>
  <si>
    <t>Hillsdale Local SD, Ashland</t>
  </si>
  <si>
    <t>Holgate Local SD, Henry</t>
  </si>
  <si>
    <t>Hopewell-Loudon Local SD, Seneca</t>
  </si>
  <si>
    <t>Howland Local SD, Trumbull</t>
  </si>
  <si>
    <t>Hubbard Ex Vill SD, Trumbull</t>
  </si>
  <si>
    <t>Huber Heights City SD, Montgomery</t>
  </si>
  <si>
    <t>Hudson City SD, Summit</t>
  </si>
  <si>
    <t>Huntington Local SD, Ross</t>
  </si>
  <si>
    <t>Huron City SD, Erie</t>
  </si>
  <si>
    <t>Independence Local SD, Cuyahoga</t>
  </si>
  <si>
    <t>Indian Creek Local SD, Jefferson</t>
  </si>
  <si>
    <t>Indian Hill Ex Vill SD, Hamilton</t>
  </si>
  <si>
    <t>Indian Lake Local SD, Logan</t>
  </si>
  <si>
    <t>Indian Valley Local SD, Tuscarawas</t>
  </si>
  <si>
    <t>Ironton City SD, Lawrence</t>
  </si>
  <si>
    <t>Jackson Center Local SD, Shelby</t>
  </si>
  <si>
    <t>Jackson City SD, Jackson</t>
  </si>
  <si>
    <t>Jackson Local SD, Stark</t>
  </si>
  <si>
    <t>Jackson-Milton Local SD, Mahoning</t>
  </si>
  <si>
    <t>James A Garfield Local SD, Portage</t>
  </si>
  <si>
    <t>Jefferson Area Local SD, Ashtabula</t>
  </si>
  <si>
    <t>Jefferson Local SD, Madison</t>
  </si>
  <si>
    <t>Jefferson Township Local SD, Montgomery</t>
  </si>
  <si>
    <t>Jennings Local SD, Putnam</t>
  </si>
  <si>
    <t>Johnstown-Monroe Local SD, Licking</t>
  </si>
  <si>
    <t>Jonathan Alder Local SD, Madison</t>
  </si>
  <si>
    <t>Joseph Badger Local SD, Trumbull</t>
  </si>
  <si>
    <t>Kalida Local SD, Putnam</t>
  </si>
  <si>
    <t>Kenston Local SD, Geauga</t>
  </si>
  <si>
    <t>Kent City SD, Portage</t>
  </si>
  <si>
    <t>Kenton City SD, Hardin</t>
  </si>
  <si>
    <t>Kettering City SD, Montgomery</t>
  </si>
  <si>
    <t>Keystone Local SD, Lorain</t>
  </si>
  <si>
    <t>Kings Local SD, Warren</t>
  </si>
  <si>
    <t>Kirtland Local SD, Lake</t>
  </si>
  <si>
    <t>La Brae Local SD, Trumbull</t>
  </si>
  <si>
    <t>Lake Local SD, Stark</t>
  </si>
  <si>
    <t>Lake Local SD, Wood</t>
  </si>
  <si>
    <t>Lakeview Local SD, Trumbull</t>
  </si>
  <si>
    <t>Lakewood City SD, Cuyahoga</t>
  </si>
  <si>
    <t>Lakewood Local SD, Licking</t>
  </si>
  <si>
    <t>Lakota Local SD, Butler</t>
  </si>
  <si>
    <t>Lakota Local SD, Sandusky</t>
  </si>
  <si>
    <t>Lancaster City SD, Fairfield</t>
  </si>
  <si>
    <t>Lebanon City SD, Warren</t>
  </si>
  <si>
    <t>Leetonia Ex Vill SD, Columbiana</t>
  </si>
  <si>
    <t>Leipsic Local SD, Putnam</t>
  </si>
  <si>
    <t>Lexington Local SD, Richland</t>
  </si>
  <si>
    <t>Liberty Benton Local SD, Hancock</t>
  </si>
  <si>
    <t>Liberty Center Local SD, Henry</t>
  </si>
  <si>
    <t>Liberty Local SD, Trumbull</t>
  </si>
  <si>
    <t>Liberty Union-Thurston Local, Fairfield</t>
  </si>
  <si>
    <t>Licking Heights Local SD, Licking</t>
  </si>
  <si>
    <t>Licking Valley Local SD, Licking</t>
  </si>
  <si>
    <t>Lima City SD, Allen</t>
  </si>
  <si>
    <t>Lincolnview Local SD, Van Wert</t>
  </si>
  <si>
    <t>Lisbon Ex Vill SD, Columbiana</t>
  </si>
  <si>
    <t>Little Miami Local SD, Warren</t>
  </si>
  <si>
    <t>Lockland City SD, Hamilton</t>
  </si>
  <si>
    <t>Logan Elm Local SD, Pickaway</t>
  </si>
  <si>
    <t>Logan-Hocking Local SD, Hocking</t>
  </si>
  <si>
    <t>London City SD, Madison</t>
  </si>
  <si>
    <t>Lorain City SD, Lorain</t>
  </si>
  <si>
    <t>Lordstown Local SD, Trumbull</t>
  </si>
  <si>
    <t>Loudonville-Perrysville Ex V, Ashland</t>
  </si>
  <si>
    <t>Louisville City SD, Stark</t>
  </si>
  <si>
    <t>Loveland City SD, Hamilton</t>
  </si>
  <si>
    <t>Lowellville Local SD, Mahoning</t>
  </si>
  <si>
    <t>Lucas Local SD, Richland</t>
  </si>
  <si>
    <t>Lynchburg-Clay Local SD, Highland</t>
  </si>
  <si>
    <t>Mad River Local SD, Montgomery</t>
  </si>
  <si>
    <t>Madeira City SD, Hamilton</t>
  </si>
  <si>
    <t>Madison Local SD, Butler</t>
  </si>
  <si>
    <t>Madison Local SD, Lake</t>
  </si>
  <si>
    <t>Madison Local SD, Richland</t>
  </si>
  <si>
    <t>Madison-Plains Local SD, Madison</t>
  </si>
  <si>
    <t>Manchester Local SD, Adams</t>
  </si>
  <si>
    <t>Manchester Local SD, Summit</t>
  </si>
  <si>
    <t>Mansfield City SD, Richland</t>
  </si>
  <si>
    <t>Maple Heights City SD, Cuyahoga</t>
  </si>
  <si>
    <t>Mapleton Local SD, Ashland</t>
  </si>
  <si>
    <t>Maplewood Local SD, Trumbull</t>
  </si>
  <si>
    <t>Margaretta Local SD, Erie</t>
  </si>
  <si>
    <t>Mariemont City SD, Hamilton</t>
  </si>
  <si>
    <t>Marietta City SD, Washington</t>
  </si>
  <si>
    <t>Marion City SD, Marion</t>
  </si>
  <si>
    <t>Marion Local SD, Mercer</t>
  </si>
  <si>
    <t>Marlington Local SD, Stark</t>
  </si>
  <si>
    <t>Martins Ferry City SD, Belmont</t>
  </si>
  <si>
    <t>Marysville Ex Vill SD, Union</t>
  </si>
  <si>
    <t>Mason City SD, Warren</t>
  </si>
  <si>
    <t>Massillon City SD, Stark</t>
  </si>
  <si>
    <t>Mathews Local SD, Trumbull</t>
  </si>
  <si>
    <t>Maumee City SD, Lucas</t>
  </si>
  <si>
    <t>Mayfield City SD, Cuyahoga</t>
  </si>
  <si>
    <t>Maysville Local SD, Muskingum</t>
  </si>
  <si>
    <t>McComb Local SD, Hancock</t>
  </si>
  <si>
    <t>McDonald Local SD, Trumbull</t>
  </si>
  <si>
    <t>Mechanicsburg Ex Vill SD, Champaign</t>
  </si>
  <si>
    <t>Medina City SD, Medina</t>
  </si>
  <si>
    <t>Meigs Local SD, Meigs</t>
  </si>
  <si>
    <t>Mentor Ex Vill SD, Lake</t>
  </si>
  <si>
    <t>Miami East Local SD, Miami</t>
  </si>
  <si>
    <t>Miami Trace Local SD, Fayette</t>
  </si>
  <si>
    <t>Miamisburg City SD, Montgomery</t>
  </si>
  <si>
    <t>Middletown City SD, Butler</t>
  </si>
  <si>
    <t>Midview Local SD, Lorain</t>
  </si>
  <si>
    <t>Milford Ex Vill SD, Clermont</t>
  </si>
  <si>
    <t>Millcreek-West Unity Local S, Williams</t>
  </si>
  <si>
    <t>Miller City-New Cleveland Lo, Putnam</t>
  </si>
  <si>
    <t>Milton-Union Ex Vill SD, Miami</t>
  </si>
  <si>
    <t>Minerva Local SD, Stark</t>
  </si>
  <si>
    <t>Minford Local SD, Scioto</t>
  </si>
  <si>
    <t>Minster Local SD, Auglaize</t>
  </si>
  <si>
    <t>Mississinawa Valley Local SD, Darke</t>
  </si>
  <si>
    <t>Mogadore Local SD, Summit</t>
  </si>
  <si>
    <t>Mohawk Local SD, Wyandot</t>
  </si>
  <si>
    <t>Monroe Local SD, Butler</t>
  </si>
  <si>
    <t>Monroeville Local SD, Huron</t>
  </si>
  <si>
    <t>Montpelier Ex Vill SD, Williams</t>
  </si>
  <si>
    <t>Morgan Local SD, Morgan</t>
  </si>
  <si>
    <t>Mount Gilead Ex Vill SD, Morrow</t>
  </si>
  <si>
    <t>Mount Healthy City SD, Hamilton</t>
  </si>
  <si>
    <t>Mount Vernon City SD, Knox</t>
  </si>
  <si>
    <t>Napoleon City SD, Henry</t>
  </si>
  <si>
    <t>National Trail Local SD, Preble</t>
  </si>
  <si>
    <t>Nelsonville-York City SD, Athens</t>
  </si>
  <si>
    <t>New Albany-Plain Local SD, Franklin</t>
  </si>
  <si>
    <t>New Boston Local SD, Scioto</t>
  </si>
  <si>
    <t>New Bremen Local SD, Auglaize</t>
  </si>
  <si>
    <t>New Knoxville Local SD, Auglaize</t>
  </si>
  <si>
    <t>New Lebanon Local SD, Montgomery</t>
  </si>
  <si>
    <t>New Lexington City SD, Perry</t>
  </si>
  <si>
    <t>New London Local SD, Huron</t>
  </si>
  <si>
    <t>New Miami Local SD, Butler</t>
  </si>
  <si>
    <t>New Philadelphia City SD, Tuscarawas</t>
  </si>
  <si>
    <t>New Richmond Ex Vill SD, Clermont</t>
  </si>
  <si>
    <t>New Riegel Local SD, Seneca</t>
  </si>
  <si>
    <t>Newark City SD, Licking</t>
  </si>
  <si>
    <t>Newbury Local SD, Geauga</t>
  </si>
  <si>
    <t>Newcomerstown Ex Vill SD, Tuscarawas</t>
  </si>
  <si>
    <t>Newton Falls Ex Vill SD, Trumbull</t>
  </si>
  <si>
    <t>Newton Local SD, Miami</t>
  </si>
  <si>
    <t>Niles City SD, Trumbull</t>
  </si>
  <si>
    <t>Noble Local SD, Noble</t>
  </si>
  <si>
    <t>Nordonia Hills City SD, Summit</t>
  </si>
  <si>
    <t>North Baltimore Local SD, Wood</t>
  </si>
  <si>
    <t>North Canton City SD, Stark</t>
  </si>
  <si>
    <t>North Central Local SD, Williams</t>
  </si>
  <si>
    <t>North College Hill City SD, Hamilton</t>
  </si>
  <si>
    <t>North Fork Local SD, Licking</t>
  </si>
  <si>
    <t>North Olmsted City SD, Cuyahoga</t>
  </si>
  <si>
    <t>North Ridgeville City SD, Lorain</t>
  </si>
  <si>
    <t>North Royalton City SD, Cuyahoga</t>
  </si>
  <si>
    <t>North Union Local SD, Union</t>
  </si>
  <si>
    <t>Northeastern Local SD, Clark</t>
  </si>
  <si>
    <t>Northeastern Local SD, Defiance</t>
  </si>
  <si>
    <t>Northern Local SD, Perry</t>
  </si>
  <si>
    <t>Northmont City SD, Montgomery</t>
  </si>
  <si>
    <t>Northmor Local SD, Morrow</t>
  </si>
  <si>
    <t>Northridge Local SD, Licking</t>
  </si>
  <si>
    <t>Northridge Local SD, Montgomery</t>
  </si>
  <si>
    <t>Northwest Local SD, Hamilton</t>
  </si>
  <si>
    <t>Northwest Local SD, Scioto</t>
  </si>
  <si>
    <t>Northwest Local SD, Stark</t>
  </si>
  <si>
    <t>Northwestern Local SD, Clark</t>
  </si>
  <si>
    <t>Northwestern Local SD, Wayne</t>
  </si>
  <si>
    <t>Northwood Local SD, Wood</t>
  </si>
  <si>
    <t>Norton City SD, Summit</t>
  </si>
  <si>
    <t>Norwalk City SD, Huron</t>
  </si>
  <si>
    <t>Norwayne Local SD, Wayne</t>
  </si>
  <si>
    <t>Norwood City SD, Hamilton</t>
  </si>
  <si>
    <t>Oak Hill Union Local SD, Jackson</t>
  </si>
  <si>
    <t>Oak Hills Local SD, Hamilton</t>
  </si>
  <si>
    <t>Oakwood City SD, Montgomery</t>
  </si>
  <si>
    <t>Oberlin City SD, Lorain</t>
  </si>
  <si>
    <t>Ohio Valley Local SD, Adams</t>
  </si>
  <si>
    <t>Old Fort Local SD, Seneca</t>
  </si>
  <si>
    <t>Olentangy Local SD, Delaware</t>
  </si>
  <si>
    <t>Olmsted Falls City SD, Cuyahoga</t>
  </si>
  <si>
    <t>Ontario Local SD, Richland</t>
  </si>
  <si>
    <t>Orange City SD, Cuyahoga</t>
  </si>
  <si>
    <t>Oregon City SD, Lucas</t>
  </si>
  <si>
    <t>Orrville City SD, Wayne</t>
  </si>
  <si>
    <t>Osnaburg Local SD, Stark</t>
  </si>
  <si>
    <t>Otsego Local SD, Wood</t>
  </si>
  <si>
    <t>Ottawa Hills Local SD, Lucas</t>
  </si>
  <si>
    <t>Ottawa-Glandorf Local SD, Putnam</t>
  </si>
  <si>
    <t>Ottoville Local SD, Putnam</t>
  </si>
  <si>
    <t>Painsville City Local SD, Lake</t>
  </si>
  <si>
    <t>Paint Valley Local SD, Ross</t>
  </si>
  <si>
    <t>Pandora-Gilboa Local SD, Putnam</t>
  </si>
  <si>
    <t>Parkway Local SD, Mercer</t>
  </si>
  <si>
    <t>Parma City SD, Cuyahoga</t>
  </si>
  <si>
    <t>Patrick Henry Local SD, Henry</t>
  </si>
  <si>
    <t>Paulding Ex Vill SD, Paulding</t>
  </si>
  <si>
    <t>Perkins Local SD, Erie</t>
  </si>
  <si>
    <t>Perry Local SD, Allen</t>
  </si>
  <si>
    <t>Perry Local SD, Lake</t>
  </si>
  <si>
    <t>Perry Local SD, Stark</t>
  </si>
  <si>
    <t>Perrysburg Ex Vill SD, Wood</t>
  </si>
  <si>
    <t>Pettisville Local SD, Fulton</t>
  </si>
  <si>
    <t>Pickerington Local SD, Fairfield</t>
  </si>
  <si>
    <t>Pike-Delta-York Local SD, Fulton</t>
  </si>
  <si>
    <t>Piqua City SD, Miami</t>
  </si>
  <si>
    <t>Plain Local SD, Stark</t>
  </si>
  <si>
    <t>Pleasant Local SD, Marion</t>
  </si>
  <si>
    <t>Plymouth-Shiloh Local SD, Richland</t>
  </si>
  <si>
    <t>Poland Local SD, Mahoning</t>
  </si>
  <si>
    <t>Port Clinton City SD, Ottawa</t>
  </si>
  <si>
    <t>Portsmouth City SD, Scioto</t>
  </si>
  <si>
    <t>Preble-Shawnee Local SD, Preble</t>
  </si>
  <si>
    <t>Princeton City SD, Hamilton</t>
  </si>
  <si>
    <t>Pymatuning Valley Local SD, Ashtabula</t>
  </si>
  <si>
    <t>Ravenna City SD, Portage</t>
  </si>
  <si>
    <t>Reading Community City SD, Hamilton</t>
  </si>
  <si>
    <t>Revere Local SD, Summit</t>
  </si>
  <si>
    <t>Reynoldsburg City SD, Franklin</t>
  </si>
  <si>
    <t>Richmond Heights Local SD, Cuyahoga</t>
  </si>
  <si>
    <t>Ridgedale Local SD, Marion</t>
  </si>
  <si>
    <t>Ridgemont Local SD, Hardin</t>
  </si>
  <si>
    <t>Ridgewood Local SD, Coshocton</t>
  </si>
  <si>
    <t>Ripley-Union-Lewis Local SD, Brown</t>
  </si>
  <si>
    <t>Rittman Ex Vill SD, Wayne</t>
  </si>
  <si>
    <t>River Valley Local SD, Marion</t>
  </si>
  <si>
    <t>River View Local SD, Coshocton</t>
  </si>
  <si>
    <t>Riverdale Local SD, Hancock</t>
  </si>
  <si>
    <t>Riverside Local SD, Lake</t>
  </si>
  <si>
    <t>Riverside Local SD, Logan</t>
  </si>
  <si>
    <t>Rock Hill Local SD, Lawrence</t>
  </si>
  <si>
    <t>Rocky River City SD, Cuyahoga</t>
  </si>
  <si>
    <t>Rolling Hills Local SD, Guernsey</t>
  </si>
  <si>
    <t>Rootstown Local SD, Portage</t>
  </si>
  <si>
    <t>Ross Local SD, Butler</t>
  </si>
  <si>
    <t>Rossford Ex Vill SD, Wood</t>
  </si>
  <si>
    <t>Russia Local SD, Shelby</t>
  </si>
  <si>
    <t>Salem City SD, Columbiana</t>
  </si>
  <si>
    <t>Sandusky City SD, Erie</t>
  </si>
  <si>
    <t>Sandy Valley Local SD, Stark</t>
  </si>
  <si>
    <t>Scioto Valley Local SD, Pike</t>
  </si>
  <si>
    <t>Sebring Local SD, Mahoning</t>
  </si>
  <si>
    <t>Seneca East Local SD, Seneca</t>
  </si>
  <si>
    <t>Shadyside Local SD, Belmont</t>
  </si>
  <si>
    <t>Shaker Heights City SD, Cuyahoga</t>
  </si>
  <si>
    <t>Shawnee Local SD, Allen</t>
  </si>
  <si>
    <t>Sheffield-Sheffield Lake Cit, Lorain</t>
  </si>
  <si>
    <t>Shelby City SD, Richland</t>
  </si>
  <si>
    <t>Sidney City SD, Shelby</t>
  </si>
  <si>
    <t>Solon City SD, Cuyahoga</t>
  </si>
  <si>
    <t>South Central Local SD, Huron</t>
  </si>
  <si>
    <t>South Euclid-Lyndhurst City, Cuyahoga</t>
  </si>
  <si>
    <t>South Point Local SD, Lawrence</t>
  </si>
  <si>
    <t>South Range Local SD, Mahoning</t>
  </si>
  <si>
    <t>South-Western City SD, Franklin</t>
  </si>
  <si>
    <t>Southeast Local SD, Portage</t>
  </si>
  <si>
    <t>Southeast Local SD, Wayne</t>
  </si>
  <si>
    <t>Southeastern Local SD, Clark</t>
  </si>
  <si>
    <t>Southeastern Local SD, Ross</t>
  </si>
  <si>
    <t>Southern Local SD, Columbiana</t>
  </si>
  <si>
    <t>Southern Local SD, Meigs</t>
  </si>
  <si>
    <t>Southern Local SD, Perry</t>
  </si>
  <si>
    <t>Southington Local SD, Trumbull</t>
  </si>
  <si>
    <t>Southwest Licking Local SD, Licking</t>
  </si>
  <si>
    <t>Southwest Local SD, Hamilton</t>
  </si>
  <si>
    <t>Spencerville Local SD, Allen</t>
  </si>
  <si>
    <t>Springboro Community City SD, Warren</t>
  </si>
  <si>
    <t>Springfield City SD, Clark</t>
  </si>
  <si>
    <t>Springfield Local SD, Lucas</t>
  </si>
  <si>
    <t>Springfield Local SD, Mahoning</t>
  </si>
  <si>
    <t>Springfield Local SD, Summit</t>
  </si>
  <si>
    <t>St Bernard-Elmwood Place Cit, Hamilton</t>
  </si>
  <si>
    <t>St Clairsville-Richland City, Belmont</t>
  </si>
  <si>
    <t>St Henry Consolidated Local, Mercer</t>
  </si>
  <si>
    <t>St Marys City SD, Auglaize</t>
  </si>
  <si>
    <t>Steubenville City SD, Jefferson</t>
  </si>
  <si>
    <t>Stow-Munroe Falls City SD, Summit</t>
  </si>
  <si>
    <t>Strasburg-Franklin Local SD, Tuscarawas</t>
  </si>
  <si>
    <t>Streetsboro City SD, Portage</t>
  </si>
  <si>
    <t>Strongsville City SD, Cuyahoga</t>
  </si>
  <si>
    <t>Struthers City SD, Mahoning</t>
  </si>
  <si>
    <t>Stryker Local SD, Williams</t>
  </si>
  <si>
    <t>Sugarcreek Local SD, Greene</t>
  </si>
  <si>
    <t>Swanton Local SD, Fulton</t>
  </si>
  <si>
    <t>Switzerland Of Ohio Local SD, Monroe</t>
  </si>
  <si>
    <t>Sycamore Community City SD, Hamilton</t>
  </si>
  <si>
    <t>Sylvania City SD, Lucas</t>
  </si>
  <si>
    <t>Symmes Valley Local SD, Lawrence</t>
  </si>
  <si>
    <t>Talawanda City SD, Butler</t>
  </si>
  <si>
    <t>Tallmadge City SD, Summit</t>
  </si>
  <si>
    <t>Teays Valley Local SD, Pickaway</t>
  </si>
  <si>
    <t>Tecumseh Local SD, Clark</t>
  </si>
  <si>
    <t>Three Rivers Local SD, Hamilton</t>
  </si>
  <si>
    <t>Tiffin City SD, Seneca</t>
  </si>
  <si>
    <t>Tipp City Ex Vill SD, Miami</t>
  </si>
  <si>
    <t>Toledo City SD, Lucas</t>
  </si>
  <si>
    <t>Toronto City SD, Jefferson</t>
  </si>
  <si>
    <t>Tri-County North Local SD, Preble</t>
  </si>
  <si>
    <t>Tri-Valley Local SD, Muskingum</t>
  </si>
  <si>
    <t>Tri-Village Local SD, Darke</t>
  </si>
  <si>
    <t>Triad Local SD, Champaign</t>
  </si>
  <si>
    <t>Trimble Local SD, Athens</t>
  </si>
  <si>
    <t>Triway Local SD, Wayne</t>
  </si>
  <si>
    <t>Trotwood-Madison City SD, Montgomery</t>
  </si>
  <si>
    <t>Troy City SD, Miami</t>
  </si>
  <si>
    <t>Tuscarawas Valley Local SD, Tuscarawas</t>
  </si>
  <si>
    <t>Tuslaw Local SD, Stark</t>
  </si>
  <si>
    <t>Twin Valley Community Local, Preble</t>
  </si>
  <si>
    <t>Twinsburg City SD, Summit</t>
  </si>
  <si>
    <t>Union Local SD, Belmont</t>
  </si>
  <si>
    <t>Union Scioto Local SD, Ross</t>
  </si>
  <si>
    <t>United Local SD, Columbiana</t>
  </si>
  <si>
    <t>Upper Arlington City SD, Franklin</t>
  </si>
  <si>
    <t>Upper Sandusky Ex Vill SD, Wyandot</t>
  </si>
  <si>
    <t>Upper Scioto Valley Local SD, Hardin</t>
  </si>
  <si>
    <t>Urbana City SD, Champaign</t>
  </si>
  <si>
    <t>Valley Local SD, Scioto</t>
  </si>
  <si>
    <t>Valley View Local SD, Montgomery</t>
  </si>
  <si>
    <t>Van Buren Local SD, Hancock</t>
  </si>
  <si>
    <t>Van Wert City SD, Van Wert</t>
  </si>
  <si>
    <t>Vandalia-Butler City SD, Montgomery</t>
  </si>
  <si>
    <t>Vanlue Local SD, Hancock</t>
  </si>
  <si>
    <t>Vermilion Local SD, Erie</t>
  </si>
  <si>
    <t>Versailles Ex Vill SD, Darke</t>
  </si>
  <si>
    <t>Vinton County Local SD, Vinton</t>
  </si>
  <si>
    <t>Wadsworth City SD, Medina</t>
  </si>
  <si>
    <t>Walnut Township Local SD, Fairfield</t>
  </si>
  <si>
    <t>Wapakoneta City SD, Auglaize</t>
  </si>
  <si>
    <t>Warren City SD, Trumbull</t>
  </si>
  <si>
    <t>Warren Local SD, Washington</t>
  </si>
  <si>
    <t>Warrensville Heights City SD, Cuyahoga</t>
  </si>
  <si>
    <t>Washington Court House City, Fayette</t>
  </si>
  <si>
    <t>Washington Local SD, Lucas</t>
  </si>
  <si>
    <t>Washington-Nile Local SD, Scioto</t>
  </si>
  <si>
    <t>Waterloo Local SD, Portage</t>
  </si>
  <si>
    <t>Wauseon Ex Vill SD, Fulton</t>
  </si>
  <si>
    <t>Waverly City SD, Pike</t>
  </si>
  <si>
    <t>Wayne Local SD, Warren</t>
  </si>
  <si>
    <t>Wayne Trace Local SD, Paulding</t>
  </si>
  <si>
    <t>Waynesfield-Goshen Local SD, Auglaize</t>
  </si>
  <si>
    <t>Weathersfield Local SD, Trumbull</t>
  </si>
  <si>
    <t>Wellington Ex Vill SD, Lorain</t>
  </si>
  <si>
    <t>Wellston City SD, Jackson</t>
  </si>
  <si>
    <t>Wellsville Local SD, Columbiana</t>
  </si>
  <si>
    <t>West Branch Local SD, Mahoning</t>
  </si>
  <si>
    <t>West Carrollton City SD, Montgomery</t>
  </si>
  <si>
    <t>West Clermont Local SD, Clermont</t>
  </si>
  <si>
    <t>West Geauga Local SD, Geauga</t>
  </si>
  <si>
    <t>West Holmes Local SD, Holmes</t>
  </si>
  <si>
    <t>West Liberty-Salem Local SD, Champaign</t>
  </si>
  <si>
    <t>West Muskingum Local SD, Muskingum</t>
  </si>
  <si>
    <t>Western Brown Local SD, Brown</t>
  </si>
  <si>
    <t>Western Local SD, Pike</t>
  </si>
  <si>
    <t>Western Reserve Local SD, Huron</t>
  </si>
  <si>
    <t>Western Reserve Local SD, Mahoning</t>
  </si>
  <si>
    <t>Westerville City SD, Franklin</t>
  </si>
  <si>
    <t>Westfall Local SD, Pickaway</t>
  </si>
  <si>
    <t>Westlake City SD, Cuyahoga</t>
  </si>
  <si>
    <t>Wheelersburg Local SD, Scioto</t>
  </si>
  <si>
    <t>Whitehall City SD, Franklin</t>
  </si>
  <si>
    <t>Wickliffe City SD, Lake</t>
  </si>
  <si>
    <t>Willard City SD, Huron</t>
  </si>
  <si>
    <t>Williamsburg Local SD, Clermont</t>
  </si>
  <si>
    <t>Willoughby-Eastlake City SD, Lake</t>
  </si>
  <si>
    <t>Wilmington City SD, Clinton</t>
  </si>
  <si>
    <t>Windham Ex Vill SD, Portage</t>
  </si>
  <si>
    <t>Winton Woods City SD, Hamilton</t>
  </si>
  <si>
    <t>Wolf Creek Local SD, Washington</t>
  </si>
  <si>
    <t>Woodmore Local SD, Sandusky</t>
  </si>
  <si>
    <t>Woodridge Local SD, Summit</t>
  </si>
  <si>
    <t>Wooster City SD, Wayne</t>
  </si>
  <si>
    <t>Worthington City SD, Franklin</t>
  </si>
  <si>
    <t>Wynford Local SD, Crawford</t>
  </si>
  <si>
    <t>Wyoming City SD, Hamilton</t>
  </si>
  <si>
    <t>Xenia Community City SD, Greene</t>
  </si>
  <si>
    <t>Yellow Springs Ex Vill SD, Greene</t>
  </si>
  <si>
    <t>Youngstown City SD, Mahoning</t>
  </si>
  <si>
    <t>Zane Trace Local SD, Ross</t>
  </si>
  <si>
    <t>Zanesville City SD, Muskingum</t>
  </si>
  <si>
    <t>Comparison District 1</t>
  </si>
  <si>
    <t>Comparison District 2</t>
  </si>
  <si>
    <t>Comparison District 3</t>
  </si>
  <si>
    <t/>
  </si>
  <si>
    <t xml:space="preserve"> </t>
  </si>
  <si>
    <t>NAME</t>
  </si>
  <si>
    <t>Office of Budget and School Funding</t>
  </si>
  <si>
    <t>School District Income Tax Per Pupil FY22</t>
  </si>
  <si>
    <t>School District Area Square Mileage</t>
  </si>
  <si>
    <t>District Pupil Density</t>
  </si>
  <si>
    <t>Enrolled ADM</t>
  </si>
  <si>
    <t>Classroom Teachers' Average Salary</t>
  </si>
  <si>
    <t>% Teachers With 0-4 Years Experience</t>
  </si>
  <si>
    <t>% Teachers With 4-10 Years Experience</t>
  </si>
  <si>
    <t>% Teachers With 10+ Years Experience</t>
  </si>
  <si>
    <t>Administrators' Average Salary</t>
  </si>
  <si>
    <t>Pupil Administrator Ratio</t>
  </si>
  <si>
    <t>Statewide Average of All Districts</t>
  </si>
  <si>
    <t>Similar Districts Average</t>
  </si>
  <si>
    <t>045187</t>
  </si>
  <si>
    <t>049494</t>
  </si>
  <si>
    <t>043489</t>
  </si>
  <si>
    <t>045906</t>
  </si>
  <si>
    <t>045757</t>
  </si>
  <si>
    <t>043497</t>
  </si>
  <si>
    <t>046847</t>
  </si>
  <si>
    <t>045195</t>
  </si>
  <si>
    <t>049759</t>
  </si>
  <si>
    <t>046623</t>
  </si>
  <si>
    <t>048207</t>
  </si>
  <si>
    <t>048991</t>
  </si>
  <si>
    <t>047415</t>
  </si>
  <si>
    <t>046631</t>
  </si>
  <si>
    <t>047043</t>
  </si>
  <si>
    <t>047423</t>
  </si>
  <si>
    <t>043505</t>
  </si>
  <si>
    <t>043513</t>
  </si>
  <si>
    <t>043521</t>
  </si>
  <si>
    <t>049171</t>
  </si>
  <si>
    <t>048298</t>
  </si>
  <si>
    <t>048124</t>
  </si>
  <si>
    <t>048116</t>
  </si>
  <si>
    <t>046706</t>
  </si>
  <si>
    <t>043539</t>
  </si>
  <si>
    <t>045203</t>
  </si>
  <si>
    <t>046300</t>
  </si>
  <si>
    <t>045765</t>
  </si>
  <si>
    <t>043547</t>
  </si>
  <si>
    <t>043554</t>
  </si>
  <si>
    <t>046425</t>
  </si>
  <si>
    <t>047241</t>
  </si>
  <si>
    <t>043562</t>
  </si>
  <si>
    <t>043570</t>
  </si>
  <si>
    <t>043588</t>
  </si>
  <si>
    <t>043596</t>
  </si>
  <si>
    <t>043604</t>
  </si>
  <si>
    <t>048074</t>
  </si>
  <si>
    <t>048926</t>
  </si>
  <si>
    <t>043612</t>
  </si>
  <si>
    <t>047167</t>
  </si>
  <si>
    <t>046854</t>
  </si>
  <si>
    <t>048611</t>
  </si>
  <si>
    <t>046318</t>
  </si>
  <si>
    <t>043620</t>
  </si>
  <si>
    <t>046748</t>
  </si>
  <si>
    <t>048462</t>
  </si>
  <si>
    <t>046383</t>
  </si>
  <si>
    <t>046862</t>
  </si>
  <si>
    <t>049593</t>
  </si>
  <si>
    <t>050096</t>
  </si>
  <si>
    <t>045211</t>
  </si>
  <si>
    <t>048306</t>
  </si>
  <si>
    <t>049767</t>
  </si>
  <si>
    <t>043638</t>
  </si>
  <si>
    <t>045229</t>
  </si>
  <si>
    <t>043646</t>
  </si>
  <si>
    <t>045237</t>
  </si>
  <si>
    <t>047613</t>
  </si>
  <si>
    <t>050112</t>
  </si>
  <si>
    <t>050120</t>
  </si>
  <si>
    <t>043653</t>
  </si>
  <si>
    <t>048678</t>
  </si>
  <si>
    <t>046177</t>
  </si>
  <si>
    <t>043661</t>
  </si>
  <si>
    <t>043679</t>
  </si>
  <si>
    <t>046508</t>
  </si>
  <si>
    <t>045856</t>
  </si>
  <si>
    <t>047787</t>
  </si>
  <si>
    <t>048470</t>
  </si>
  <si>
    <t>046755</t>
  </si>
  <si>
    <t>043687</t>
  </si>
  <si>
    <t>045252</t>
  </si>
  <si>
    <t>043695</t>
  </si>
  <si>
    <t>043703</t>
  </si>
  <si>
    <t>046946</t>
  </si>
  <si>
    <t>048314</t>
  </si>
  <si>
    <t>043711</t>
  </si>
  <si>
    <t>049833</t>
  </si>
  <si>
    <t>047175</t>
  </si>
  <si>
    <t>048793</t>
  </si>
  <si>
    <t>045260</t>
  </si>
  <si>
    <t>050419</t>
  </si>
  <si>
    <t>045278</t>
  </si>
  <si>
    <t>047258</t>
  </si>
  <si>
    <t>043729</t>
  </si>
  <si>
    <t>047829</t>
  </si>
  <si>
    <t>043737</t>
  </si>
  <si>
    <t>046714</t>
  </si>
  <si>
    <t>045286</t>
  </si>
  <si>
    <t>050138</t>
  </si>
  <si>
    <t>047183</t>
  </si>
  <si>
    <t>045294</t>
  </si>
  <si>
    <t>043745</t>
  </si>
  <si>
    <t>050534</t>
  </si>
  <si>
    <t>043752</t>
  </si>
  <si>
    <t>043760</t>
  </si>
  <si>
    <t>046284</t>
  </si>
  <si>
    <t>049601</t>
  </si>
  <si>
    <t>043778</t>
  </si>
  <si>
    <t>049411</t>
  </si>
  <si>
    <t>048132</t>
  </si>
  <si>
    <t>046326</t>
  </si>
  <si>
    <t>043794</t>
  </si>
  <si>
    <t>043786</t>
  </si>
  <si>
    <t>046391</t>
  </si>
  <si>
    <t>048488</t>
  </si>
  <si>
    <t>045302</t>
  </si>
  <si>
    <t>045310</t>
  </si>
  <si>
    <t>046516</t>
  </si>
  <si>
    <t>048140</t>
  </si>
  <si>
    <t>045328</t>
  </si>
  <si>
    <t>043802</t>
  </si>
  <si>
    <t>049312</t>
  </si>
  <si>
    <t>043810</t>
  </si>
  <si>
    <t>047548</t>
  </si>
  <si>
    <t>049320</t>
  </si>
  <si>
    <t>049981</t>
  </si>
  <si>
    <t>047431</t>
  </si>
  <si>
    <t>043828</t>
  </si>
  <si>
    <t>049999</t>
  </si>
  <si>
    <t>045336</t>
  </si>
  <si>
    <t>045344</t>
  </si>
  <si>
    <t>046433</t>
  </si>
  <si>
    <t>049429</t>
  </si>
  <si>
    <t>050351</t>
  </si>
  <si>
    <t>049189</t>
  </si>
  <si>
    <t>045351</t>
  </si>
  <si>
    <t>043836</t>
  </si>
  <si>
    <t>046557</t>
  </si>
  <si>
    <t>050542</t>
  </si>
  <si>
    <t>048934</t>
  </si>
  <si>
    <t>047837</t>
  </si>
  <si>
    <t>047928</t>
  </si>
  <si>
    <t>043844</t>
  </si>
  <si>
    <t>043851</t>
  </si>
  <si>
    <t>043869</t>
  </si>
  <si>
    <t>043877</t>
  </si>
  <si>
    <t>043885</t>
  </si>
  <si>
    <t>043893</t>
  </si>
  <si>
    <t>047027</t>
  </si>
  <si>
    <t>043901</t>
  </si>
  <si>
    <t>046409</t>
  </si>
  <si>
    <t>069682</t>
  </si>
  <si>
    <t>047688</t>
  </si>
  <si>
    <t>047845</t>
  </si>
  <si>
    <t>043919</t>
  </si>
  <si>
    <t>048835</t>
  </si>
  <si>
    <t>043927</t>
  </si>
  <si>
    <t>046037</t>
  </si>
  <si>
    <t>048512</t>
  </si>
  <si>
    <t>049122</t>
  </si>
  <si>
    <t>050674</t>
  </si>
  <si>
    <t>043935</t>
  </si>
  <si>
    <t>050617</t>
  </si>
  <si>
    <t>046094</t>
  </si>
  <si>
    <t>046789</t>
  </si>
  <si>
    <t>047795</t>
  </si>
  <si>
    <t>050625</t>
  </si>
  <si>
    <t>048413</t>
  </si>
  <si>
    <t>045773</t>
  </si>
  <si>
    <t>050682</t>
  </si>
  <si>
    <t>043943</t>
  </si>
  <si>
    <t>043950</t>
  </si>
  <si>
    <t>047050</t>
  </si>
  <si>
    <t>050328</t>
  </si>
  <si>
    <t>043968</t>
  </si>
  <si>
    <t>046102</t>
  </si>
  <si>
    <t>047621</t>
  </si>
  <si>
    <t>046870</t>
  </si>
  <si>
    <t>047936</t>
  </si>
  <si>
    <t>049775</t>
  </si>
  <si>
    <t>049841</t>
  </si>
  <si>
    <t>045369</t>
  </si>
  <si>
    <t>043976</t>
  </si>
  <si>
    <t>047068</t>
  </si>
  <si>
    <t>046045</t>
  </si>
  <si>
    <t>045914</t>
  </si>
  <si>
    <t>046334</t>
  </si>
  <si>
    <t>049197</t>
  </si>
  <si>
    <t>043984</t>
  </si>
  <si>
    <t>047332</t>
  </si>
  <si>
    <t>048157</t>
  </si>
  <si>
    <t>047340</t>
  </si>
  <si>
    <t>050484</t>
  </si>
  <si>
    <t>049783</t>
  </si>
  <si>
    <t>048595</t>
  </si>
  <si>
    <t>043992</t>
  </si>
  <si>
    <t>044008</t>
  </si>
  <si>
    <t>048843</t>
  </si>
  <si>
    <t>046649</t>
  </si>
  <si>
    <t>047852</t>
  </si>
  <si>
    <t>044016</t>
  </si>
  <si>
    <t>050492</t>
  </si>
  <si>
    <t>046961</t>
  </si>
  <si>
    <t>044024</t>
  </si>
  <si>
    <t>065680</t>
  </si>
  <si>
    <t>044032</t>
  </si>
  <si>
    <t>050278</t>
  </si>
  <si>
    <t>044040</t>
  </si>
  <si>
    <t>044057</t>
  </si>
  <si>
    <t>048942</t>
  </si>
  <si>
    <t>045377</t>
  </si>
  <si>
    <t>045385</t>
  </si>
  <si>
    <t>044065</t>
  </si>
  <si>
    <t>046342</t>
  </si>
  <si>
    <t>046193</t>
  </si>
  <si>
    <t>045864</t>
  </si>
  <si>
    <t>044073</t>
  </si>
  <si>
    <t>045393</t>
  </si>
  <si>
    <t>049619</t>
  </si>
  <si>
    <t>050013</t>
  </si>
  <si>
    <t>050559</t>
  </si>
  <si>
    <t>047266</t>
  </si>
  <si>
    <t>045401</t>
  </si>
  <si>
    <t>046235</t>
  </si>
  <si>
    <t>044099</t>
  </si>
  <si>
    <t>046979</t>
  </si>
  <si>
    <t>044107</t>
  </si>
  <si>
    <t>046953</t>
  </si>
  <si>
    <t>047498</t>
  </si>
  <si>
    <t>049791</t>
  </si>
  <si>
    <t>045245</t>
  </si>
  <si>
    <t>044115</t>
  </si>
  <si>
    <t>045419</t>
  </si>
  <si>
    <t>048496</t>
  </si>
  <si>
    <t>048801</t>
  </si>
  <si>
    <t>047019</t>
  </si>
  <si>
    <t>044123</t>
  </si>
  <si>
    <t>045823</t>
  </si>
  <si>
    <t>047571</t>
  </si>
  <si>
    <t>049700</t>
  </si>
  <si>
    <t>050161</t>
  </si>
  <si>
    <t>045427</t>
  </si>
  <si>
    <t>048751</t>
  </si>
  <si>
    <t>050021</t>
  </si>
  <si>
    <t>049502</t>
  </si>
  <si>
    <t>044131</t>
  </si>
  <si>
    <t>046565</t>
  </si>
  <si>
    <t>047803</t>
  </si>
  <si>
    <t>045435</t>
  </si>
  <si>
    <t>048082</t>
  </si>
  <si>
    <t>050286</t>
  </si>
  <si>
    <t>044149</t>
  </si>
  <si>
    <t>049809</t>
  </si>
  <si>
    <t>044156</t>
  </si>
  <si>
    <t>049858</t>
  </si>
  <si>
    <t>048322</t>
  </si>
  <si>
    <t>049205</t>
  </si>
  <si>
    <t>045872</t>
  </si>
  <si>
    <t>048256</t>
  </si>
  <si>
    <t>048686</t>
  </si>
  <si>
    <t>049338</t>
  </si>
  <si>
    <t>047985</t>
  </si>
  <si>
    <t>048264</t>
  </si>
  <si>
    <t>050179</t>
  </si>
  <si>
    <t>049346</t>
  </si>
  <si>
    <t>047191</t>
  </si>
  <si>
    <t>044164</t>
  </si>
  <si>
    <t>044172</t>
  </si>
  <si>
    <t>044180</t>
  </si>
  <si>
    <t>048165</t>
  </si>
  <si>
    <t>050435</t>
  </si>
  <si>
    <t>047878</t>
  </si>
  <si>
    <t>050245</t>
  </si>
  <si>
    <t>049866</t>
  </si>
  <si>
    <t>050690</t>
  </si>
  <si>
    <t>050187</t>
  </si>
  <si>
    <t>044198</t>
  </si>
  <si>
    <t>047993</t>
  </si>
  <si>
    <t>046110</t>
  </si>
  <si>
    <t>049569</t>
  </si>
  <si>
    <t>044206</t>
  </si>
  <si>
    <t>044214</t>
  </si>
  <si>
    <t>045443</t>
  </si>
  <si>
    <t>049353</t>
  </si>
  <si>
    <t>049437</t>
  </si>
  <si>
    <t>047449</t>
  </si>
  <si>
    <t>047589</t>
  </si>
  <si>
    <t>050195</t>
  </si>
  <si>
    <t>046888</t>
  </si>
  <si>
    <t>048009</t>
  </si>
  <si>
    <t>048017</t>
  </si>
  <si>
    <t>044222</t>
  </si>
  <si>
    <t>050369</t>
  </si>
  <si>
    <t>045450</t>
  </si>
  <si>
    <t>050443</t>
  </si>
  <si>
    <t>044230</t>
  </si>
  <si>
    <t>049080</t>
  </si>
  <si>
    <t>044248</t>
  </si>
  <si>
    <t>044255</t>
  </si>
  <si>
    <t>044263</t>
  </si>
  <si>
    <t>050203</t>
  </si>
  <si>
    <t>045468</t>
  </si>
  <si>
    <t>049874</t>
  </si>
  <si>
    <t>044271</t>
  </si>
  <si>
    <t>048330</t>
  </si>
  <si>
    <t>049445</t>
  </si>
  <si>
    <t>047639</t>
  </si>
  <si>
    <t>048702</t>
  </si>
  <si>
    <t>044289</t>
  </si>
  <si>
    <t>046128</t>
  </si>
  <si>
    <t>047886</t>
  </si>
  <si>
    <t>049452</t>
  </si>
  <si>
    <t>048272</t>
  </si>
  <si>
    <t>000442</t>
  </si>
  <si>
    <t>050005</t>
  </si>
  <si>
    <t>044297</t>
  </si>
  <si>
    <t>044305</t>
  </si>
  <si>
    <t>045831</t>
  </si>
  <si>
    <t>050211</t>
  </si>
  <si>
    <t>046805</t>
  </si>
  <si>
    <t>044313</t>
  </si>
  <si>
    <t>044321</t>
  </si>
  <si>
    <t>044339</t>
  </si>
  <si>
    <t>048553</t>
  </si>
  <si>
    <t>049882</t>
  </si>
  <si>
    <t>044347</t>
  </si>
  <si>
    <t>045476</t>
  </si>
  <si>
    <t>050450</t>
  </si>
  <si>
    <t>044354</t>
  </si>
  <si>
    <t>050153</t>
  </si>
  <si>
    <t>044362</t>
  </si>
  <si>
    <t>044370</t>
  </si>
  <si>
    <t>048850</t>
  </si>
  <si>
    <t>047456</t>
  </si>
  <si>
    <t>050229</t>
  </si>
  <si>
    <t>045484</t>
  </si>
  <si>
    <t>044388</t>
  </si>
  <si>
    <t>048520</t>
  </si>
  <si>
    <t>045492</t>
  </si>
  <si>
    <t>048629</t>
  </si>
  <si>
    <t>046920</t>
  </si>
  <si>
    <t>044396</t>
  </si>
  <si>
    <t>044404</t>
  </si>
  <si>
    <t>048173</t>
  </si>
  <si>
    <t>045500</t>
  </si>
  <si>
    <t>050633</t>
  </si>
  <si>
    <t>049361</t>
  </si>
  <si>
    <t>045518</t>
  </si>
  <si>
    <t>049890</t>
  </si>
  <si>
    <t>049627</t>
  </si>
  <si>
    <t>045948</t>
  </si>
  <si>
    <t>046672</t>
  </si>
  <si>
    <t>050039</t>
  </si>
  <si>
    <t>050740</t>
  </si>
  <si>
    <t>139303</t>
  </si>
  <si>
    <t>047712</t>
  </si>
  <si>
    <t>045526</t>
  </si>
  <si>
    <t>048777</t>
  </si>
  <si>
    <t>045534</t>
  </si>
  <si>
    <t>044412</t>
  </si>
  <si>
    <t>044420</t>
  </si>
  <si>
    <t>044438</t>
  </si>
  <si>
    <t>049270</t>
  </si>
  <si>
    <t>044446</t>
  </si>
  <si>
    <t>046995</t>
  </si>
  <si>
    <t>044461</t>
  </si>
  <si>
    <t>045955</t>
  </si>
  <si>
    <t>045963</t>
  </si>
  <si>
    <t>048710</t>
  </si>
  <si>
    <t>044479</t>
  </si>
  <si>
    <t>047720</t>
  </si>
  <si>
    <t>046136</t>
  </si>
  <si>
    <t>044487</t>
  </si>
  <si>
    <t>045559</t>
  </si>
  <si>
    <t>049718</t>
  </si>
  <si>
    <t>044453</t>
  </si>
  <si>
    <t>045542</t>
  </si>
  <si>
    <t>045567</t>
  </si>
  <si>
    <t>048637</t>
  </si>
  <si>
    <t>044495</t>
  </si>
  <si>
    <t>048900</t>
  </si>
  <si>
    <t>050047</t>
  </si>
  <si>
    <t>050708</t>
  </si>
  <si>
    <t>044503</t>
  </si>
  <si>
    <t>050641</t>
  </si>
  <si>
    <t>044511</t>
  </si>
  <si>
    <t>048025</t>
  </si>
  <si>
    <t>044529</t>
  </si>
  <si>
    <t>044537</t>
  </si>
  <si>
    <t>044545</t>
  </si>
  <si>
    <t>050336</t>
  </si>
  <si>
    <t>046250</t>
  </si>
  <si>
    <t>046722</t>
  </si>
  <si>
    <t>049056</t>
  </si>
  <si>
    <t>048728</t>
  </si>
  <si>
    <t>048819</t>
  </si>
  <si>
    <t>048033</t>
  </si>
  <si>
    <t>048736</t>
  </si>
  <si>
    <t>047365</t>
  </si>
  <si>
    <t>049635</t>
  </si>
  <si>
    <t>049908</t>
  </si>
  <si>
    <t>046268</t>
  </si>
  <si>
    <t>050575</t>
  </si>
  <si>
    <t>050716</t>
  </si>
  <si>
    <t>044552</t>
  </si>
  <si>
    <t>044560</t>
  </si>
  <si>
    <t>050567</t>
  </si>
  <si>
    <t>044578</t>
  </si>
  <si>
    <t>047761</t>
  </si>
  <si>
    <t>047373</t>
  </si>
  <si>
    <t>044586</t>
  </si>
  <si>
    <t>044594</t>
  </si>
  <si>
    <t>061903</t>
  </si>
  <si>
    <t>049726</t>
  </si>
  <si>
    <t>046763</t>
  </si>
  <si>
    <t>046573</t>
  </si>
  <si>
    <t>049478</t>
  </si>
  <si>
    <t>046581</t>
  </si>
  <si>
    <t>044602</t>
  </si>
  <si>
    <t>044610</t>
  </si>
  <si>
    <t>049916</t>
  </si>
  <si>
    <t>050724</t>
  </si>
  <si>
    <t>048215</t>
  </si>
  <si>
    <t>049379</t>
  </si>
  <si>
    <t>049387</t>
  </si>
  <si>
    <t>044628</t>
  </si>
  <si>
    <t>049510</t>
  </si>
  <si>
    <t>049395</t>
  </si>
  <si>
    <t>048579</t>
  </si>
  <si>
    <t>044636</t>
  </si>
  <si>
    <t>047597</t>
  </si>
  <si>
    <t>045575</t>
  </si>
  <si>
    <t>046813</t>
  </si>
  <si>
    <t>045781</t>
  </si>
  <si>
    <t>047902</t>
  </si>
  <si>
    <t>049924</t>
  </si>
  <si>
    <t>045583</t>
  </si>
  <si>
    <t>047076</t>
  </si>
  <si>
    <t>046896</t>
  </si>
  <si>
    <t>047084</t>
  </si>
  <si>
    <t>044644</t>
  </si>
  <si>
    <t>049932</t>
  </si>
  <si>
    <t>048421</t>
  </si>
  <si>
    <t>049460</t>
  </si>
  <si>
    <t>048348</t>
  </si>
  <si>
    <t>044651</t>
  </si>
  <si>
    <t>044669</t>
  </si>
  <si>
    <t>049288</t>
  </si>
  <si>
    <t>044677</t>
  </si>
  <si>
    <t>045880</t>
  </si>
  <si>
    <t>044685</t>
  </si>
  <si>
    <t>044693</t>
  </si>
  <si>
    <t>050054</t>
  </si>
  <si>
    <t>047001</t>
  </si>
  <si>
    <t>046599</t>
  </si>
  <si>
    <t>048439</t>
  </si>
  <si>
    <t>047506</t>
  </si>
  <si>
    <t>046474</t>
  </si>
  <si>
    <t>046078</t>
  </si>
  <si>
    <t>045591</t>
  </si>
  <si>
    <t>048447</t>
  </si>
  <si>
    <t>046482</t>
  </si>
  <si>
    <t>047514</t>
  </si>
  <si>
    <t>047894</t>
  </si>
  <si>
    <t>048090</t>
  </si>
  <si>
    <t>047944</t>
  </si>
  <si>
    <t>044701</t>
  </si>
  <si>
    <t>047308</t>
  </si>
  <si>
    <t>049213</t>
  </si>
  <si>
    <t>046144</t>
  </si>
  <si>
    <t>045609</t>
  </si>
  <si>
    <t>049817</t>
  </si>
  <si>
    <t>044735</t>
  </si>
  <si>
    <t>044743</t>
  </si>
  <si>
    <t>049940</t>
  </si>
  <si>
    <t>049130</t>
  </si>
  <si>
    <t>048355</t>
  </si>
  <si>
    <t>049684</t>
  </si>
  <si>
    <t>046003</t>
  </si>
  <si>
    <t>044750</t>
  </si>
  <si>
    <t>045799</t>
  </si>
  <si>
    <t>044768</t>
  </si>
  <si>
    <t>044776</t>
  </si>
  <si>
    <t>044784</t>
  </si>
  <si>
    <t>046607</t>
  </si>
  <si>
    <t>047738</t>
  </si>
  <si>
    <t>044792</t>
  </si>
  <si>
    <t>047951</t>
  </si>
  <si>
    <t>048363</t>
  </si>
  <si>
    <t>044800</t>
  </si>
  <si>
    <t>049221</t>
  </si>
  <si>
    <t>050583</t>
  </si>
  <si>
    <t>046276</t>
  </si>
  <si>
    <t>049528</t>
  </si>
  <si>
    <t>046441</t>
  </si>
  <si>
    <t>048538</t>
  </si>
  <si>
    <t>049064</t>
  </si>
  <si>
    <t>050237</t>
  </si>
  <si>
    <t>048041</t>
  </si>
  <si>
    <t>047381</t>
  </si>
  <si>
    <t>045807</t>
  </si>
  <si>
    <t>050427</t>
  </si>
  <si>
    <t>044818</t>
  </si>
  <si>
    <t>048223</t>
  </si>
  <si>
    <t>048371</t>
  </si>
  <si>
    <t>050062</t>
  </si>
  <si>
    <t>044719</t>
  </si>
  <si>
    <t>045997</t>
  </si>
  <si>
    <t>048587</t>
  </si>
  <si>
    <t>044727</t>
  </si>
  <si>
    <t>044826</t>
  </si>
  <si>
    <t>044834</t>
  </si>
  <si>
    <t>050294</t>
  </si>
  <si>
    <t>049239</t>
  </si>
  <si>
    <t>044842</t>
  </si>
  <si>
    <t>044859</t>
  </si>
  <si>
    <t>050658</t>
  </si>
  <si>
    <t>047274</t>
  </si>
  <si>
    <t>047092</t>
  </si>
  <si>
    <t>048652</t>
  </si>
  <si>
    <t>044867</t>
  </si>
  <si>
    <t>044875</t>
  </si>
  <si>
    <t>047969</t>
  </si>
  <si>
    <t>046151</t>
  </si>
  <si>
    <t>044883</t>
  </si>
  <si>
    <t>049098</t>
  </si>
  <si>
    <t>046243</t>
  </si>
  <si>
    <t>047399</t>
  </si>
  <si>
    <t>044891</t>
  </si>
  <si>
    <t>045617</t>
  </si>
  <si>
    <t>044909</t>
  </si>
  <si>
    <t>044917</t>
  </si>
  <si>
    <t>091397</t>
  </si>
  <si>
    <t>048876</t>
  </si>
  <si>
    <t>046680</t>
  </si>
  <si>
    <t>046201</t>
  </si>
  <si>
    <t>045922</t>
  </si>
  <si>
    <t>050591</t>
  </si>
  <si>
    <t>048694</t>
  </si>
  <si>
    <t>044925</t>
  </si>
  <si>
    <t>050302</t>
  </si>
  <si>
    <t>049957</t>
  </si>
  <si>
    <t>049296</t>
  </si>
  <si>
    <t>050070</t>
  </si>
  <si>
    <t>046011</t>
  </si>
  <si>
    <t>049536</t>
  </si>
  <si>
    <t>046458</t>
  </si>
  <si>
    <t>044933</t>
  </si>
  <si>
    <t>045625</t>
  </si>
  <si>
    <t>047522</t>
  </si>
  <si>
    <t>044941</t>
  </si>
  <si>
    <t>049643</t>
  </si>
  <si>
    <t>048744</t>
  </si>
  <si>
    <t>047464</t>
  </si>
  <si>
    <t>044966</t>
  </si>
  <si>
    <t>044958</t>
  </si>
  <si>
    <t>047472</t>
  </si>
  <si>
    <t>046821</t>
  </si>
  <si>
    <t>045633</t>
  </si>
  <si>
    <t>050393</t>
  </si>
  <si>
    <t>044974</t>
  </si>
  <si>
    <t>046904</t>
  </si>
  <si>
    <t>044982</t>
  </si>
  <si>
    <t>044990</t>
  </si>
  <si>
    <t>050500</t>
  </si>
  <si>
    <t>045005</t>
  </si>
  <si>
    <t>045013</t>
  </si>
  <si>
    <t>048231</t>
  </si>
  <si>
    <t>049650</t>
  </si>
  <si>
    <t>049247</t>
  </si>
  <si>
    <t>045641</t>
  </si>
  <si>
    <t>049148</t>
  </si>
  <si>
    <t>050468</t>
  </si>
  <si>
    <t>049031</t>
  </si>
  <si>
    <t>045971</t>
  </si>
  <si>
    <t>050252</t>
  </si>
  <si>
    <t>045658</t>
  </si>
  <si>
    <t>045021</t>
  </si>
  <si>
    <t>045039</t>
  </si>
  <si>
    <t>048389</t>
  </si>
  <si>
    <t>045054</t>
  </si>
  <si>
    <t>046359</t>
  </si>
  <si>
    <t>047225</t>
  </si>
  <si>
    <t>047696</t>
  </si>
  <si>
    <t>046219</t>
  </si>
  <si>
    <t>048884</t>
  </si>
  <si>
    <t>046060</t>
  </si>
  <si>
    <t>049155</t>
  </si>
  <si>
    <t>047746</t>
  </si>
  <si>
    <t>048397</t>
  </si>
  <si>
    <t>045047</t>
  </si>
  <si>
    <t>049106</t>
  </si>
  <si>
    <t>045062</t>
  </si>
  <si>
    <t>049668</t>
  </si>
  <si>
    <t>045070</t>
  </si>
  <si>
    <t>045088</t>
  </si>
  <si>
    <t>045096</t>
  </si>
  <si>
    <t>046367</t>
  </si>
  <si>
    <t>045104</t>
  </si>
  <si>
    <t>045112</t>
  </si>
  <si>
    <t>045666</t>
  </si>
  <si>
    <t>044081</t>
  </si>
  <si>
    <t>050518</t>
  </si>
  <si>
    <t>049577</t>
  </si>
  <si>
    <t>049973</t>
  </si>
  <si>
    <t>045120</t>
  </si>
  <si>
    <t>045138</t>
  </si>
  <si>
    <t>046524</t>
  </si>
  <si>
    <t>045146</t>
  </si>
  <si>
    <t>045153</t>
  </si>
  <si>
    <t>045674</t>
  </si>
  <si>
    <t>045161</t>
  </si>
  <si>
    <t>049544</t>
  </si>
  <si>
    <t>045179</t>
  </si>
  <si>
    <t>047217</t>
  </si>
  <si>
    <t>FTE Number Of Administrators</t>
  </si>
  <si>
    <t xml:space="preserve">D i s t r i c t     P r o f i l e     R e p o r t     f o r  </t>
  </si>
  <si>
    <t>C - Property Valuation And Tax Data</t>
  </si>
  <si>
    <t>D - Local Effort Data</t>
  </si>
  <si>
    <t>% of Black Students</t>
  </si>
  <si>
    <t>% of American Indian/Alaskan Native Students</t>
  </si>
  <si>
    <t>% of Hispanic Students</t>
  </si>
  <si>
    <t>% of White Students</t>
  </si>
  <si>
    <t>% of Multiracial Students</t>
  </si>
  <si>
    <t>% of Economically Disadvantaged Students</t>
  </si>
  <si>
    <t>% of English Learners</t>
  </si>
  <si>
    <t>% of Students With A Disability</t>
  </si>
  <si>
    <t>Fringe Benefits As % of Operating Expenditures</t>
  </si>
  <si>
    <t>Salaries As % of Operating Expenditures</t>
  </si>
  <si>
    <t>Purchased Services As % of Operating Expenditures</t>
  </si>
  <si>
    <t>Supplies &amp; Materials As % of Operating Expenditures</t>
  </si>
  <si>
    <t>Other Expenses As % of Operating Expenditures</t>
  </si>
  <si>
    <t>% of State Revenue</t>
  </si>
  <si>
    <t>% of Local Revenue</t>
  </si>
  <si>
    <t>% of Other Non-Tax Revenue</t>
  </si>
  <si>
    <t>% of Federal Revenue</t>
  </si>
  <si>
    <t>Administration Expenditure Per-pupil</t>
  </si>
  <si>
    <t>Building Operation Expenditure Per-pupil</t>
  </si>
  <si>
    <t>Instructional Expenditure Per-pupil</t>
  </si>
  <si>
    <t>Pupil Support Expenditure Per-pupil</t>
  </si>
  <si>
    <t>Staff Support Expenditure Per-pupil</t>
  </si>
  <si>
    <t>Total Operating Expenditure Per-pupil</t>
  </si>
  <si>
    <t>State Revenue Per-pupil</t>
  </si>
  <si>
    <t>Local Revenue Per-pupil</t>
  </si>
  <si>
    <t>Other Non-Tax Revenue Per-pupil</t>
  </si>
  <si>
    <t>Federal Revenue Per-pupil</t>
  </si>
  <si>
    <t>Total Revenue Per-pupil</t>
  </si>
  <si>
    <t>District Area Square Mileage FY23</t>
  </si>
  <si>
    <t>District Pupil Density FY23</t>
  </si>
  <si>
    <t>Enrolled ADM FY23</t>
  </si>
  <si>
    <t>Black Students as % of Total FY23</t>
  </si>
  <si>
    <t>American Indian/Alaskan Native Students as % of Total FY23</t>
  </si>
  <si>
    <t>Hispanic Students as % of Total FY23</t>
  </si>
  <si>
    <t>White Students as % of Total FY23</t>
  </si>
  <si>
    <t>Multiracial Students as % of Total FY23</t>
  </si>
  <si>
    <t>% of Economically Disadvantaged Students FY23</t>
  </si>
  <si>
    <t>% of English Learner Students FY23</t>
  </si>
  <si>
    <t>% of Students with Disabilities FY23</t>
  </si>
  <si>
    <t>Classroom Teachers' Average Salary FY23</t>
  </si>
  <si>
    <t>% Teachers with 0-4 Years Experience FY23</t>
  </si>
  <si>
    <t>% Teachers with 4-10 Years Experience FY23</t>
  </si>
  <si>
    <t>% Teachers with 10+ Years Experience FY23</t>
  </si>
  <si>
    <t>FTE Number of Administrators FY23</t>
  </si>
  <si>
    <t>Administrators' Average Salary FY23</t>
  </si>
  <si>
    <t>Pupil Administrator Ratio FY23</t>
  </si>
  <si>
    <t>Assessed Property Valauation Per Pupil TY22</t>
  </si>
  <si>
    <t>Res &amp; Agr Real Property Valuation as % of Total TY22</t>
  </si>
  <si>
    <t>All Other Real Property Valuation as % of Total TY22</t>
  </si>
  <si>
    <t>Public Utility Tangible Value as % of Total TY22</t>
  </si>
  <si>
    <t>Business Valuation as % of Total TY22</t>
  </si>
  <si>
    <t>Per Pupil Revenue Raised by One Mill Property Tax TY22</t>
  </si>
  <si>
    <t>Total Property Tax Per Pupil ExJVS TY22</t>
  </si>
  <si>
    <t>Rollback &amp; Homestead Per Pupil FY23</t>
  </si>
  <si>
    <t>OFCC 3-Year Adjusted Valuation Per Pupil FY24</t>
  </si>
  <si>
    <t>District Ranking of OFCC Valuation Per Pupil FY24</t>
  </si>
  <si>
    <t>Ohio Median Income TY21</t>
  </si>
  <si>
    <t>Federal Average Income TY21</t>
  </si>
  <si>
    <t>Current Operating Millage Excluding JVS TY22</t>
  </si>
  <si>
    <t>Effective Class 1 Millgae Excluding JVS TY22</t>
  </si>
  <si>
    <t>Effective Class 2 Millage Excluding JVS TY22</t>
  </si>
  <si>
    <t>Total Permenant Improvement Millage TY22</t>
  </si>
  <si>
    <t>Class 1 Permanent Improvement Millage TY22</t>
  </si>
  <si>
    <t>Class 2 Permanent Improvement Millage TY22</t>
  </si>
  <si>
    <t>Local Tax Effort Index FY23</t>
  </si>
  <si>
    <t>Administrator Expenditure Per Pupil FY23</t>
  </si>
  <si>
    <t>Building Operation Expenditure Per Pupil FY23</t>
  </si>
  <si>
    <t>Instructional Expenditure Per Pupil FY23</t>
  </si>
  <si>
    <t>Pupil Support Expenditure Per Pupil FY23</t>
  </si>
  <si>
    <t>Staff Support Expenditure Per Pupil FY23</t>
  </si>
  <si>
    <t>Total Operating Expenditure Per Pupil FY23</t>
  </si>
  <si>
    <t>State Revenue Per Pupil FY23</t>
  </si>
  <si>
    <t>State Revenue as % of Total FY23</t>
  </si>
  <si>
    <t>Local Revenue Per Pupil FY23</t>
  </si>
  <si>
    <t>Local Revenue as % of Total FY23</t>
  </si>
  <si>
    <t>Other Non-Tax Revenue Per Pupil FY23</t>
  </si>
  <si>
    <t>Other Non-Tax Revenue as % of Total FY23</t>
  </si>
  <si>
    <t>Federal Revenue Per Pupil FY23</t>
  </si>
  <si>
    <t>Federal Revenue as % of Total FY23</t>
  </si>
  <si>
    <t>Total Revenue Per Pupil FY23</t>
  </si>
  <si>
    <t>Salaries as % of Operating Expenditures FY23</t>
  </si>
  <si>
    <t>Fringe Benefits as % of Operating Expenditures FY23</t>
  </si>
  <si>
    <t>Purchased Services as % of Operating Expenditures FY23</t>
  </si>
  <si>
    <t>Supplies &amp; Materials as % of Operating Expenditures FY23</t>
  </si>
  <si>
    <t>Other Expenses as % of Operating Expenditures FY23</t>
  </si>
  <si>
    <t>Ada Exempted Village (045187) - Hardin County</t>
  </si>
  <si>
    <t>Adams County Ohio Valley Local (061903) - Adams County</t>
  </si>
  <si>
    <t>Adena Local (049494) - Ross County</t>
  </si>
  <si>
    <t>Akron City (043489) - Summit County</t>
  </si>
  <si>
    <t>Alexander Local (045906) - Athens County</t>
  </si>
  <si>
    <t>Allen East Local (045757) - Allen County</t>
  </si>
  <si>
    <t>Alliance City (043497) - Stark County</t>
  </si>
  <si>
    <t>Amanda-Clearcreek Local (046847) - Fairfield County</t>
  </si>
  <si>
    <t>Amherst Exempted Village (045195) - Lorain County</t>
  </si>
  <si>
    <t>Anna Local (049759) - Shelby County</t>
  </si>
  <si>
    <t>Ansonia Local (046623) - Darke County</t>
  </si>
  <si>
    <t>Anthony Wayne Local (048207) - Lucas County</t>
  </si>
  <si>
    <t>Antwerp Local (048991) - Paulding County</t>
  </si>
  <si>
    <t>Arcadia Local (047415) - Hancock County</t>
  </si>
  <si>
    <t>Arcanum-Butler Local  (046631) - Darke County</t>
  </si>
  <si>
    <t>Archbold-Area Local (047043) - Fulton County</t>
  </si>
  <si>
    <t>Arlington Local (047423) - Hancock County</t>
  </si>
  <si>
    <t>Ashland City (043505) - Ashland County</t>
  </si>
  <si>
    <t>Ashtabula Area City (043513) - Ashtabula County</t>
  </si>
  <si>
    <t>Athens City (043521) - Athens County</t>
  </si>
  <si>
    <t>Aurora City (049171) - Portage County</t>
  </si>
  <si>
    <t>Austintown Local Schools (048298) - Mahoning County</t>
  </si>
  <si>
    <t>Avon Lake City (048124) - Lorain County</t>
  </si>
  <si>
    <t>Avon Local (048116) - Lorain County</t>
  </si>
  <si>
    <t>Ayersville Local  (046706) - Defiance County</t>
  </si>
  <si>
    <t>Barberton City (043539) - Summit County</t>
  </si>
  <si>
    <t>Barnesville Exempted Village (045203) - Belmont County</t>
  </si>
  <si>
    <t>Batavia Local (046300) - Clermont County</t>
  </si>
  <si>
    <t>Bath Local (045765) - Allen County</t>
  </si>
  <si>
    <t>Bay Village City (043547) - Cuyahoga County</t>
  </si>
  <si>
    <t>Beachwood City (043554) - Cuyahoga County</t>
  </si>
  <si>
    <t>Beaver Local (046425) - Columbiana County</t>
  </si>
  <si>
    <t>Beavercreek City (047241) - Greene County</t>
  </si>
  <si>
    <t>Bedford City (043562) - Cuyahoga County</t>
  </si>
  <si>
    <t>Bellaire Local (043570) - Belmont County</t>
  </si>
  <si>
    <t>Bellbrook-Sugarcreek Local (047274) - Greene County</t>
  </si>
  <si>
    <t>Bellefontaine City  (043588) - Logan County</t>
  </si>
  <si>
    <t>Bellevue City (043596) - Huron County</t>
  </si>
  <si>
    <t>Belpre City (043604) - Washington County</t>
  </si>
  <si>
    <t>Benjamin Logan Local (048074) - Logan County</t>
  </si>
  <si>
    <t>Benton Carroll Salem Local (048926) - Ottawa County</t>
  </si>
  <si>
    <t>Berea City (043612) - Cuyahoga County</t>
  </si>
  <si>
    <t>Berkshire Local (047167) - Geauga County</t>
  </si>
  <si>
    <t>Berne Union Local (046854) - Fairfield County</t>
  </si>
  <si>
    <t>Bethel Local (048611) - Miami County</t>
  </si>
  <si>
    <t>Bethel-Tate Local (046318) - Clermont County</t>
  </si>
  <si>
    <t>Bexley City (043620) - Franklin County</t>
  </si>
  <si>
    <t>Big Walnut Local (046748) - Delaware County</t>
  </si>
  <si>
    <t>Black River Local (048462) - Medina County</t>
  </si>
  <si>
    <t>Blanchester Local (046383) - Clinton County</t>
  </si>
  <si>
    <t>Bloom-Carroll Local (046862) - Fairfield County</t>
  </si>
  <si>
    <t>Bloom-Vernon Local (049593) - Scioto County</t>
  </si>
  <si>
    <t>Bloomfield-Mespo Local (050096) - Trumbull County</t>
  </si>
  <si>
    <t>Bluffton Exempted Village (045211) - Allen County</t>
  </si>
  <si>
    <t>Boardman Local (048306) - Mahoning County</t>
  </si>
  <si>
    <t>Botkins Local (049767) - Shelby County</t>
  </si>
  <si>
    <t>Bowling Green City School District (043638) - Wood County</t>
  </si>
  <si>
    <t>Bradford Exempted Village (045229) - Miami County</t>
  </si>
  <si>
    <t>Brecksville-Broadview Heights City (043646) - Cuyahoga County</t>
  </si>
  <si>
    <t>Bridgeport Exempted Village (045237) - Belmont County</t>
  </si>
  <si>
    <t>Bright Local (047613) - Highland County</t>
  </si>
  <si>
    <t>Bristol Local (050112) - Trumbull County</t>
  </si>
  <si>
    <t>Brookfield Local  (050120) - Trumbull County</t>
  </si>
  <si>
    <t>Brooklyn City (043653) - Cuyahoga County</t>
  </si>
  <si>
    <t>Brookville Local (048678) - Montgomery County</t>
  </si>
  <si>
    <t>Brown Local (046177) - Carroll County</t>
  </si>
  <si>
    <t>Brunswick City (043661) - Medina County</t>
  </si>
  <si>
    <t>Bryan City (043679) - Williams County</t>
  </si>
  <si>
    <t>Buckeye Central Local (046508) - Crawford County</t>
  </si>
  <si>
    <t>Buckeye Local  (047787) - Jefferson County</t>
  </si>
  <si>
    <t>Buckeye Local  (048470) - Medina County</t>
  </si>
  <si>
    <t>Buckeye Local (045856) - Ashtabula County</t>
  </si>
  <si>
    <t>Buckeye Valley Local (046755) - Delaware County</t>
  </si>
  <si>
    <t>Bucyrus City (043687) - Crawford County</t>
  </si>
  <si>
    <t>Caldwell Exempted Village (045252) - Noble County</t>
  </si>
  <si>
    <t>Cambridge City (043695) - Guernsey County</t>
  </si>
  <si>
    <t>Campbell City (043703) - Mahoning County</t>
  </si>
  <si>
    <t>Canal Winchester Local (046946) - Franklin County</t>
  </si>
  <si>
    <t>Canfield Local (048314) - Mahoning County</t>
  </si>
  <si>
    <t>Canton City (043711) - Stark County</t>
  </si>
  <si>
    <t>Canton Local (049833) - Stark County</t>
  </si>
  <si>
    <t>Cardinal Local (047175) - Geauga County</t>
  </si>
  <si>
    <t>Cardington-Lincoln Local (048793) - Morrow County</t>
  </si>
  <si>
    <t>Carey Exempted Village Schools (045260) - Wyandot County</t>
  </si>
  <si>
    <t>Carlisle Local (050419) - Warren County</t>
  </si>
  <si>
    <t>Carrollton Exempted Village (045278) - Carroll County</t>
  </si>
  <si>
    <t>Cedar Cliff Local (047258) - Greene County</t>
  </si>
  <si>
    <t>Celina City (043729) - Mercer County</t>
  </si>
  <si>
    <t>Centerburg Local (047829) - Knox County</t>
  </si>
  <si>
    <t>Centerville City (043737) - Montgomery County</t>
  </si>
  <si>
    <t>Central Local  (046714) - Defiance County</t>
  </si>
  <si>
    <t>Chagrin Falls Exempted Village (045286) - Cuyahoga County</t>
  </si>
  <si>
    <t>Champion Local (050138) - Trumbull County</t>
  </si>
  <si>
    <t>Chardon Local (047183) - Geauga County</t>
  </si>
  <si>
    <t>Chesapeake Union Exempted Village (045294) - Lawrence County</t>
  </si>
  <si>
    <t>Chillicothe City (043745) - Ross County</t>
  </si>
  <si>
    <t>Chippewa Local (050534) - Wayne County</t>
  </si>
  <si>
    <t>Cincinnati Public Schools (043752) - Hamilton County</t>
  </si>
  <si>
    <t>Circleville City (043760) - Pickaway County</t>
  </si>
  <si>
    <t>Clark-Shawnee Local (046284) - Clark County</t>
  </si>
  <si>
    <t>Clay Local (049601) - Scioto County</t>
  </si>
  <si>
    <t>Claymont City (043778) - Tuscarawas County</t>
  </si>
  <si>
    <t>Clear Fork Valley Local (049411) - Richland County</t>
  </si>
  <si>
    <t>Clearview Local (048132) - Lorain County</t>
  </si>
  <si>
    <t>Clermont Northeastern Local (046326) - Clermont County</t>
  </si>
  <si>
    <t>Cleveland Heights-University Heights City (043794) - Cuyahoga County</t>
  </si>
  <si>
    <t>Cleveland Municipal (043786) - Cuyahoga County</t>
  </si>
  <si>
    <t>Clinton-Massie Local (046391) - Clinton County</t>
  </si>
  <si>
    <t>Cloverleaf Local (048488) - Medina County</t>
  </si>
  <si>
    <t>Clyde-Green Springs Exempted Village (045302) - Sandusky County</t>
  </si>
  <si>
    <t>Coldwater Exempted Village (045310) - Mercer County</t>
  </si>
  <si>
    <t>Colonel Crawford Local (046516) - Crawford County</t>
  </si>
  <si>
    <t>Columbia Local (048140) - Lorain County</t>
  </si>
  <si>
    <t>Columbiana Exempted Village (045328) - Columbiana County</t>
  </si>
  <si>
    <t>Columbus City Schools District (043802) - Franklin County</t>
  </si>
  <si>
    <t>Columbus Grove Local (049312) - Putnam County</t>
  </si>
  <si>
    <t>Conneaut Area City (043810) - Ashtabula County</t>
  </si>
  <si>
    <t>Conotton Valley Union Local (047548) - Harrison County</t>
  </si>
  <si>
    <t>Continental Local (049320) - Putnam County</t>
  </si>
  <si>
    <t>Copley-Fairlawn City (049981) - Summit County</t>
  </si>
  <si>
    <t>Cory-Rawson Local (047431) - Hancock County</t>
  </si>
  <si>
    <t>Coshocton City (043828) - Coshocton County</t>
  </si>
  <si>
    <t>Coventry Local (049999) - Summit County</t>
  </si>
  <si>
    <t>Covington Exempted Village (045336) - Miami County</t>
  </si>
  <si>
    <t>Crestline Exempted Village (045344) - Crawford County</t>
  </si>
  <si>
    <t>Crestview Local (046433) - Columbiana County</t>
  </si>
  <si>
    <t>Crestview Local (049429) - Richland County</t>
  </si>
  <si>
    <t>Crestview Local (050351) - Van Wert County</t>
  </si>
  <si>
    <t>Crestwood Local (049189) - Portage County</t>
  </si>
  <si>
    <t>Crooksville Exempted Village (045351) - Perry County</t>
  </si>
  <si>
    <t>Cuyahoga Falls City (043836) - Summit County</t>
  </si>
  <si>
    <t>Cuyahoga Heights Local (046557) - Cuyahoga County</t>
  </si>
  <si>
    <t>Dalton Local (050542) - Wayne County</t>
  </si>
  <si>
    <t>Danbury Local (048934) - Ottawa County</t>
  </si>
  <si>
    <t>Danville Local  (047837) - Knox County</t>
  </si>
  <si>
    <t>Dawson-Bryant Local (047928) - Lawrence County</t>
  </si>
  <si>
    <t>Dayton City (043844) - Montgomery County</t>
  </si>
  <si>
    <t>Deer Park Community City (043851) - Hamilton County</t>
  </si>
  <si>
    <t>Defiance City (043869) - Defiance County</t>
  </si>
  <si>
    <t>Delaware City (043877) - Delaware County</t>
  </si>
  <si>
    <t>Delphos City (043885) - Allen County</t>
  </si>
  <si>
    <t>Dover City (043893) - Tuscarawas County</t>
  </si>
  <si>
    <t>Dublin City (047027) - Franklin County</t>
  </si>
  <si>
    <t>East Cleveland City School District (043901) - Cuyahoga County</t>
  </si>
  <si>
    <t>East Clinton Local (046409) - Clinton County</t>
  </si>
  <si>
    <t>East Guernsey Local (069682) - Guernsey County</t>
  </si>
  <si>
    <t>East Holmes Local  (047688) - Holmes County</t>
  </si>
  <si>
    <t>East Knox Local (047845) - Knox County</t>
  </si>
  <si>
    <t>East Liverpool City (043919) - Columbiana County</t>
  </si>
  <si>
    <t>East Muskingum Local (048835) - Muskingum County</t>
  </si>
  <si>
    <t>East Palestine City (043927) - Columbiana County</t>
  </si>
  <si>
    <t>Eastern Local (048512) - Meigs County</t>
  </si>
  <si>
    <t>Eastern Local School District (046037) - Brown County</t>
  </si>
  <si>
    <t>Eastern Local School District (049122) - Pike County</t>
  </si>
  <si>
    <t>Eastwood Local (050674) - Wood County</t>
  </si>
  <si>
    <t>Eaton Community City (043935) - Preble County</t>
  </si>
  <si>
    <t>Edgerton Local (050617) - Williams County</t>
  </si>
  <si>
    <t>Edgewood City School District (046094) - Butler County</t>
  </si>
  <si>
    <t>Edison Local (047795) - Jefferson County</t>
  </si>
  <si>
    <t>Edison Local (formerly Berlin-Milan) (046789) - Erie County</t>
  </si>
  <si>
    <t>Edon Northwest Local (050625) - Williams County</t>
  </si>
  <si>
    <t>Elgin Local (048413) - Marion County</t>
  </si>
  <si>
    <t>Elida Local (045773) - Allen County</t>
  </si>
  <si>
    <t>Elmwood Local (050682) - Wood County</t>
  </si>
  <si>
    <t>Elyria City Schools (043943) - Lorain County</t>
  </si>
  <si>
    <t>Euclid City (043950) - Cuyahoga County</t>
  </si>
  <si>
    <t>Evergreen Local (047050) - Fulton County</t>
  </si>
  <si>
    <t>Fairbanks Local (050328) - Union County</t>
  </si>
  <si>
    <t>Fairborn City  (043968) - Greene County</t>
  </si>
  <si>
    <t>Fairfield City (046102) - Butler County</t>
  </si>
  <si>
    <t>Fairfield Local (047621) - Highland County</t>
  </si>
  <si>
    <t>Fairfield Union Local (046870) - Fairfield County</t>
  </si>
  <si>
    <t>Fairland Local  (047936) - Lawrence County</t>
  </si>
  <si>
    <t>Fairlawn Local (049775) - Shelby County</t>
  </si>
  <si>
    <t>Fairless Local (049841) - Stark County</t>
  </si>
  <si>
    <t>Fairport Harbor Exempted Village (045369) - Lake County</t>
  </si>
  <si>
    <t>Fairview Park City (043976) - Cuyahoga County</t>
  </si>
  <si>
    <t>Fayette Local (047068) - Fulton County</t>
  </si>
  <si>
    <t>Fayetteville-Perry Local (046045) - Brown County</t>
  </si>
  <si>
    <t>Federal Hocking Local (045914) - Athens County</t>
  </si>
  <si>
    <t>Felicity-Franklin Local (046334) - Clermont County</t>
  </si>
  <si>
    <t>Field Local (049197) - Portage County</t>
  </si>
  <si>
    <t>Findlay City (043984) - Hancock County</t>
  </si>
  <si>
    <t>Finneytown Local (047332) - Hamilton County</t>
  </si>
  <si>
    <t>Firelands Local (048157) - Lorain County</t>
  </si>
  <si>
    <t>Forest Hills Local (047340) - Hamilton County</t>
  </si>
  <si>
    <t>Fort Frye Local (050484) - Washington County</t>
  </si>
  <si>
    <t>Fort Loramie Local (049783) - Shelby County</t>
  </si>
  <si>
    <t>Fort Recovery Local (048595) - Mercer County</t>
  </si>
  <si>
    <t>Fostoria City (043992) - Seneca County</t>
  </si>
  <si>
    <t>Franklin City (044008) - Warren County</t>
  </si>
  <si>
    <t>Franklin Local  (048843) - Muskingum County</t>
  </si>
  <si>
    <t>Franklin Monroe Local (046649) - Darke County</t>
  </si>
  <si>
    <t>Fredericktown Local (047852) - Knox County</t>
  </si>
  <si>
    <t>Fremont City (044016) - Sandusky County</t>
  </si>
  <si>
    <t>Frontier Local (050492) - Washington County</t>
  </si>
  <si>
    <t>Gahanna-Jefferson City (046961) - Franklin County</t>
  </si>
  <si>
    <t>Galion City (044024) - Crawford County</t>
  </si>
  <si>
    <t>Gallia County Local (065680) - Gallia County</t>
  </si>
  <si>
    <t>Gallipolis City  (044032) - Gallia County</t>
  </si>
  <si>
    <t>Garaway Local (050278) - Tuscarawas County</t>
  </si>
  <si>
    <t>Garfield Heights City Schools (044040) - Cuyahoga County</t>
  </si>
  <si>
    <t>Geneva Area City (044057) - Ashtabula County</t>
  </si>
  <si>
    <t>Genoa Area Local (048942) - Ottawa County</t>
  </si>
  <si>
    <t>Georgetown Exempted Village (045377) - Brown County</t>
  </si>
  <si>
    <t>Gibsonburg Exempted Village (045385) - Sandusky County</t>
  </si>
  <si>
    <t>Girard City School District (044065) - Trumbull County</t>
  </si>
  <si>
    <t>Goshen Local (046342) - Clermont County</t>
  </si>
  <si>
    <t>Graham Local (046193) - Champaign County</t>
  </si>
  <si>
    <t>Grand Valley Local (045864) - Ashtabula County</t>
  </si>
  <si>
    <t>Grandview Heights Schools (044073) - Franklin County</t>
  </si>
  <si>
    <t>Granville Exempted Village (045393) - Licking County</t>
  </si>
  <si>
    <t>Green Local (049619) - Scioto County</t>
  </si>
  <si>
    <t>Green Local (050013) - Summit County</t>
  </si>
  <si>
    <t>Green Local (050559) - Wayne County</t>
  </si>
  <si>
    <t>Greeneview Local (047266) - Greene County</t>
  </si>
  <si>
    <t>Greenfield Exempted Village (045401) - Highland County</t>
  </si>
  <si>
    <t>Greenon Local (046235) - Clark County</t>
  </si>
  <si>
    <t>Greenville City  (044099) - Darke County</t>
  </si>
  <si>
    <t>Groveport Madison Local (046979) - Franklin County</t>
  </si>
  <si>
    <t>Hamilton City (044107) - Butler County</t>
  </si>
  <si>
    <t>Hamilton Local (046953) - Franklin County</t>
  </si>
  <si>
    <t>Hardin Northern Local (047498) - Hardin County</t>
  </si>
  <si>
    <t>Hardin-Houston Local (049791) - Shelby County</t>
  </si>
  <si>
    <t>Harrison Hills City (045245) - Harrison County</t>
  </si>
  <si>
    <t>Heath City (044115) - Licking County</t>
  </si>
  <si>
    <t>Hicksville Exempted Village School District (045419) - Defiance County</t>
  </si>
  <si>
    <t>Highland Local (048496) - Medina County</t>
  </si>
  <si>
    <t>Highland Local (048801) - Morrow County</t>
  </si>
  <si>
    <t>Hilliard City (047019) - Franklin County</t>
  </si>
  <si>
    <t>Hillsboro City (044123) - Highland County</t>
  </si>
  <si>
    <t>Hillsdale Local (045823) - Ashland County</t>
  </si>
  <si>
    <t>Holgate Local (047571) - Henry County</t>
  </si>
  <si>
    <t>Hopewell-Loudon Local (049700) - Seneca County</t>
  </si>
  <si>
    <t>Howland Local (050161) - Trumbull County</t>
  </si>
  <si>
    <t>Hubbard Exempted Village (045427) - Trumbull County</t>
  </si>
  <si>
    <t>Huber Heights City (048751) - Montgomery County</t>
  </si>
  <si>
    <t>Hudson City (050021) - Summit County</t>
  </si>
  <si>
    <t>Huntington Local (049502) - Ross County</t>
  </si>
  <si>
    <t>Huron City Schools (044131) - Erie County</t>
  </si>
  <si>
    <t>Independence Local (046565) - Cuyahoga County</t>
  </si>
  <si>
    <t>Indian Creek Local (047803) - Jefferson County</t>
  </si>
  <si>
    <t>Indian Hill Exempted Village (045435) - Hamilton County</t>
  </si>
  <si>
    <t>Indian Lake Local (048082) - Logan County</t>
  </si>
  <si>
    <t>Indian Valley Local (050286) - Tuscarawas County</t>
  </si>
  <si>
    <t>Ironton City School District (044149) - Lawrence County</t>
  </si>
  <si>
    <t>Jackson Center Local (049809) - Shelby County</t>
  </si>
  <si>
    <t>Jackson City (044156) - Jackson County</t>
  </si>
  <si>
    <t>Jackson Local (049858) - Stark County</t>
  </si>
  <si>
    <t>Jackson-Milton Local (048322) - Mahoning County</t>
  </si>
  <si>
    <t>James A Garfield Local (049205) - Portage County</t>
  </si>
  <si>
    <t>Jefferson Area Local (045872) - Ashtabula County</t>
  </si>
  <si>
    <t>Jefferson Local (048256) - Madison County</t>
  </si>
  <si>
    <t>Jefferson Township Local (048686) - Montgomery County</t>
  </si>
  <si>
    <t>Jennings Local (049338) - Putnam County</t>
  </si>
  <si>
    <t>Johnstown-Monroe Local (047985) - Licking County</t>
  </si>
  <si>
    <t>Jonathan Alder Local (048264) - Madison County</t>
  </si>
  <si>
    <t>Joseph Badger Local (050179) - Trumbull County</t>
  </si>
  <si>
    <t>Kalida Local (049346) - Putnam County</t>
  </si>
  <si>
    <t>Kenston Local (047191) - Geauga County</t>
  </si>
  <si>
    <t>Kent City (044164) - Portage County</t>
  </si>
  <si>
    <t>Kenton City (044172) - Hardin County</t>
  </si>
  <si>
    <t>Kettering City School District (044180) - Montgomery County</t>
  </si>
  <si>
    <t>Keystone Local (048165) - Lorain County</t>
  </si>
  <si>
    <t>Kings Local (050435) - Warren County</t>
  </si>
  <si>
    <t>Kirtland Local (047878) - Lake County</t>
  </si>
  <si>
    <t>LaBrae Local (050245) - Trumbull County</t>
  </si>
  <si>
    <t>Lake Local (049866) - Stark County</t>
  </si>
  <si>
    <t>Lake Local (050690) - Wood County</t>
  </si>
  <si>
    <t>Lakeview Local (050187) - Trumbull County</t>
  </si>
  <si>
    <t>Lakewood City (044198) - Cuyahoga County</t>
  </si>
  <si>
    <t>Lakewood Local (047993) - Licking County</t>
  </si>
  <si>
    <t>Lakota Local (046110) - Butler County</t>
  </si>
  <si>
    <t>Lakota Local (049569) - Sandusky County</t>
  </si>
  <si>
    <t>Lancaster City (044206) - Fairfield County</t>
  </si>
  <si>
    <t>Lebanon City (044214) - Warren County</t>
  </si>
  <si>
    <t>Leetonia Exempted Village School District (045443) - Columbiana County</t>
  </si>
  <si>
    <t>Leipsic Local (049353) - Putnam County</t>
  </si>
  <si>
    <t>Lexington Local (049437) - Richland County</t>
  </si>
  <si>
    <t>Liberty Center Local (047589) - Henry County</t>
  </si>
  <si>
    <t>Liberty Local (050195) - Trumbull County</t>
  </si>
  <si>
    <t>Liberty Union-Thurston Local (046888) - Fairfield County</t>
  </si>
  <si>
    <t>Liberty-Benton Local (047449) - Hancock County</t>
  </si>
  <si>
    <t>Licking Heights Local (048009) - Licking County</t>
  </si>
  <si>
    <t>Licking Valley Local (048017) - Licking County</t>
  </si>
  <si>
    <t>Lima City (044222) - Allen County</t>
  </si>
  <si>
    <t>Lincolnview Local (050369) - Van Wert County</t>
  </si>
  <si>
    <t>Lisbon Exempted Village (045450) - Columbiana County</t>
  </si>
  <si>
    <t>Little Miami Local (050443) - Warren County</t>
  </si>
  <si>
    <t>Lockland Local (044230) - Hamilton County</t>
  </si>
  <si>
    <t>Logan Elm Local (049080) - Pickaway County</t>
  </si>
  <si>
    <t>Logan-Hocking Local (044248) - Hocking County</t>
  </si>
  <si>
    <t>London City (044255) - Madison County</t>
  </si>
  <si>
    <t>Lorain City (044263) - Lorain County</t>
  </si>
  <si>
    <t>Lordstown Local (050203) - Trumbull County</t>
  </si>
  <si>
    <t>Loudonville-Perrysville Exempted Village (045468) - Ashland County</t>
  </si>
  <si>
    <t>Louisville City (049874) - Stark County</t>
  </si>
  <si>
    <t>Loveland City (044271) - Hamilton County</t>
  </si>
  <si>
    <t>Lowellville Local (048330) - Mahoning County</t>
  </si>
  <si>
    <t>Lucas Local (049445) - Richland County</t>
  </si>
  <si>
    <t>Lynchburg-Clay Local (047639) - Highland County</t>
  </si>
  <si>
    <t>Mad River Local (048702) - Montgomery County</t>
  </si>
  <si>
    <t>Madeira City (044289) - Hamilton County</t>
  </si>
  <si>
    <t>Madison Local  (047886) - Lake County</t>
  </si>
  <si>
    <t>Madison Local (046128) - Butler County</t>
  </si>
  <si>
    <t>Madison Local (049452) - Richland County</t>
  </si>
  <si>
    <t>Madison-Plains Local (048272) - Madison County</t>
  </si>
  <si>
    <t>Manchester Local (000442) - Adams County</t>
  </si>
  <si>
    <t>Manchester Local (050005) - Summit County</t>
  </si>
  <si>
    <t>Mansfield City (044297) - Richland County</t>
  </si>
  <si>
    <t>Maple Heights City (044305) - Cuyahoga County</t>
  </si>
  <si>
    <t>Mapleton Local (045831) - Ashland County</t>
  </si>
  <si>
    <t>Maplewood Local (050211) - Trumbull County</t>
  </si>
  <si>
    <t>Margaretta Local (046805) - Erie County</t>
  </si>
  <si>
    <t>Mariemont City (044313) - Hamilton County</t>
  </si>
  <si>
    <t>Marietta City (044321) - Washington County</t>
  </si>
  <si>
    <t>Marion City (044339) - Marion County</t>
  </si>
  <si>
    <t>Marion Local (048553) - Mercer County</t>
  </si>
  <si>
    <t>Marlington Local (049882) - Stark County</t>
  </si>
  <si>
    <t>Martins Ferry City (044347) - Belmont County</t>
  </si>
  <si>
    <t>Marysville Exempted Village (045476) - Union County</t>
  </si>
  <si>
    <t>Mason City (050450) - Warren County</t>
  </si>
  <si>
    <t>Massillon City (044354) - Stark County</t>
  </si>
  <si>
    <t>Mathews Local (050153) - Trumbull County</t>
  </si>
  <si>
    <t>Maumee City (044362) - Lucas County</t>
  </si>
  <si>
    <t>Mayfield City (044370) - Cuyahoga County</t>
  </si>
  <si>
    <t>Maysville Local (048850) - Muskingum County</t>
  </si>
  <si>
    <t>McComb Local (047456) - Hancock County</t>
  </si>
  <si>
    <t>McDonald Local (050229) - Trumbull County</t>
  </si>
  <si>
    <t>Mechanicsburg Exempted Village (045484) - Champaign County</t>
  </si>
  <si>
    <t>Medina City SD (044388) - Medina County</t>
  </si>
  <si>
    <t>Meigs Local (048520) - Meigs County</t>
  </si>
  <si>
    <t>Mentor Exempted Village (045492) - Lake County</t>
  </si>
  <si>
    <t>Miami East Local (048629) - Miami County</t>
  </si>
  <si>
    <t>Miami Trace Local (046920) - Fayette County</t>
  </si>
  <si>
    <t>Miamisburg City (044396) - Montgomery County</t>
  </si>
  <si>
    <t>Middletown City (044404) - Butler County</t>
  </si>
  <si>
    <t>Midview Local (048173) - Lorain County</t>
  </si>
  <si>
    <t>Milford Exempted Village (045500) - Clermont County</t>
  </si>
  <si>
    <t>Millcreek-West Unity Local (050633) - Williams County</t>
  </si>
  <si>
    <t>Miller City-New Cleveland Local (049361) - Putnam County</t>
  </si>
  <si>
    <t>Milton-Union Exempted Village (045518) - Miami County</t>
  </si>
  <si>
    <t>Minerva Local (049890) - Stark County</t>
  </si>
  <si>
    <t>Minford Local (049627) - Scioto County</t>
  </si>
  <si>
    <t>Minster Local (045948) - Auglaize County</t>
  </si>
  <si>
    <t>Mississinawa Valley Local (046672) - Darke County</t>
  </si>
  <si>
    <t>Mogadore Local (050039) - Summit County</t>
  </si>
  <si>
    <t>Mohawk Local (050740) - Wyandot County</t>
  </si>
  <si>
    <t>Monroe Local (139303) - Butler County</t>
  </si>
  <si>
    <t>Monroeville Local (047712) - Huron County</t>
  </si>
  <si>
    <t>Montpelier Exempted Village (045526) - Williams County</t>
  </si>
  <si>
    <t>Morgan Local (048777) - Morgan County</t>
  </si>
  <si>
    <t>Mount Gilead Exempted Village (045534) - Morrow County</t>
  </si>
  <si>
    <t>Mount Vernon City (044420) - Knox County</t>
  </si>
  <si>
    <t>Mt Healthy City (044412) - Hamilton County</t>
  </si>
  <si>
    <t>Napoleon Area City (044438) - Henry County</t>
  </si>
  <si>
    <t>National Trail Local (049270) - Preble County</t>
  </si>
  <si>
    <t>Nelsonville-York City (044446) - Athens County</t>
  </si>
  <si>
    <t>New Albany-Plain Local (046995) - Franklin County</t>
  </si>
  <si>
    <t>New Boston Local (044461) - Scioto County</t>
  </si>
  <si>
    <t>New Bremen Local (045955) - Auglaize County</t>
  </si>
  <si>
    <t>New Knoxville Local (045963) - Auglaize County</t>
  </si>
  <si>
    <t>New Lebanon Local School District (048710) - Montgomery County</t>
  </si>
  <si>
    <t>New Lexington School District (044479) - Perry County</t>
  </si>
  <si>
    <t>New London Local (047720) - Huron County</t>
  </si>
  <si>
    <t>New Miami Local (046136) - Butler County</t>
  </si>
  <si>
    <t>New Philadelphia City (044487) - Tuscarawas County</t>
  </si>
  <si>
    <t>New Richmond Exempted Village (045559) - Clermont County</t>
  </si>
  <si>
    <t>New Riegel Local (049718) - Seneca County</t>
  </si>
  <si>
    <t>Newark City (044453) - Licking County</t>
  </si>
  <si>
    <t>Newcomerstown Exempted Village (045542) - Tuscarawas County</t>
  </si>
  <si>
    <t>Newton Falls Exempted Village (045567) - Trumbull County</t>
  </si>
  <si>
    <t>Newton Local (048637) - Miami County</t>
  </si>
  <si>
    <t>Niles City (044495) - Trumbull County</t>
  </si>
  <si>
    <t>Noble Local (048900) - Noble County</t>
  </si>
  <si>
    <t>Nordonia Hills City (050047) - Summit County</t>
  </si>
  <si>
    <t>North Baltimore Local (050708) - Wood County</t>
  </si>
  <si>
    <t>North Canton City (044503) - Stark County</t>
  </si>
  <si>
    <t>North Central Local (050641) - Williams County</t>
  </si>
  <si>
    <t>North College Hill City (044511) - Hamilton County</t>
  </si>
  <si>
    <t>North Fork Local (048025) - Licking County</t>
  </si>
  <si>
    <t>North Olmsted City (044529) - Cuyahoga County</t>
  </si>
  <si>
    <t>North Ridgeville City (044537) - Lorain County</t>
  </si>
  <si>
    <t>North Royalton City (044545) - Cuyahoga County</t>
  </si>
  <si>
    <t>North Union Local School District (050336) - Union County</t>
  </si>
  <si>
    <t>Northeastern Local (046250) - Clark County</t>
  </si>
  <si>
    <t>Northeastern Local (046722) - Defiance County</t>
  </si>
  <si>
    <t>Northern Local (049056) - Perry County</t>
  </si>
  <si>
    <t>Northmont City (048728) - Montgomery County</t>
  </si>
  <si>
    <t>Northmor Local (048819) - Morrow County</t>
  </si>
  <si>
    <t>Northridge Local (048033) - Licking County</t>
  </si>
  <si>
    <t>Northridge Local (048736) - Montgomery County</t>
  </si>
  <si>
    <t>Northwest Local  (047365) - Hamilton County</t>
  </si>
  <si>
    <t>Northwest Local (049635) - Scioto County</t>
  </si>
  <si>
    <t>Northwest Local (049908) - Stark County</t>
  </si>
  <si>
    <t>Northwestern Local (046268) - Clark County</t>
  </si>
  <si>
    <t>Northwestern Local (050575) - Wayne County</t>
  </si>
  <si>
    <t>Northwood Local Schools (050716) - Wood County</t>
  </si>
  <si>
    <t>Norton City (044552) - Summit County</t>
  </si>
  <si>
    <t>Norwalk City (044560) - Huron County</t>
  </si>
  <si>
    <t>Norwayne Local (050567) - Wayne County</t>
  </si>
  <si>
    <t>Norwood City  (044578) - Hamilton County</t>
  </si>
  <si>
    <t>Oak Hill Union Local (047761) - Jackson County</t>
  </si>
  <si>
    <t>Oak Hills Local  (047373) - Hamilton County</t>
  </si>
  <si>
    <t>Oakwood City (044586) - Montgomery County</t>
  </si>
  <si>
    <t>Oberlin City Schools (044594) - Lorain County</t>
  </si>
  <si>
    <t>Old Fort Local (049726) - Seneca County</t>
  </si>
  <si>
    <t>Olentangy Local (046763) - Delaware County</t>
  </si>
  <si>
    <t>Olmsted Falls City (046573) - Cuyahoga County</t>
  </si>
  <si>
    <t>Ontario Local (049478) - Richland County</t>
  </si>
  <si>
    <t>Orange City  (046581) - Cuyahoga County</t>
  </si>
  <si>
    <t>Oregon City (044602) - Lucas County</t>
  </si>
  <si>
    <t>Orrville City (044610) - Wayne County</t>
  </si>
  <si>
    <t>Osnaburg Local (049916) - Stark County</t>
  </si>
  <si>
    <t>Otsego Local (050724) - Wood County</t>
  </si>
  <si>
    <t>Ottawa Hills Local (048215) - Lucas County</t>
  </si>
  <si>
    <t>Ottawa-Glandorf Local (049379) - Putnam County</t>
  </si>
  <si>
    <t>Ottoville Local (049387) - Putnam County</t>
  </si>
  <si>
    <t>Painesville City Local (044628) - Lake County</t>
  </si>
  <si>
    <t>Paint Valley Local (049510) - Ross County</t>
  </si>
  <si>
    <t>Pandora-Gilboa Local (049395) - Putnam County</t>
  </si>
  <si>
    <t>Parkway Local (048579) - Mercer County</t>
  </si>
  <si>
    <t>Parma City (044636) - Cuyahoga County</t>
  </si>
  <si>
    <t>Patrick Henry Local (047597) - Henry County</t>
  </si>
  <si>
    <t>Paulding Exempted Village (045575) - Paulding County</t>
  </si>
  <si>
    <t>Perkins Local (046813) - Erie County</t>
  </si>
  <si>
    <t>Perry Local (045781) - Allen County</t>
  </si>
  <si>
    <t>Perry Local (047902) - Lake County</t>
  </si>
  <si>
    <t>Perry Local (049924) - Stark County</t>
  </si>
  <si>
    <t>Perrysburg Exempted Village (045583) - Wood County</t>
  </si>
  <si>
    <t>Pettisville Local (047076) - Fulton County</t>
  </si>
  <si>
    <t>Pickerington Local (046896) - Fairfield County</t>
  </si>
  <si>
    <t>Pike-Delta-York Local (047084) - Fulton County</t>
  </si>
  <si>
    <t>Piqua City (044644) - Miami County</t>
  </si>
  <si>
    <t>Plain Local (049932) - Stark County</t>
  </si>
  <si>
    <t>Pleasant Local (048421) - Marion County</t>
  </si>
  <si>
    <t>Plymouth-Shiloh Local (049460) - Richland County</t>
  </si>
  <si>
    <t>Poland Local (048348) - Mahoning County</t>
  </si>
  <si>
    <t>Port Clinton City (044651) - Ottawa County</t>
  </si>
  <si>
    <t>Portsmouth City (044669) - Scioto County</t>
  </si>
  <si>
    <t>Preble Shawnee Local (049288) - Preble County</t>
  </si>
  <si>
    <t>Princeton City (044677) - Hamilton County</t>
  </si>
  <si>
    <t>Pymatuning Valley Local (045880) - Ashtabula County</t>
  </si>
  <si>
    <t>Ravenna City (044685) - Portage County</t>
  </si>
  <si>
    <t>Reading Community City (044693) - Hamilton County</t>
  </si>
  <si>
    <t>Revere Local (050054) - Summit County</t>
  </si>
  <si>
    <t>Reynoldsburg City (047001) - Franklin County</t>
  </si>
  <si>
    <t>Richmond Heights Local (046599) - Cuyahoga County</t>
  </si>
  <si>
    <t>Ridgedale Local  (048439) - Marion County</t>
  </si>
  <si>
    <t>Ridgemont Local (047506) - Hardin County</t>
  </si>
  <si>
    <t>Ridgewood Local (046474) - Coshocton County</t>
  </si>
  <si>
    <t>Ripley-Union-Lewis-Huntington Local (046078) - Brown County</t>
  </si>
  <si>
    <t>Rittman Exempted Village (045591) - Wayne County</t>
  </si>
  <si>
    <t>River Valley Local (048447) - Marion County</t>
  </si>
  <si>
    <t>River View Local (046482) - Coshocton County</t>
  </si>
  <si>
    <t>Riverdale Local (047514) - Hancock County</t>
  </si>
  <si>
    <t>Riverside Local (047894) - Lake County</t>
  </si>
  <si>
    <t>Riverside Local (048090) - Logan County</t>
  </si>
  <si>
    <t>Rock Hill Local (047944) - Lawrence County</t>
  </si>
  <si>
    <t>Rocky River City (044701) - Cuyahoga County</t>
  </si>
  <si>
    <t>Rolling Hills Local (047308) - Guernsey County</t>
  </si>
  <si>
    <t>Rootstown Local (049213) - Portage County</t>
  </si>
  <si>
    <t>Ross Local (046144) - Butler County</t>
  </si>
  <si>
    <t>Rossford Exempted Village (045609) - Wood County</t>
  </si>
  <si>
    <t>Russia Local (049817) - Shelby County</t>
  </si>
  <si>
    <t>Salem City (044735) - Columbiana County</t>
  </si>
  <si>
    <t>Sandusky City (044743) - Erie County</t>
  </si>
  <si>
    <t>Sandy Valley Local (049940) - Stark County</t>
  </si>
  <si>
    <t>Scioto Valley Local (049130) - Pike County</t>
  </si>
  <si>
    <t>Sebring Local (048355) - Mahoning County</t>
  </si>
  <si>
    <t>Seneca East Local (049684) - Seneca County</t>
  </si>
  <si>
    <t>Shadyside Local (046003) - Belmont County</t>
  </si>
  <si>
    <t>Shaker Heights City (044750) - Cuyahoga County</t>
  </si>
  <si>
    <t>Shawnee Local (045799) - Allen County</t>
  </si>
  <si>
    <t>Sheffield-Sheffield Lake City (044768) - Lorain County</t>
  </si>
  <si>
    <t>Shelby City (044776) - Richland County</t>
  </si>
  <si>
    <t>Sidney City (044784) - Shelby County</t>
  </si>
  <si>
    <t>Solon City (046607) - Cuyahoga County</t>
  </si>
  <si>
    <t>South Central Local (047738) - Huron County</t>
  </si>
  <si>
    <t>South Euclid-Lyndhurst City (044792) - Cuyahoga County</t>
  </si>
  <si>
    <t>South Point Local (047951) - Lawrence County</t>
  </si>
  <si>
    <t>South Range Local (048363) - Mahoning County</t>
  </si>
  <si>
    <t>South-Western City (044800) - Franklin County</t>
  </si>
  <si>
    <t>Southeast Local (049221) - Portage County</t>
  </si>
  <si>
    <t>Southeast Local (050583) - Wayne County</t>
  </si>
  <si>
    <t>Southeastern Local (046276) - Clark County</t>
  </si>
  <si>
    <t>Southeastern Local (049528) - Ross County</t>
  </si>
  <si>
    <t>Southern Local (046441) - Columbiana County</t>
  </si>
  <si>
    <t>Southern Local (048538) - Meigs County</t>
  </si>
  <si>
    <t>Southern Local (049064) - Perry County</t>
  </si>
  <si>
    <t>Southington Local (050237) - Trumbull County</t>
  </si>
  <si>
    <t>Southwest Licking Local (048041) - Licking County</t>
  </si>
  <si>
    <t>Southwest Local (047381) - Hamilton County</t>
  </si>
  <si>
    <t>Spencerville Local (045807) - Allen County</t>
  </si>
  <si>
    <t>Springboro Community City (050427) - Warren County</t>
  </si>
  <si>
    <t>Springfield City School District (044818) - Clark County</t>
  </si>
  <si>
    <t>Springfield Local (048223) - Lucas County</t>
  </si>
  <si>
    <t>Springfield Local (048371) - Mahoning County</t>
  </si>
  <si>
    <t>Springfield Local (050062) - Summit County</t>
  </si>
  <si>
    <t>St Bernard-Elmwood Place City (044719) - Hamilton County</t>
  </si>
  <si>
    <t>St Clairsville-Richland City (045997) - Belmont County</t>
  </si>
  <si>
    <t>St Henry Consolidated Local (048587) - Mercer County</t>
  </si>
  <si>
    <t>St Marys City (044727) - Auglaize County</t>
  </si>
  <si>
    <t>Steubenville City (044826) - Jefferson County</t>
  </si>
  <si>
    <t>Stow-Munroe Falls City School District (044834) - Summit County</t>
  </si>
  <si>
    <t>Strasburg-Franklin Local (050294) - Tuscarawas County</t>
  </si>
  <si>
    <t>Streetsboro City (049239) - Portage County</t>
  </si>
  <si>
    <t>Strongsville City (044842) - Cuyahoga County</t>
  </si>
  <si>
    <t>Struthers City (044859) - Mahoning County</t>
  </si>
  <si>
    <t>Stryker Local (050658) - Williams County</t>
  </si>
  <si>
    <t>Swanton Local (047092) - Fulton County</t>
  </si>
  <si>
    <t>Switzerland of Ohio Local (048652) - Monroe County</t>
  </si>
  <si>
    <t>Sycamore Community City (044867) - Hamilton County</t>
  </si>
  <si>
    <t>Sylvania Schools (044875) - Lucas County</t>
  </si>
  <si>
    <t>Symmes Valley Local (047969) - Lawrence County</t>
  </si>
  <si>
    <t>Talawanda City (046151) - Butler County</t>
  </si>
  <si>
    <t>Tallmadge City (044883) - Summit County</t>
  </si>
  <si>
    <t>Teays Valley Local (049098) - Pickaway County</t>
  </si>
  <si>
    <t>Tecumseh Local (046243) - Clark County</t>
  </si>
  <si>
    <t>Three Rivers Local  (047399) - Hamilton County</t>
  </si>
  <si>
    <t>Tiffin City (044891) - Seneca County</t>
  </si>
  <si>
    <t>Tipp City Exempted Village (045617) - Miami County</t>
  </si>
  <si>
    <t>Toledo City (044909) - Lucas County</t>
  </si>
  <si>
    <t>Toronto City (044917) - Jefferson County</t>
  </si>
  <si>
    <t>Tri-County North Local (091397) - Preble County</t>
  </si>
  <si>
    <t>Tri-Valley Local  (048876) - Muskingum County</t>
  </si>
  <si>
    <t>Tri-Village Local (046680) - Darke County</t>
  </si>
  <si>
    <t>Triad Local (046201) - Champaign County</t>
  </si>
  <si>
    <t>Trimble Local (045922) - Athens County</t>
  </si>
  <si>
    <t>Triway Local (050591) - Wayne County</t>
  </si>
  <si>
    <t>Trotwood-Madison City (048694) - Montgomery County</t>
  </si>
  <si>
    <t>Troy City (044925) - Miami County</t>
  </si>
  <si>
    <t>Tuscarawas Valley Local (050302) - Tuscarawas County</t>
  </si>
  <si>
    <t>Tuslaw Local (049957) - Stark County</t>
  </si>
  <si>
    <t>Twin Valley Community Local (049296) - Preble County</t>
  </si>
  <si>
    <t>Twinsburg City (050070) - Summit County</t>
  </si>
  <si>
    <t>Union Local (046011) - Belmont County</t>
  </si>
  <si>
    <t>Union-Scioto Local (049536) - Ross County</t>
  </si>
  <si>
    <t>United Local (046458) - Columbiana County</t>
  </si>
  <si>
    <t>Upper Arlington City (044933) - Franklin County</t>
  </si>
  <si>
    <t>Upper Sandusky Exempted Village (045625) - Wyandot County</t>
  </si>
  <si>
    <t>Upper Scioto Valley Local (047522) - Hardin County</t>
  </si>
  <si>
    <t>Urbana City (044941) - Champaign County</t>
  </si>
  <si>
    <t>Valley Local (049643) - Scioto County</t>
  </si>
  <si>
    <t>Valley View Local (048744) - Montgomery County</t>
  </si>
  <si>
    <t>Van Buren Local (047464) - Hancock County</t>
  </si>
  <si>
    <t>Van Wert City (044966) - Van Wert County</t>
  </si>
  <si>
    <t>Vandalia-Butler City (044958) - Montgomery County</t>
  </si>
  <si>
    <t>Vanlue Local (047472) - Hancock County</t>
  </si>
  <si>
    <t>Vermilion Local (046821) - Erie County</t>
  </si>
  <si>
    <t>Versailles Exempted Village (045633) - Darke County</t>
  </si>
  <si>
    <t>Vinton County Local (050393) - Vinton County</t>
  </si>
  <si>
    <t>Wadsworth City  (044974) - Medina County</t>
  </si>
  <si>
    <t>Walnut Township Local (046904) - Fairfield County</t>
  </si>
  <si>
    <t>Wapakoneta City (044982) - Auglaize County</t>
  </si>
  <si>
    <t>Warren City (044990) - Trumbull County</t>
  </si>
  <si>
    <t>Warren Local (050500) - Washington County</t>
  </si>
  <si>
    <t>Warrensville Heights City (045005) - Cuyahoga County</t>
  </si>
  <si>
    <t>Washington Court House City (045013) - Fayette County</t>
  </si>
  <si>
    <t>Washington Local  (048231) - Lucas County</t>
  </si>
  <si>
    <t>Washington-Nile Local (049650) - Scioto County</t>
  </si>
  <si>
    <t>Waterloo Local (049247) - Portage County</t>
  </si>
  <si>
    <t>Wauseon Exempted Village (045641) - Fulton County</t>
  </si>
  <si>
    <t>Waverly City (049148) - Pike County</t>
  </si>
  <si>
    <t>Wayne Local (050468) - Warren County</t>
  </si>
  <si>
    <t>Wayne Trace Local (049031) - Paulding County</t>
  </si>
  <si>
    <t>Waynesfield-Goshen Local (045971) - Auglaize County</t>
  </si>
  <si>
    <t>Weathersfield Local (050252) - Trumbull County</t>
  </si>
  <si>
    <t>Wellington Exempted Village (045658) - Lorain County</t>
  </si>
  <si>
    <t>Wellston City  (045021) - Jackson County</t>
  </si>
  <si>
    <t>Wellsville Local (045039) - Columbiana County</t>
  </si>
  <si>
    <t>West Branch Local (048389) - Mahoning County</t>
  </si>
  <si>
    <t>West Carrollton City (045054) - Montgomery County</t>
  </si>
  <si>
    <t>West Clermont Local (046359) - Clermont County</t>
  </si>
  <si>
    <t>West Geauga Local (047225) - Geauga County</t>
  </si>
  <si>
    <t>West Holmes Local (047696) - Holmes County</t>
  </si>
  <si>
    <t>West Liberty-Salem Local (046219) - Champaign County</t>
  </si>
  <si>
    <t>West Muskingum Local (048884) - Muskingum County</t>
  </si>
  <si>
    <t>Western Brown Local (046060) - Brown County</t>
  </si>
  <si>
    <t>Western Local (049155) - Pike County</t>
  </si>
  <si>
    <t>Western Reserve Local (047746) - Huron County</t>
  </si>
  <si>
    <t>Western Reserve Local (048397) - Mahoning County</t>
  </si>
  <si>
    <t>Westerville City (045047) - Franklin County</t>
  </si>
  <si>
    <t>Westfall Local (049106) - Pickaway County</t>
  </si>
  <si>
    <t>Westlake City (045062) - Cuyahoga County</t>
  </si>
  <si>
    <t>Wheelersburg Local (049668) - Scioto County</t>
  </si>
  <si>
    <t>Whitehall City (045070) - Franklin County</t>
  </si>
  <si>
    <t>Wickliffe City (045088) - Lake County</t>
  </si>
  <si>
    <t>Willard City (045096) - Huron County</t>
  </si>
  <si>
    <t>Williamsburg Local (046367) - Clermont County</t>
  </si>
  <si>
    <t>Willoughby-Eastlake City (045104) - Lake County</t>
  </si>
  <si>
    <t>Wilmington City (045112) - Clinton County</t>
  </si>
  <si>
    <t>Windham Exempted Village (045666) - Portage County</t>
  </si>
  <si>
    <t>Winton Woods City (044081) - Hamilton County</t>
  </si>
  <si>
    <t>Wolf Creek Local (050518) - Washington County</t>
  </si>
  <si>
    <t>Woodmore Local (049577) - Sandusky County</t>
  </si>
  <si>
    <t>Woodridge Local (049973) - Summit County</t>
  </si>
  <si>
    <t>Wooster City (045120) - Wayne County</t>
  </si>
  <si>
    <t>Worthington City (045138) - Franklin County</t>
  </si>
  <si>
    <t>Wynford Local (046524) - Crawford County</t>
  </si>
  <si>
    <t>Wyoming City (045146) - Hamilton County</t>
  </si>
  <si>
    <t>Xenia Community City (045153) - Greene County</t>
  </si>
  <si>
    <t>Yellow Springs Exempted Village (045674) - Greene County</t>
  </si>
  <si>
    <t>Youngstown City (045161) - Mahoning County</t>
  </si>
  <si>
    <t>Zane Trace Local (049544) - Ross County</t>
  </si>
  <si>
    <t>Zanesville City (045179) - Muskingum County</t>
  </si>
  <si>
    <t>A - Demographic Data (FY23)</t>
  </si>
  <si>
    <t>B - Personnel Data (FY23)</t>
  </si>
  <si>
    <t>Assessed Property Valuation Per-pupil (TY22)</t>
  </si>
  <si>
    <t>% of Res &amp; Agr Real Property Valuation (TY22)</t>
  </si>
  <si>
    <t>% of All Other Real Property Valuation (TY22)</t>
  </si>
  <si>
    <t>% of Public Utility Tangible Value (TY22)</t>
  </si>
  <si>
    <t>% of Business Valuation (TY22)</t>
  </si>
  <si>
    <t>Per-pupil Revenue Raised By One Mill Property Tax (TY22)</t>
  </si>
  <si>
    <t>Total Property Tax Per-pupil (TY22)</t>
  </si>
  <si>
    <t>Rollback &amp; Homestead Per-pupil (FY23)</t>
  </si>
  <si>
    <t>OFCC 3-Year Adjusted Valuation Per-pupil (FY24)</t>
  </si>
  <si>
    <t>District Ranking Of OFCC Valuation Per-pupil (FY24)</t>
  </si>
  <si>
    <t>Ohio Median Income (TY21)</t>
  </si>
  <si>
    <t>Federal Average Income (TY21)</t>
  </si>
  <si>
    <t>Current Operating Millage Excluding JVSD Mills (TY22)</t>
  </si>
  <si>
    <t>Effective Class 1 Millage Excluding JVSD Mills (TY22)</t>
  </si>
  <si>
    <t>Effective Class 2 Millage Excluding JVSD Mills (TY22)</t>
  </si>
  <si>
    <t>Total Permanent Improvement Millage (TY22)</t>
  </si>
  <si>
    <t>Class 1 Permanent Improvement Millage (TY22)</t>
  </si>
  <si>
    <t>Class 2 Permanent Improvement Millage (TY22)</t>
  </si>
  <si>
    <t>School District Income Tax Per-pupil (FY23)</t>
  </si>
  <si>
    <t>Local Tax Effort Index (FY23)</t>
  </si>
  <si>
    <t>E - Operating Expenditure Per-pupil Data (FY23)</t>
  </si>
  <si>
    <t>F - Revenue By Source Data (FY23)</t>
  </si>
  <si>
    <t>G - District Financial Status From Five Year Forecast Data (FY23)</t>
  </si>
  <si>
    <t>% of Asian/Pacific Islander Students</t>
  </si>
  <si>
    <t>Asian/Pacific Islander Students as % of Total FY23</t>
  </si>
  <si>
    <t xml:space="preserve">Ohio Department Of Education &amp; Workforce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</si>
</sst>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0.0000"/>
    <numFmt numFmtId="166" formatCode="#,##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Narrow"/>
      <family val="2"/>
    </font>
    <font>
      <b/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6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/>
    <xf numFmtId="8" fontId="0" fillId="0" borderId="0" xfId="0" applyNumberFormat="1"/>
    <xf numFmtId="2" fontId="0" fillId="0" borderId="0" xfId="0" applyNumberFormat="1"/>
    <xf numFmtId="0" fontId="0" fillId="35" borderId="0" xfId="0" applyFill="1"/>
    <xf numFmtId="0" fontId="0" fillId="33" borderId="0" xfId="0" applyFill="1"/>
    <xf numFmtId="0" fontId="20" fillId="36" borderId="0" xfId="0" applyFont="1" applyFill="1" applyAlignment="1" applyProtection="1">
      <alignment vertical="center"/>
      <protection hidden="1"/>
    </xf>
    <xf numFmtId="0" fontId="20" fillId="36" borderId="0" xfId="0" applyFont="1" applyFill="1" applyAlignment="1" applyProtection="1">
      <alignment horizontal="center" vertical="center"/>
      <protection hidden="1"/>
    </xf>
    <xf numFmtId="0" fontId="21" fillId="36" borderId="0" xfId="0" applyFont="1" applyFill="1" applyAlignment="1" applyProtection="1">
      <alignment horizontal="center"/>
      <protection hidden="1"/>
    </xf>
    <xf numFmtId="0" fontId="0" fillId="36" borderId="0" xfId="0" applyFill="1" applyAlignment="1" applyProtection="1">
      <alignment vertical="center"/>
      <protection hidden="1"/>
    </xf>
    <xf numFmtId="0" fontId="22" fillId="36" borderId="0" xfId="0" applyFont="1" applyFill="1" applyAlignment="1" applyProtection="1">
      <alignment horizontal="center" vertical="center"/>
      <protection hidden="1"/>
    </xf>
    <xf numFmtId="0" fontId="23" fillId="35" borderId="11" xfId="0" applyFont="1" applyFill="1" applyBorder="1" applyProtection="1">
      <protection hidden="1"/>
    </xf>
    <xf numFmtId="0" fontId="23" fillId="35" borderId="11" xfId="0" applyFont="1" applyFill="1" applyBorder="1" applyAlignment="1" applyProtection="1">
      <alignment vertical="center"/>
      <protection hidden="1"/>
    </xf>
    <xf numFmtId="0" fontId="23" fillId="35" borderId="17" xfId="0" applyFont="1" applyFill="1" applyBorder="1" applyAlignment="1" applyProtection="1">
      <alignment horizontal="center" vertical="center" wrapText="1"/>
      <protection locked="0" hidden="1"/>
    </xf>
    <xf numFmtId="0" fontId="0" fillId="33" borderId="16" xfId="0" applyFill="1" applyBorder="1"/>
    <xf numFmtId="0" fontId="0" fillId="33" borderId="18" xfId="0" applyFill="1" applyBorder="1"/>
    <xf numFmtId="0" fontId="0" fillId="0" borderId="10" xfId="0" applyBorder="1"/>
    <xf numFmtId="0" fontId="0" fillId="36" borderId="0" xfId="0" applyFill="1" applyAlignment="1" applyProtection="1">
      <alignment horizontal="right"/>
      <protection hidden="1"/>
    </xf>
    <xf numFmtId="0" fontId="16" fillId="33" borderId="0" xfId="0" applyFont="1" applyFill="1" applyProtection="1">
      <protection hidden="1"/>
    </xf>
    <xf numFmtId="0" fontId="0" fillId="33" borderId="0" xfId="0" applyFill="1" applyAlignment="1" applyProtection="1">
      <alignment horizontal="center" vertical="center"/>
      <protection hidden="1"/>
    </xf>
    <xf numFmtId="4" fontId="0" fillId="34" borderId="0" xfId="0" applyNumberFormat="1" applyFill="1" applyAlignment="1" applyProtection="1">
      <alignment horizontal="right"/>
      <protection hidden="1"/>
    </xf>
    <xf numFmtId="2" fontId="0" fillId="33" borderId="0" xfId="0" applyNumberFormat="1" applyFill="1" applyAlignment="1" applyProtection="1">
      <alignment horizontal="right"/>
      <protection hidden="1"/>
    </xf>
    <xf numFmtId="4" fontId="0" fillId="33" borderId="0" xfId="0" applyNumberFormat="1" applyFill="1" applyAlignment="1" applyProtection="1">
      <alignment horizontal="right"/>
      <protection hidden="1"/>
    </xf>
    <xf numFmtId="10" fontId="0" fillId="34" borderId="0" xfId="0" applyNumberFormat="1" applyFill="1" applyAlignment="1" applyProtection="1">
      <alignment horizontal="right"/>
      <protection hidden="1"/>
    </xf>
    <xf numFmtId="10" fontId="0" fillId="33" borderId="0" xfId="0" applyNumberFormat="1" applyFill="1" applyAlignment="1" applyProtection="1">
      <alignment horizontal="right"/>
      <protection hidden="1"/>
    </xf>
    <xf numFmtId="0" fontId="16" fillId="33" borderId="10" xfId="0" applyFont="1" applyFill="1" applyBorder="1" applyProtection="1">
      <protection hidden="1"/>
    </xf>
    <xf numFmtId="10" fontId="0" fillId="34" borderId="10" xfId="0" applyNumberFormat="1" applyFill="1" applyBorder="1" applyAlignment="1" applyProtection="1">
      <alignment horizontal="right"/>
      <protection hidden="1"/>
    </xf>
    <xf numFmtId="10" fontId="0" fillId="33" borderId="10" xfId="0" applyNumberFormat="1" applyFill="1" applyBorder="1" applyAlignment="1" applyProtection="1">
      <alignment horizontal="right"/>
      <protection hidden="1"/>
    </xf>
    <xf numFmtId="4" fontId="0" fillId="36" borderId="0" xfId="0" applyNumberFormat="1" applyFill="1" applyAlignment="1" applyProtection="1">
      <alignment horizontal="right"/>
      <protection hidden="1"/>
    </xf>
    <xf numFmtId="2" fontId="0" fillId="36" borderId="0" xfId="0" applyNumberFormat="1" applyFill="1" applyAlignment="1" applyProtection="1">
      <alignment horizontal="right"/>
      <protection hidden="1"/>
    </xf>
    <xf numFmtId="0" fontId="0" fillId="33" borderId="0" xfId="0" applyFill="1" applyAlignment="1" applyProtection="1">
      <alignment horizontal="center"/>
      <protection hidden="1"/>
    </xf>
    <xf numFmtId="164" fontId="0" fillId="34" borderId="0" xfId="0" applyNumberFormat="1" applyFill="1" applyAlignment="1" applyProtection="1">
      <alignment horizontal="right"/>
      <protection hidden="1"/>
    </xf>
    <xf numFmtId="164" fontId="0" fillId="33" borderId="0" xfId="0" applyNumberFormat="1" applyFill="1" applyAlignment="1" applyProtection="1">
      <alignment horizontal="right"/>
      <protection hidden="1"/>
    </xf>
    <xf numFmtId="0" fontId="0" fillId="33" borderId="10" xfId="0" applyFill="1" applyBorder="1" applyAlignment="1" applyProtection="1">
      <alignment horizontal="center"/>
      <protection hidden="1"/>
    </xf>
    <xf numFmtId="4" fontId="0" fillId="34" borderId="10" xfId="0" applyNumberFormat="1" applyFill="1" applyBorder="1" applyAlignment="1" applyProtection="1">
      <alignment horizontal="right"/>
      <protection hidden="1"/>
    </xf>
    <xf numFmtId="2" fontId="0" fillId="33" borderId="10" xfId="0" applyNumberFormat="1" applyFill="1" applyBorder="1" applyAlignment="1" applyProtection="1">
      <alignment horizontal="right"/>
      <protection hidden="1"/>
    </xf>
    <xf numFmtId="4" fontId="0" fillId="33" borderId="10" xfId="0" applyNumberFormat="1" applyFill="1" applyBorder="1" applyAlignment="1" applyProtection="1">
      <alignment horizontal="right"/>
      <protection hidden="1"/>
    </xf>
    <xf numFmtId="7" fontId="0" fillId="34" borderId="0" xfId="0" applyNumberFormat="1" applyFill="1" applyAlignment="1" applyProtection="1">
      <alignment horizontal="right"/>
      <protection hidden="1"/>
    </xf>
    <xf numFmtId="3" fontId="0" fillId="34" borderId="0" xfId="0" applyNumberFormat="1" applyFill="1" applyAlignment="1" applyProtection="1">
      <alignment horizontal="right"/>
      <protection hidden="1"/>
    </xf>
    <xf numFmtId="1" fontId="0" fillId="33" borderId="0" xfId="0" applyNumberFormat="1" applyFill="1" applyAlignment="1" applyProtection="1">
      <alignment horizontal="right"/>
      <protection hidden="1"/>
    </xf>
    <xf numFmtId="1" fontId="0" fillId="34" borderId="0" xfId="0" applyNumberFormat="1" applyFill="1" applyAlignment="1" applyProtection="1">
      <alignment horizontal="right"/>
      <protection hidden="1"/>
    </xf>
    <xf numFmtId="164" fontId="0" fillId="34" borderId="10" xfId="0" applyNumberFormat="1" applyFill="1" applyBorder="1" applyAlignment="1" applyProtection="1">
      <alignment horizontal="right"/>
      <protection hidden="1"/>
    </xf>
    <xf numFmtId="164" fontId="0" fillId="33" borderId="10" xfId="0" applyNumberFormat="1" applyFill="1" applyBorder="1" applyAlignment="1" applyProtection="1">
      <alignment horizontal="right"/>
      <protection hidden="1"/>
    </xf>
    <xf numFmtId="166" fontId="0" fillId="34" borderId="10" xfId="0" applyNumberFormat="1" applyFill="1" applyBorder="1" applyAlignment="1" applyProtection="1">
      <alignment horizontal="right"/>
      <protection hidden="1"/>
    </xf>
    <xf numFmtId="165" fontId="0" fillId="33" borderId="10" xfId="0" applyNumberFormat="1" applyFill="1" applyBorder="1" applyAlignment="1" applyProtection="1">
      <alignment horizontal="right"/>
      <protection hidden="1"/>
    </xf>
    <xf numFmtId="165" fontId="0" fillId="34" borderId="10" xfId="0" applyNumberFormat="1" applyFill="1" applyBorder="1" applyAlignment="1" applyProtection="1">
      <alignment horizontal="right"/>
      <protection hidden="1"/>
    </xf>
    <xf numFmtId="166" fontId="0" fillId="33" borderId="10" xfId="0" applyNumberFormat="1" applyFill="1" applyBorder="1" applyAlignment="1" applyProtection="1">
      <alignment horizontal="right"/>
      <protection hidden="1"/>
    </xf>
    <xf numFmtId="164" fontId="0" fillId="36" borderId="0" xfId="0" applyNumberFormat="1" applyFill="1" applyAlignment="1" applyProtection="1">
      <alignment horizontal="right"/>
      <protection hidden="1"/>
    </xf>
    <xf numFmtId="0" fontId="24" fillId="33" borderId="10" xfId="0" applyFont="1" applyFill="1" applyBorder="1" applyProtection="1">
      <protection hidden="1"/>
    </xf>
    <xf numFmtId="0" fontId="13" fillId="35" borderId="11" xfId="0" applyFont="1" applyFill="1" applyBorder="1" applyAlignment="1" applyProtection="1">
      <alignment horizontal="center" vertical="center" wrapText="1"/>
      <protection hidden="1"/>
    </xf>
    <xf numFmtId="4" fontId="0" fillId="36" borderId="12" xfId="0" applyNumberFormat="1" applyFill="1" applyBorder="1" applyAlignment="1" applyProtection="1">
      <alignment horizontal="right"/>
      <protection hidden="1"/>
    </xf>
    <xf numFmtId="2" fontId="0" fillId="36" borderId="12" xfId="0" applyNumberFormat="1" applyFill="1" applyBorder="1" applyAlignment="1" applyProtection="1">
      <alignment horizontal="right"/>
      <protection hidden="1"/>
    </xf>
    <xf numFmtId="0" fontId="16" fillId="36" borderId="12" xfId="0" applyFont="1" applyFill="1" applyBorder="1" applyProtection="1">
      <protection hidden="1"/>
    </xf>
    <xf numFmtId="0" fontId="0" fillId="36" borderId="12" xfId="0" applyFill="1" applyBorder="1"/>
    <xf numFmtId="0" fontId="16" fillId="36" borderId="0" xfId="0" applyFont="1" applyFill="1" applyProtection="1">
      <protection hidden="1"/>
    </xf>
    <xf numFmtId="0" fontId="0" fillId="36" borderId="0" xfId="0" applyFill="1"/>
    <xf numFmtId="0" fontId="16" fillId="36" borderId="12" xfId="0" applyFont="1" applyFill="1" applyBorder="1"/>
    <xf numFmtId="0" fontId="22" fillId="36" borderId="0" xfId="0" applyFont="1" applyFill="1" applyAlignment="1" applyProtection="1">
      <alignment horizontal="center" vertical="center"/>
      <protection hidden="1"/>
    </xf>
    <xf numFmtId="0" fontId="13" fillId="35" borderId="0" xfId="0" applyFont="1" applyFill="1" applyAlignment="1" applyProtection="1">
      <alignment horizontal="center"/>
      <protection locked="0" hidden="1"/>
    </xf>
    <xf numFmtId="0" fontId="13" fillId="35" borderId="0" xfId="0" applyFont="1" applyFill="1" applyAlignment="1" applyProtection="1">
      <alignment horizontal="center"/>
      <protection hidden="1"/>
    </xf>
    <xf numFmtId="49" fontId="19" fillId="35" borderId="0" xfId="0" applyNumberFormat="1" applyFont="1" applyFill="1" applyAlignment="1" applyProtection="1">
      <alignment horizontal="center" vertical="center"/>
      <protection hidden="1"/>
    </xf>
    <xf numFmtId="0" fontId="16" fillId="34" borderId="13" xfId="0" applyFont="1" applyFill="1" applyBorder="1" applyAlignment="1" applyProtection="1">
      <alignment horizontal="center" vertical="center"/>
      <protection locked="0" hidden="1"/>
    </xf>
    <xf numFmtId="0" fontId="16" fillId="34" borderId="14" xfId="0" applyFont="1" applyFill="1" applyBorder="1" applyAlignment="1" applyProtection="1">
      <alignment horizontal="center" vertical="center"/>
      <protection locked="0" hidden="1"/>
    </xf>
    <xf numFmtId="0" fontId="16" fillId="34" borderId="15" xfId="0" applyFont="1" applyFill="1" applyBorder="1" applyAlignment="1" applyProtection="1">
      <alignment horizontal="center" vertical="center"/>
      <protection locked="0"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50864B05-1B35-4A53-8330-B45E35D089FE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G552"/>
  <sheetViews>
    <sheetView tabSelected="1" zoomScaleNormal="100" workbookViewId="0"/>
  </sheetViews>
  <sheetFormatPr defaultColWidth="2.1796875" defaultRowHeight="14.5" x14ac:dyDescent="0.35"/>
  <cols>
    <col min="2" max="2" width="4.54296875" customWidth="1"/>
    <col min="3" max="3" width="3" bestFit="1" customWidth="1"/>
    <col min="4" max="4" width="51.54296875" customWidth="1"/>
    <col min="5" max="5" width="14.81640625" bestFit="1" customWidth="1"/>
    <col min="6" max="6" width="14.453125" bestFit="1" customWidth="1"/>
    <col min="7" max="7" width="17" bestFit="1" customWidth="1"/>
    <col min="8" max="10" width="18.26953125" bestFit="1" customWidth="1"/>
    <col min="12" max="12" width="1.1796875" style="7" customWidth="1"/>
    <col min="13" max="267" width="2.1796875" style="7"/>
  </cols>
  <sheetData>
    <row r="1" spans="1:46" x14ac:dyDescent="0.35">
      <c r="A1" s="6"/>
      <c r="B1" s="60" t="s">
        <v>1958</v>
      </c>
      <c r="C1" s="60"/>
      <c r="D1" s="60"/>
      <c r="E1" s="60"/>
      <c r="F1" s="60"/>
      <c r="G1" s="60"/>
      <c r="H1" s="60"/>
      <c r="I1" s="60"/>
      <c r="J1" s="60"/>
      <c r="K1" s="6"/>
    </row>
    <row r="2" spans="1:46" x14ac:dyDescent="0.35">
      <c r="A2" s="6"/>
      <c r="B2" s="61" t="s">
        <v>616</v>
      </c>
      <c r="C2" s="61"/>
      <c r="D2" s="61"/>
      <c r="E2" s="61"/>
      <c r="F2" s="61"/>
      <c r="G2" s="61"/>
      <c r="H2" s="61"/>
      <c r="I2" s="61"/>
      <c r="J2" s="61"/>
      <c r="K2" s="6"/>
    </row>
    <row r="3" spans="1:46" ht="36.75" customHeight="1" thickBot="1" x14ac:dyDescent="0.4">
      <c r="A3" s="6"/>
      <c r="B3" s="62" t="s">
        <v>1237</v>
      </c>
      <c r="C3" s="62"/>
      <c r="D3" s="62"/>
      <c r="E3" s="62"/>
      <c r="F3" s="62"/>
      <c r="G3" s="62"/>
      <c r="H3" s="62"/>
      <c r="I3" s="62"/>
      <c r="J3" s="62"/>
      <c r="K3" s="6"/>
    </row>
    <row r="4" spans="1:46" ht="16" thickBot="1" x14ac:dyDescent="0.4">
      <c r="A4" s="6"/>
      <c r="B4" s="8"/>
      <c r="C4" s="9"/>
      <c r="D4" s="9"/>
      <c r="E4" s="63"/>
      <c r="F4" s="64"/>
      <c r="G4" s="65"/>
      <c r="H4" s="10" t="s">
        <v>610</v>
      </c>
      <c r="I4" s="10" t="s">
        <v>611</v>
      </c>
      <c r="J4" s="10" t="s">
        <v>612</v>
      </c>
      <c r="K4" s="6"/>
    </row>
    <row r="5" spans="1:46" ht="15" thickBot="1" x14ac:dyDescent="0.4">
      <c r="A5" s="6"/>
      <c r="B5" s="11"/>
      <c r="C5" s="11"/>
      <c r="D5" s="11"/>
      <c r="E5" s="59" t="str">
        <f>IF(E$4&lt;&gt;0,VLOOKUP(E4,Names!A$2:C$610,2,FALSE),"Select a district above")</f>
        <v>Select a district above</v>
      </c>
      <c r="F5" s="59"/>
      <c r="G5" s="59"/>
      <c r="H5" s="12" t="str">
        <f>IF(H$6&lt;&gt;0,VLOOKUP(H6,Names!A$2:C$610,2,FALSE),"Select a district below")</f>
        <v>Select a district below</v>
      </c>
      <c r="I5" s="12" t="str">
        <f>IF(I$6&lt;&gt;0,VLOOKUP(I6,Names!A$2:C$610,2,FALSE),"Select a district below")</f>
        <v>Select a district below</v>
      </c>
      <c r="J5" s="12" t="str">
        <f>IF(J$6&lt;&gt;0,VLOOKUP(J6,Names!A$2:C$610,2,FALSE),"Select a district below")</f>
        <v>Select a district below</v>
      </c>
      <c r="K5" s="6"/>
    </row>
    <row r="6" spans="1:46" ht="47.25" customHeight="1" thickBot="1" x14ac:dyDescent="0.4">
      <c r="A6" s="6"/>
      <c r="B6" s="13"/>
      <c r="C6" s="14"/>
      <c r="D6" s="13"/>
      <c r="E6" s="51" t="str">
        <f>IF(E4&lt;&gt;0,E4,"")</f>
        <v/>
      </c>
      <c r="F6" s="51" t="s">
        <v>628</v>
      </c>
      <c r="G6" s="51" t="s">
        <v>627</v>
      </c>
      <c r="H6" s="15"/>
      <c r="I6" s="15"/>
      <c r="J6" s="15"/>
      <c r="K6" s="6"/>
      <c r="AT6" s="16"/>
    </row>
    <row r="7" spans="1:46" x14ac:dyDescent="0.35">
      <c r="A7" s="6"/>
      <c r="B7" s="54" t="s">
        <v>1931</v>
      </c>
      <c r="C7" s="55"/>
      <c r="D7" s="55"/>
      <c r="E7" s="19"/>
      <c r="F7" s="19"/>
      <c r="G7" s="19"/>
      <c r="H7" s="19"/>
      <c r="I7" s="19"/>
      <c r="J7" s="19"/>
      <c r="K7" s="6"/>
    </row>
    <row r="8" spans="1:46" x14ac:dyDescent="0.35">
      <c r="A8" s="6"/>
      <c r="B8" s="20" t="s">
        <v>613</v>
      </c>
      <c r="C8" s="21">
        <v>1</v>
      </c>
      <c r="D8" t="s">
        <v>618</v>
      </c>
      <c r="E8" s="22" t="str">
        <f>IF(E$4&lt;&gt;0,VLOOKUP(E$5,'District Data'!B$2:BG$609,2,FALSE),"")</f>
        <v/>
      </c>
      <c r="F8" s="23" t="str">
        <f>IF(E$4&lt;&gt;0,VLOOKUP(E$5,'Similar District Data'!B$2:BG$609,2,FALSE),"")</f>
        <v/>
      </c>
      <c r="G8" s="22" t="str">
        <f>IF(E$4&lt;&gt;0, 'Statewide Data'!B1, "")</f>
        <v/>
      </c>
      <c r="H8" s="24" t="str">
        <f>IF(H$6&lt;&gt;0,VLOOKUP(H$5,'District Data'!B$2:BG$609,2,FALSE),"")</f>
        <v/>
      </c>
      <c r="I8" s="22" t="str">
        <f>IF(I$6&lt;&gt;0,VLOOKUP(I$5,'District Data'!B$2:BG$609,2,FALSE),"")</f>
        <v/>
      </c>
      <c r="J8" s="24" t="str">
        <f>IF(J$6&lt;&gt;0,VLOOKUP(J$5,'District Data'!B$2:BG$609,2,FALSE),"")</f>
        <v/>
      </c>
      <c r="K8" s="6"/>
    </row>
    <row r="9" spans="1:46" x14ac:dyDescent="0.35">
      <c r="A9" s="6"/>
      <c r="B9" s="20" t="s">
        <v>613</v>
      </c>
      <c r="C9" s="21">
        <v>2</v>
      </c>
      <c r="D9" t="s">
        <v>619</v>
      </c>
      <c r="E9" s="22" t="str">
        <f>IF(E$4&lt;&gt;0,VLOOKUP(E$5,'District Data'!B$2:BG$609,3,FALSE),"")</f>
        <v/>
      </c>
      <c r="F9" s="23" t="str">
        <f>IF(E$4&lt;&gt;0,VLOOKUP(E$5,'Similar District Data'!B$2:BG$609,3,FALSE),"")</f>
        <v/>
      </c>
      <c r="G9" s="22" t="str">
        <f>IF(E$4&lt;&gt;0, 'Statewide Data'!B2, "")</f>
        <v/>
      </c>
      <c r="H9" s="24" t="str">
        <f>IF(H$6&lt;&gt;0,VLOOKUP(H$5,'District Data'!B$2:BG$609,3,FALSE),"")</f>
        <v/>
      </c>
      <c r="I9" s="22" t="str">
        <f>IF(I$6&lt;&gt;0,VLOOKUP(I$5,'District Data'!B$2:BG$609,3,FALSE),"")</f>
        <v/>
      </c>
      <c r="J9" s="24" t="str">
        <f>IF(J$6&lt;&gt;0,VLOOKUP(J$5,'District Data'!B$2:BG$609,3,FALSE),"")</f>
        <v/>
      </c>
      <c r="K9" s="6"/>
    </row>
    <row r="10" spans="1:46" x14ac:dyDescent="0.35">
      <c r="A10" s="6"/>
      <c r="B10" s="20"/>
      <c r="C10" s="21">
        <v>3</v>
      </c>
      <c r="D10" t="s">
        <v>620</v>
      </c>
      <c r="E10" s="22" t="str">
        <f>IF(E$4&lt;&gt;0,VLOOKUP(E$5,'District Data'!B$2:BG$609,4,FALSE),"")</f>
        <v/>
      </c>
      <c r="F10" s="24" t="str">
        <f>IF(E$4&lt;&gt;0,VLOOKUP(E$5,'Similar District Data'!B$2:BG$609,4,FALSE),"")</f>
        <v/>
      </c>
      <c r="G10" s="22" t="str">
        <f>IF(E$4&lt;&gt;0, 'Statewide Data'!B3, "")</f>
        <v/>
      </c>
      <c r="H10" s="24" t="str">
        <f>IF(H$6&lt;&gt;0,VLOOKUP(H$5,'District Data'!B$2:BG$609,4,FALSE),"")</f>
        <v/>
      </c>
      <c r="I10" s="22" t="str">
        <f>IF(I$6&lt;&gt;0,VLOOKUP(I$5,'District Data'!B$2:BH$609,4,FALSE),"")</f>
        <v/>
      </c>
      <c r="J10" s="24" t="str">
        <f>IF(J$6&lt;&gt;0,VLOOKUP(J$5,'District Data'!B$2:BI$609,4,FALSE),"")</f>
        <v/>
      </c>
      <c r="K10" s="6"/>
    </row>
    <row r="11" spans="1:46" x14ac:dyDescent="0.35">
      <c r="A11" s="6"/>
      <c r="B11" s="20" t="s">
        <v>613</v>
      </c>
      <c r="C11" s="21">
        <v>4</v>
      </c>
      <c r="D11" t="s">
        <v>1956</v>
      </c>
      <c r="E11" s="25" t="str">
        <f>IF(E$4&lt;&gt;0,VLOOKUP(E$5,'District Data'!B$2:BG$609,5,FALSE),"")</f>
        <v/>
      </c>
      <c r="F11" s="26" t="str">
        <f>IF(E$4&lt;&gt;0,VLOOKUP(E$5,'Similar District Data'!B$2:BG$609,5,FALSE),"")</f>
        <v/>
      </c>
      <c r="G11" s="25" t="str">
        <f>IF(E$4&lt;&gt;0, 'Statewide Data'!B4, "")</f>
        <v/>
      </c>
      <c r="H11" s="26" t="str">
        <f>IF(H$6&lt;&gt;0,VLOOKUP(H$5,'District Data'!B$2:BG$609,5,FALSE),"")</f>
        <v/>
      </c>
      <c r="I11" s="25" t="str">
        <f>IF(I$6&lt;&gt;0,VLOOKUP(I$5,'District Data'!B$2:BG$609,5,FALSE),"")</f>
        <v/>
      </c>
      <c r="J11" s="26" t="str">
        <f>IF(J$6&lt;&gt;0,VLOOKUP(J$5,'District Data'!B$2:BG$609,5,FALSE),"")</f>
        <v/>
      </c>
      <c r="K11" s="6"/>
    </row>
    <row r="12" spans="1:46" x14ac:dyDescent="0.35">
      <c r="A12" s="6"/>
      <c r="B12" s="20"/>
      <c r="C12" s="21">
        <v>5</v>
      </c>
      <c r="D12" t="s">
        <v>1240</v>
      </c>
      <c r="E12" s="25" t="str">
        <f>IF(E$4&lt;&gt;0,VLOOKUP(E$5,'District Data'!B$2:BG$609,6,FALSE),"")</f>
        <v/>
      </c>
      <c r="F12" s="26" t="str">
        <f>IF(E$4&lt;&gt;0,VLOOKUP(E$5,'Similar District Data'!B$2:BG$609,6,FALSE),"")</f>
        <v/>
      </c>
      <c r="G12" s="25" t="str">
        <f>IF(E$4&lt;&gt;0, 'Statewide Data'!B5, "")</f>
        <v/>
      </c>
      <c r="H12" s="26" t="str">
        <f>IF(H$6&lt;&gt;0,VLOOKUP(H$5,'District Data'!B$2:BG$609,6,FALSE),"")</f>
        <v/>
      </c>
      <c r="I12" s="25" t="str">
        <f>IF(I$6&lt;&gt;0,VLOOKUP(I$5,'District Data'!B$2:BG$609,6,FALSE),"")</f>
        <v/>
      </c>
      <c r="J12" s="26" t="str">
        <f>IF(J$6&lt;&gt;0,VLOOKUP(J$5,'District Data'!B$2:BG$609,6,FALSE),"")</f>
        <v/>
      </c>
      <c r="K12" s="6"/>
    </row>
    <row r="13" spans="1:46" x14ac:dyDescent="0.35">
      <c r="A13" s="6"/>
      <c r="B13" s="20" t="s">
        <v>613</v>
      </c>
      <c r="C13" s="21">
        <v>6</v>
      </c>
      <c r="D13" t="s">
        <v>1241</v>
      </c>
      <c r="E13" s="25" t="str">
        <f>IF(E$4&lt;&gt;0,VLOOKUP(E$5,'District Data'!B$2:BG$609,7,FALSE),"")</f>
        <v/>
      </c>
      <c r="F13" s="26" t="str">
        <f>IF(E$4&lt;&gt;0,VLOOKUP(E$5,'Similar District Data'!B$2:BG$609,7,FALSE),"")</f>
        <v/>
      </c>
      <c r="G13" s="25" t="str">
        <f>IF(E$4&lt;&gt;0, 'Statewide Data'!B6, "")</f>
        <v/>
      </c>
      <c r="H13" s="26" t="str">
        <f>IF(H$6&lt;&gt;0,VLOOKUP(H$5,'District Data'!B$2:BG$609,7,FALSE),"")</f>
        <v/>
      </c>
      <c r="I13" s="25" t="str">
        <f>IF(I$6&lt;&gt;0,VLOOKUP(I$5,'District Data'!B$2:BG$609,7,FALSE),"")</f>
        <v/>
      </c>
      <c r="J13" s="26" t="str">
        <f>IF(J$6&lt;&gt;0,VLOOKUP(J$5,'District Data'!B$2:BG$609,7,FALSE),"")</f>
        <v/>
      </c>
      <c r="K13" s="6"/>
      <c r="S13" s="17"/>
    </row>
    <row r="14" spans="1:46" x14ac:dyDescent="0.35">
      <c r="A14" s="6"/>
      <c r="B14" s="20" t="s">
        <v>613</v>
      </c>
      <c r="C14" s="21">
        <v>7</v>
      </c>
      <c r="D14" t="s">
        <v>1242</v>
      </c>
      <c r="E14" s="25" t="str">
        <f>IF(E$4&lt;&gt;0,VLOOKUP(E$5,'District Data'!B$2:BG$609,8,FALSE),"")</f>
        <v/>
      </c>
      <c r="F14" s="26" t="str">
        <f>IF(E$4&lt;&gt;0,VLOOKUP(E$5,'Similar District Data'!B$2:BG$609,8,FALSE),"")</f>
        <v/>
      </c>
      <c r="G14" s="25" t="str">
        <f>IF(E$4&lt;&gt;0, 'Statewide Data'!B7, "")</f>
        <v/>
      </c>
      <c r="H14" s="26" t="str">
        <f>IF(H$6&lt;&gt;0,VLOOKUP(H$5,'District Data'!B$2:BG$609,8,FALSE),"")</f>
        <v/>
      </c>
      <c r="I14" s="25" t="str">
        <f>IF(I$6&lt;&gt;0,VLOOKUP(I$5,'District Data'!B$2:BG$609,8,FALSE),"")</f>
        <v/>
      </c>
      <c r="J14" s="26" t="str">
        <f>IF(J$6&lt;&gt;0,VLOOKUP(J$5,'District Data'!B$2:BG$609,8,FALSE),"")</f>
        <v/>
      </c>
      <c r="K14" s="6"/>
    </row>
    <row r="15" spans="1:46" x14ac:dyDescent="0.35">
      <c r="A15" s="6"/>
      <c r="B15" s="20" t="s">
        <v>613</v>
      </c>
      <c r="C15" s="21">
        <v>8</v>
      </c>
      <c r="D15" t="s">
        <v>1243</v>
      </c>
      <c r="E15" s="25" t="str">
        <f>IF(E$4&lt;&gt;0,VLOOKUP(E$5,'District Data'!B$2:BG$609,9,FALSE),"")</f>
        <v/>
      </c>
      <c r="F15" s="26" t="str">
        <f>IF(E$4&lt;&gt;0,VLOOKUP(E$5,'Similar District Data'!B$2:BG$609,9,FALSE),"")</f>
        <v/>
      </c>
      <c r="G15" s="25" t="str">
        <f>IF(E$4&lt;&gt;0, 'Statewide Data'!B8, "")</f>
        <v/>
      </c>
      <c r="H15" s="26" t="str">
        <f>IF(H$6&lt;&gt;0,VLOOKUP(H$5,'District Data'!B$2:BG$609,9,FALSE),"")</f>
        <v/>
      </c>
      <c r="I15" s="25" t="str">
        <f>IF(I$6&lt;&gt;0,VLOOKUP(I$5,'District Data'!B$2:BG$609,9,FALSE),"")</f>
        <v/>
      </c>
      <c r="J15" s="26" t="str">
        <f>IF(J$6&lt;&gt;0,VLOOKUP(J$5,'District Data'!B$2:BG$609,9,FALSE),"")</f>
        <v/>
      </c>
      <c r="K15" s="6"/>
    </row>
    <row r="16" spans="1:46" x14ac:dyDescent="0.35">
      <c r="A16" s="6"/>
      <c r="B16" s="20" t="s">
        <v>613</v>
      </c>
      <c r="C16" s="21">
        <v>9</v>
      </c>
      <c r="D16" t="s">
        <v>1244</v>
      </c>
      <c r="E16" s="25" t="str">
        <f>IF(E$4&lt;&gt;0,VLOOKUP(E$5,'District Data'!B$2:BG$609,10,FALSE),"")</f>
        <v/>
      </c>
      <c r="F16" s="26" t="str">
        <f>IF(E$4&lt;&gt;0,VLOOKUP(E$5,'Similar District Data'!B$2:BG$609,10,FALSE),"")</f>
        <v/>
      </c>
      <c r="G16" s="25" t="str">
        <f>IF(E$4&lt;&gt;0, 'Statewide Data'!B9, "")</f>
        <v/>
      </c>
      <c r="H16" s="26" t="str">
        <f>IF(H$6&lt;&gt;0,VLOOKUP(H$5,'District Data'!B$2:BG$609,10,FALSE),"")</f>
        <v/>
      </c>
      <c r="I16" s="25" t="str">
        <f>IF(I$6&lt;&gt;0,VLOOKUP(I$5,'District Data'!B$2:BG$609,10,FALSE),"")</f>
        <v/>
      </c>
      <c r="J16" s="26" t="str">
        <f>IF(J$6&lt;&gt;0,VLOOKUP(J$5,'District Data'!B$2:BG$609,10,FALSE),"")</f>
        <v/>
      </c>
      <c r="K16" s="6"/>
    </row>
    <row r="17" spans="1:11" x14ac:dyDescent="0.35">
      <c r="A17" s="6"/>
      <c r="B17" s="20" t="s">
        <v>613</v>
      </c>
      <c r="C17" s="21">
        <v>10</v>
      </c>
      <c r="D17" t="s">
        <v>1245</v>
      </c>
      <c r="E17" s="25" t="str">
        <f>IF(E$4&lt;&gt;0,VLOOKUP(E$5,'District Data'!B$2:BG$609,11,FALSE),"")</f>
        <v/>
      </c>
      <c r="F17" s="26" t="str">
        <f>IF(E$4&lt;&gt;0,VLOOKUP(E$5,'Similar District Data'!B$2:BG$609,11,FALSE),"")</f>
        <v/>
      </c>
      <c r="G17" s="25" t="str">
        <f>IF(E$4&lt;&gt;0, 'Statewide Data'!B10, "")</f>
        <v/>
      </c>
      <c r="H17" s="26" t="str">
        <f>IF(H$6&lt;&gt;0,VLOOKUP(H$5,'District Data'!B$2:BG$609,11,FALSE),"")</f>
        <v/>
      </c>
      <c r="I17" s="25" t="str">
        <f>IF(I$6&lt;&gt;0,VLOOKUP(I$5,'District Data'!B$2:BG$609,11,FALSE),"")</f>
        <v/>
      </c>
      <c r="J17" s="26" t="str">
        <f>IF(J$6&lt;&gt;0,VLOOKUP(J$5,'District Data'!B$2:BG$609,11,FALSE),"")</f>
        <v/>
      </c>
      <c r="K17" s="6"/>
    </row>
    <row r="18" spans="1:11" x14ac:dyDescent="0.35">
      <c r="A18" s="6"/>
      <c r="B18" s="20" t="s">
        <v>613</v>
      </c>
      <c r="C18" s="21">
        <v>11</v>
      </c>
      <c r="D18" t="s">
        <v>1246</v>
      </c>
      <c r="E18" s="25" t="str">
        <f>IF(E$4&lt;&gt;0,VLOOKUP(E$5,'District Data'!B$2:BG$609,12,FALSE),"")</f>
        <v/>
      </c>
      <c r="F18" s="26" t="str">
        <f>IF(E$4&lt;&gt;0,VLOOKUP(E$5,'Similar District Data'!B$2:BG$609,12,FALSE),"")</f>
        <v/>
      </c>
      <c r="G18" s="25" t="str">
        <f>IF(E$4&lt;&gt;0, 'Statewide Data'!B11, "")</f>
        <v/>
      </c>
      <c r="H18" s="26" t="str">
        <f>IF(H$6&lt;&gt;0,VLOOKUP(H$5,'District Data'!B$2:BG$609,12,FALSE),"")</f>
        <v/>
      </c>
      <c r="I18" s="25" t="str">
        <f>IF(I$6&lt;&gt;0,VLOOKUP(I$5,'District Data'!B$2:BG$609,12,FALSE),"")</f>
        <v/>
      </c>
      <c r="J18" s="26" t="str">
        <f>IF(J$6&lt;&gt;0,VLOOKUP(J$5,'District Data'!B$2:BG$609,12,FALSE),"")</f>
        <v/>
      </c>
      <c r="K18" s="6"/>
    </row>
    <row r="19" spans="1:11" x14ac:dyDescent="0.35">
      <c r="A19" s="6"/>
      <c r="B19" s="20"/>
      <c r="C19" s="21">
        <v>12</v>
      </c>
      <c r="D19" t="s">
        <v>1247</v>
      </c>
      <c r="E19" s="25" t="str">
        <f>IF(E$4&lt;&gt;0,VLOOKUP(E$5,'District Data'!B$2:BG$609,13,FALSE),"")</f>
        <v/>
      </c>
      <c r="F19" s="26" t="str">
        <f>IF(E$4&lt;&gt;0,VLOOKUP(E$5,'Similar District Data'!B$2:BG$609,13,FALSE),"")</f>
        <v/>
      </c>
      <c r="G19" s="25" t="str">
        <f>IF(E$4&lt;&gt;0, 'Statewide Data'!B12, "")</f>
        <v/>
      </c>
      <c r="H19" s="26" t="str">
        <f>IF(H$6&lt;&gt;0,VLOOKUP(H$5,'District Data'!B$2:BG$609,13,FALSE),"")</f>
        <v/>
      </c>
      <c r="I19" s="25" t="str">
        <f>IF(I$6&lt;&gt;0,VLOOKUP(I$5,'District Data'!B$2:BG$609,13,FALSE),"")</f>
        <v/>
      </c>
      <c r="J19" s="26" t="str">
        <f>IF(J$6&lt;&gt;0,VLOOKUP(J$5,'District Data'!B$2:BG$609,13,FALSE),"")</f>
        <v/>
      </c>
      <c r="K19" s="6"/>
    </row>
    <row r="20" spans="1:11" x14ac:dyDescent="0.35">
      <c r="A20" s="6"/>
      <c r="B20" s="54" t="s">
        <v>1932</v>
      </c>
      <c r="C20" s="55"/>
      <c r="D20" s="55"/>
      <c r="E20" s="52" t="s">
        <v>614</v>
      </c>
      <c r="F20" s="53" t="s">
        <v>614</v>
      </c>
      <c r="G20" s="52" t="s">
        <v>614</v>
      </c>
      <c r="H20" s="52" t="s">
        <v>614</v>
      </c>
      <c r="I20" s="52" t="s">
        <v>614</v>
      </c>
      <c r="J20" s="52" t="s">
        <v>614</v>
      </c>
      <c r="K20" s="6"/>
    </row>
    <row r="21" spans="1:11" x14ac:dyDescent="0.35">
      <c r="A21" s="6"/>
      <c r="B21" s="20" t="s">
        <v>613</v>
      </c>
      <c r="C21" s="32">
        <v>13</v>
      </c>
      <c r="D21" t="s">
        <v>621</v>
      </c>
      <c r="E21" s="33" t="str">
        <f>IF(E$4&lt;&gt;0,VLOOKUP(E$5,'District Data'!B$2:BG$609,14,FALSE),"")</f>
        <v/>
      </c>
      <c r="F21" s="34" t="str">
        <f>IF(E$4&lt;&gt;0,VLOOKUP(E$5,'Similar District Data'!B$2:BG$609,14,FALSE),"")</f>
        <v/>
      </c>
      <c r="G21" s="33" t="str">
        <f>IF(E$4&lt;&gt;0, 'Statewide Data'!B13, "")</f>
        <v/>
      </c>
      <c r="H21" s="34" t="str">
        <f>IF(H$6&lt;&gt;0,VLOOKUP(H$5,'District Data'!B$2:BG$609,14,FALSE),"")</f>
        <v/>
      </c>
      <c r="I21" s="33" t="str">
        <f>IF(I$6&lt;&gt;0,VLOOKUP(I$5,'District Data'!B$2:BG$609,14,FALSE),"")</f>
        <v/>
      </c>
      <c r="J21" s="34" t="str">
        <f>IF(J$6&lt;&gt;0,VLOOKUP(J$5,'District Data'!B$2:BG$609,14,FALSE),"")</f>
        <v/>
      </c>
      <c r="K21" s="6"/>
    </row>
    <row r="22" spans="1:11" x14ac:dyDescent="0.35">
      <c r="A22" s="6"/>
      <c r="B22" s="20" t="s">
        <v>613</v>
      </c>
      <c r="C22" s="32">
        <v>14</v>
      </c>
      <c r="D22" t="s">
        <v>622</v>
      </c>
      <c r="E22" s="25" t="str">
        <f>IF(E$4&lt;&gt;0,VLOOKUP(E$5,'District Data'!B$2:BG$609,15,FALSE),"")</f>
        <v/>
      </c>
      <c r="F22" s="26" t="str">
        <f>IF(E$4&lt;&gt;0,VLOOKUP(E$5,'Similar District Data'!B$2:BG$609,15,FALSE),"")</f>
        <v/>
      </c>
      <c r="G22" s="25" t="str">
        <f>IF(E$4&lt;&gt;0, 'Statewide Data'!B14, "")</f>
        <v/>
      </c>
      <c r="H22" s="26" t="str">
        <f>IF(H$6&lt;&gt;0,VLOOKUP(H$5,'District Data'!B$2:BG$609,15,FALSE),"")</f>
        <v/>
      </c>
      <c r="I22" s="25" t="str">
        <f>IF(I$6&lt;&gt;0,VLOOKUP(I$5,'District Data'!B$2:BG$609,15,FALSE),"")</f>
        <v/>
      </c>
      <c r="J22" s="26" t="str">
        <f>IF(J$6&lt;&gt;0,VLOOKUP(J$5,'District Data'!B$2:BG$609,15,FALSE),"")</f>
        <v/>
      </c>
      <c r="K22" s="6"/>
    </row>
    <row r="23" spans="1:11" x14ac:dyDescent="0.35">
      <c r="A23" s="6"/>
      <c r="B23" s="20" t="s">
        <v>613</v>
      </c>
      <c r="C23" s="32">
        <v>15</v>
      </c>
      <c r="D23" t="s">
        <v>623</v>
      </c>
      <c r="E23" s="25" t="str">
        <f>IF(E$4&lt;&gt;0,VLOOKUP(E$5,'District Data'!B$2:BG$609,16,FALSE),"")</f>
        <v/>
      </c>
      <c r="F23" s="26" t="str">
        <f>IF(E$4&lt;&gt;0,VLOOKUP(E$5,'Similar District Data'!B$2:BG$609,16,FALSE),"")</f>
        <v/>
      </c>
      <c r="G23" s="25" t="str">
        <f>IF(E$4&lt;&gt;0, 'Statewide Data'!B15, "")</f>
        <v/>
      </c>
      <c r="H23" s="26" t="str">
        <f>IF(H$6&lt;&gt;0,VLOOKUP(H$5,'District Data'!B$2:BG$609,16,FALSE),"")</f>
        <v/>
      </c>
      <c r="I23" s="25" t="str">
        <f>IF(I$6&lt;&gt;0,VLOOKUP(I$5,'District Data'!B$2:BG$609,16,FALSE),"")</f>
        <v/>
      </c>
      <c r="J23" s="26" t="str">
        <f>IF(J$6&lt;&gt;0,VLOOKUP(J$5,'District Data'!B$2:BG$609,16,FALSE),"")</f>
        <v/>
      </c>
      <c r="K23" s="6"/>
    </row>
    <row r="24" spans="1:11" x14ac:dyDescent="0.35">
      <c r="A24" s="6"/>
      <c r="B24" s="20" t="s">
        <v>613</v>
      </c>
      <c r="C24" s="32">
        <v>16</v>
      </c>
      <c r="D24" t="s">
        <v>624</v>
      </c>
      <c r="E24" s="25" t="str">
        <f>IF(E$4&lt;&gt;0,VLOOKUP(E$5,'District Data'!B$2:BG$609,17,FALSE),"")</f>
        <v/>
      </c>
      <c r="F24" s="26" t="str">
        <f>IF(E$4&lt;&gt;0,VLOOKUP(E$5,'Similar District Data'!B$2:BG$609,17,FALSE),"")</f>
        <v/>
      </c>
      <c r="G24" s="25" t="str">
        <f>IF(E$4&lt;&gt;0, 'Statewide Data'!B16, "")</f>
        <v/>
      </c>
      <c r="H24" s="26" t="str">
        <f>IF(H$6&lt;&gt;0,VLOOKUP(H$5,'District Data'!B$2:BG$609,17,FALSE),"")</f>
        <v/>
      </c>
      <c r="I24" s="25" t="str">
        <f>IF(I$6&lt;&gt;0,VLOOKUP(I$5,'District Data'!B$2:BG$609,17,FALSE),"")</f>
        <v/>
      </c>
      <c r="J24" s="26" t="str">
        <f>IF(J$6&lt;&gt;0,VLOOKUP(J$5,'District Data'!B$2:BG$609,17,FALSE),"")</f>
        <v/>
      </c>
      <c r="K24" s="6"/>
    </row>
    <row r="25" spans="1:11" x14ac:dyDescent="0.35">
      <c r="A25" s="6"/>
      <c r="B25" s="20" t="s">
        <v>613</v>
      </c>
      <c r="C25" s="32">
        <v>17</v>
      </c>
      <c r="D25" t="s">
        <v>1236</v>
      </c>
      <c r="E25" s="22" t="str">
        <f>IF(E$4&lt;&gt;0,VLOOKUP(E$5,'District Data'!B$2:BG$609,18,FALSE),"")</f>
        <v/>
      </c>
      <c r="F25" s="23" t="str">
        <f>IF(E$4&lt;&gt;0,VLOOKUP(E$5,'Similar District Data'!B$2:BG$609,18,FALSE),"")</f>
        <v/>
      </c>
      <c r="G25" s="22" t="str">
        <f>IF(E$4&lt;&gt;0, 'Statewide Data'!B17, "")</f>
        <v/>
      </c>
      <c r="H25" s="24" t="str">
        <f>IF(H$6&lt;&gt;0,VLOOKUP(H$5,'District Data'!B$2:BG$609,18,FALSE),"")</f>
        <v/>
      </c>
      <c r="I25" s="22" t="str">
        <f>IF(I$6&lt;&gt;0,VLOOKUP(I$5,'District Data'!B$2:BG$609,18,FALSE),"")</f>
        <v/>
      </c>
      <c r="J25" s="24" t="str">
        <f>IF(J$6&lt;&gt;0,VLOOKUP(J$5,'District Data'!B$2:BG$609,18,FALSE),"")</f>
        <v/>
      </c>
      <c r="K25" s="6"/>
    </row>
    <row r="26" spans="1:11" x14ac:dyDescent="0.35">
      <c r="A26" s="6"/>
      <c r="B26" s="20" t="s">
        <v>613</v>
      </c>
      <c r="C26" s="32">
        <v>18</v>
      </c>
      <c r="D26" t="s">
        <v>625</v>
      </c>
      <c r="E26" s="33" t="str">
        <f>IF(E$4&lt;&gt;0,VLOOKUP(E$5,'District Data'!B$2:BG$609,19,FALSE),"")</f>
        <v/>
      </c>
      <c r="F26" s="34" t="str">
        <f>IF(E$4&lt;&gt;0,VLOOKUP(E$5,'Similar District Data'!B$2:BG$609,19,FALSE),"")</f>
        <v/>
      </c>
      <c r="G26" s="33" t="str">
        <f>IF(E$4&lt;&gt;0, 'Statewide Data'!B18, "")</f>
        <v/>
      </c>
      <c r="H26" s="34" t="str">
        <f>IF(H$6&lt;&gt;0,VLOOKUP(H$5,'District Data'!B$2:BG$609,19,FALSE),"")</f>
        <v/>
      </c>
      <c r="I26" s="33" t="str">
        <f>IF(I$6&lt;&gt;0,VLOOKUP(I$5,'District Data'!B$2:BG$609,19,FALSE),"")</f>
        <v/>
      </c>
      <c r="J26" s="34" t="str">
        <f>IF(J$6&lt;&gt;0,VLOOKUP(J$5,'District Data'!B$2:BG$609,19,FALSE),"")</f>
        <v/>
      </c>
      <c r="K26" s="6"/>
    </row>
    <row r="27" spans="1:11" x14ac:dyDescent="0.35">
      <c r="A27" s="6"/>
      <c r="B27" s="27"/>
      <c r="C27" s="35">
        <v>19</v>
      </c>
      <c r="D27" t="s">
        <v>626</v>
      </c>
      <c r="E27" s="36" t="str">
        <f>IF(E$4&lt;&gt;0,VLOOKUP(E$5,'District Data'!B$2:BG$609,20,FALSE),"")</f>
        <v/>
      </c>
      <c r="F27" s="37" t="str">
        <f>IF(E$4&lt;&gt;0,VLOOKUP(E$5,'Similar District Data'!B$2:BG$609,20,FALSE),"")</f>
        <v/>
      </c>
      <c r="G27" s="36" t="str">
        <f>IF(E$4&lt;&gt;0, 'Statewide Data'!B19, "")</f>
        <v/>
      </c>
      <c r="H27" s="38" t="str">
        <f>IF(H$6&lt;&gt;0,VLOOKUP(H$5,'District Data'!B$2:BG$609,20,FALSE),"")</f>
        <v/>
      </c>
      <c r="I27" s="36" t="str">
        <f>IF(I$6&lt;&gt;0,VLOOKUP(I$5,'District Data'!B$2:BG$609,20,FALSE),"")</f>
        <v/>
      </c>
      <c r="J27" s="38" t="str">
        <f>IF(J$6&lt;&gt;0,VLOOKUP(J$5,'District Data'!B$2:BG$609,20,FALSE),"")</f>
        <v/>
      </c>
      <c r="K27" s="6"/>
    </row>
    <row r="28" spans="1:11" x14ac:dyDescent="0.35">
      <c r="A28" s="6"/>
      <c r="B28" s="54" t="s">
        <v>1238</v>
      </c>
      <c r="C28" s="55"/>
      <c r="D28" s="55"/>
      <c r="E28" s="30" t="s">
        <v>614</v>
      </c>
      <c r="F28" s="31" t="s">
        <v>614</v>
      </c>
      <c r="G28" s="30" t="s">
        <v>614</v>
      </c>
      <c r="H28" s="30" t="s">
        <v>614</v>
      </c>
      <c r="I28" s="30" t="s">
        <v>614</v>
      </c>
      <c r="J28" s="30" t="s">
        <v>614</v>
      </c>
      <c r="K28" s="6"/>
    </row>
    <row r="29" spans="1:11" x14ac:dyDescent="0.35">
      <c r="A29" s="6"/>
      <c r="B29" s="20" t="s">
        <v>613</v>
      </c>
      <c r="C29" s="32">
        <v>20</v>
      </c>
      <c r="D29" t="s">
        <v>1933</v>
      </c>
      <c r="E29" s="33" t="str">
        <f>IF(E$4&lt;&gt;0,VLOOKUP(E$5,'District Data'!B$2:BG$609,21,FALSE),"")</f>
        <v/>
      </c>
      <c r="F29" s="34" t="str">
        <f>IF(E$4&lt;&gt;0,VLOOKUP(E$5,'Similar District Data'!B$2:BG$609,21,FALSE),"")</f>
        <v/>
      </c>
      <c r="G29" s="33" t="str">
        <f>IF(E$4&lt;&gt;0, 'Statewide Data'!B20, "")</f>
        <v/>
      </c>
      <c r="H29" s="34" t="str">
        <f>IF(H$6&lt;&gt;0,VLOOKUP(H$5,'District Data'!B$2:BG$609,21,FALSE),"")</f>
        <v/>
      </c>
      <c r="I29" s="33" t="str">
        <f>IF(I$6&lt;&gt;0,VLOOKUP(I$5,'District Data'!B$2:BG$609,21,FALSE),"")</f>
        <v/>
      </c>
      <c r="J29" s="34" t="str">
        <f>IF(J$6&lt;&gt;0,VLOOKUP(J$5,'District Data'!B$2:BG$609,21,FALSE),"")</f>
        <v/>
      </c>
      <c r="K29" s="6"/>
    </row>
    <row r="30" spans="1:11" x14ac:dyDescent="0.35">
      <c r="A30" s="6"/>
      <c r="B30" s="20" t="s">
        <v>613</v>
      </c>
      <c r="C30" s="32">
        <v>21</v>
      </c>
      <c r="D30" t="s">
        <v>1934</v>
      </c>
      <c r="E30" s="25" t="str">
        <f>IF(E$4&lt;&gt;0,VLOOKUP(E$5,'District Data'!B$2:BG$609,22,FALSE),"")</f>
        <v/>
      </c>
      <c r="F30" s="26" t="str">
        <f>IF(E$4&lt;&gt;0,VLOOKUP(E$5,'Similar District Data'!B$2:BG$609,22,FALSE),"")</f>
        <v/>
      </c>
      <c r="G30" s="25" t="str">
        <f>IF(E$4&lt;&gt;0, 'Statewide Data'!B21, "")</f>
        <v/>
      </c>
      <c r="H30" s="26" t="str">
        <f>IF(H$6&lt;&gt;0,VLOOKUP(H$5,'District Data'!B$2:BG$609,22,FALSE),"")</f>
        <v/>
      </c>
      <c r="I30" s="25" t="str">
        <f>IF(I$6&lt;&gt;0,VLOOKUP(I$5,'District Data'!B$2:BG$609,22,FALSE),"")</f>
        <v/>
      </c>
      <c r="J30" s="26" t="str">
        <f>IF(J$6&lt;&gt;0,VLOOKUP(J$5,'District Data'!B$2:BG$609,22,FALSE),"")</f>
        <v/>
      </c>
      <c r="K30" s="6"/>
    </row>
    <row r="31" spans="1:11" x14ac:dyDescent="0.35">
      <c r="A31" s="6"/>
      <c r="B31" s="20" t="s">
        <v>613</v>
      </c>
      <c r="C31" s="32">
        <v>22</v>
      </c>
      <c r="D31" t="s">
        <v>1935</v>
      </c>
      <c r="E31" s="25" t="str">
        <f>IF(E$4&lt;&gt;0,VLOOKUP(E$5,'District Data'!B$2:BG$609,23,FALSE),"")</f>
        <v/>
      </c>
      <c r="F31" s="26" t="str">
        <f>IF(E$4&lt;&gt;0,VLOOKUP(E$5,'Similar District Data'!B$2:BG$609,23,FALSE),"")</f>
        <v/>
      </c>
      <c r="G31" s="25" t="str">
        <f>IF(E$4&lt;&gt;0, 'Statewide Data'!B22, "")</f>
        <v/>
      </c>
      <c r="H31" s="26" t="str">
        <f>IF(H$6&lt;&gt;0,VLOOKUP(H$5,'District Data'!B$2:BG$609,23,FALSE),"")</f>
        <v/>
      </c>
      <c r="I31" s="25" t="str">
        <f>IF(I$6&lt;&gt;0,VLOOKUP(I$5,'District Data'!B$2:BG$609,23,FALSE),"")</f>
        <v/>
      </c>
      <c r="J31" s="26" t="str">
        <f>IF(J$6&lt;&gt;0,VLOOKUP(J$5,'District Data'!B$2:BG$609,23,FALSE),"")</f>
        <v/>
      </c>
      <c r="K31" s="6"/>
    </row>
    <row r="32" spans="1:11" x14ac:dyDescent="0.35">
      <c r="A32" s="6"/>
      <c r="B32" s="20" t="s">
        <v>613</v>
      </c>
      <c r="C32" s="32">
        <v>23</v>
      </c>
      <c r="D32" t="s">
        <v>1936</v>
      </c>
      <c r="E32" s="25" t="str">
        <f>IF(E$4&lt;&gt;0,VLOOKUP(E$5,'District Data'!B$2:BG$609,24,FALSE),"")</f>
        <v/>
      </c>
      <c r="F32" s="26" t="str">
        <f>IF(E$4&lt;&gt;0,VLOOKUP(E$5,'Similar District Data'!B$2:BG$609,24,FALSE),"")</f>
        <v/>
      </c>
      <c r="G32" s="25" t="str">
        <f>IF(E$4&lt;&gt;0, 'Statewide Data'!B23, "")</f>
        <v/>
      </c>
      <c r="H32" s="26" t="str">
        <f>IF(H$6&lt;&gt;0,VLOOKUP(H$5,'District Data'!B$2:BG$609,24,FALSE),"")</f>
        <v/>
      </c>
      <c r="I32" s="25" t="str">
        <f>IF(I$6&lt;&gt;0,VLOOKUP(I$5,'District Data'!B$2:BG$609,24,FALSE),"")</f>
        <v/>
      </c>
      <c r="J32" s="26" t="str">
        <f>IF(J$6&lt;&gt;0,VLOOKUP(J$5,'District Data'!B$2:BG$609,24,FALSE),"")</f>
        <v/>
      </c>
      <c r="K32" s="6"/>
    </row>
    <row r="33" spans="1:11" x14ac:dyDescent="0.35">
      <c r="A33" s="6"/>
      <c r="B33" s="20" t="s">
        <v>613</v>
      </c>
      <c r="C33" s="32">
        <v>24</v>
      </c>
      <c r="D33" t="s">
        <v>1937</v>
      </c>
      <c r="E33" s="25" t="str">
        <f>IF(E$4&lt;&gt;0,VLOOKUP(E$5,'District Data'!B$2:BG$609,25,FALSE),"")</f>
        <v/>
      </c>
      <c r="F33" s="26" t="str">
        <f>IF(E$4&lt;&gt;0,VLOOKUP(E$5,'Similar District Data'!B$2:BG$609,25,FALSE),"")</f>
        <v/>
      </c>
      <c r="G33" s="25" t="str">
        <f>IF(E$4&lt;&gt;0, 'Statewide Data'!B24, "")</f>
        <v/>
      </c>
      <c r="H33" s="26" t="str">
        <f>IF(H$6&lt;&gt;0,VLOOKUP(H$5,'District Data'!B$2:BG$609,25,FALSE),"")</f>
        <v/>
      </c>
      <c r="I33" s="25" t="str">
        <f>IF(I$6&lt;&gt;0,VLOOKUP(I$5,'District Data'!B$2:BG$609,25,FALSE),"")</f>
        <v/>
      </c>
      <c r="J33" s="26" t="str">
        <f>IF(J$6&lt;&gt;0,VLOOKUP(J$5,'District Data'!B$2:BG$609,25,FALSE),"")</f>
        <v/>
      </c>
      <c r="K33" s="6"/>
    </row>
    <row r="34" spans="1:11" x14ac:dyDescent="0.35">
      <c r="A34" s="6"/>
      <c r="B34" s="20" t="s">
        <v>613</v>
      </c>
      <c r="C34" s="32">
        <v>25</v>
      </c>
      <c r="D34" t="s">
        <v>1938</v>
      </c>
      <c r="E34" s="39" t="str">
        <f>IF(E$4&lt;&gt;0,VLOOKUP(E$5,'District Data'!B$2:BG$609,26,FALSE),"")</f>
        <v/>
      </c>
      <c r="F34" s="34" t="str">
        <f>IF(E$4&lt;&gt;0,VLOOKUP(E$5,'Similar District Data'!B$2:BG$609,26,FALSE),"")</f>
        <v/>
      </c>
      <c r="G34" s="33" t="str">
        <f>IF(E$4&lt;&gt;0, 'Statewide Data'!B25, "")</f>
        <v/>
      </c>
      <c r="H34" s="34" t="str">
        <f>IF(H$6&lt;&gt;0,VLOOKUP(H$5,'District Data'!B$2:BG$609,26,FALSE),"")</f>
        <v/>
      </c>
      <c r="I34" s="33" t="str">
        <f>IF(I$6&lt;&gt;0,VLOOKUP(I$5,'District Data'!B$2:BG$609,26,FALSE),"")</f>
        <v/>
      </c>
      <c r="J34" s="34" t="str">
        <f>IF(J$6&lt;&gt;0,VLOOKUP(J$5,'District Data'!B$2:BG$609,26,FALSE),"")</f>
        <v/>
      </c>
      <c r="K34" s="6"/>
    </row>
    <row r="35" spans="1:11" x14ac:dyDescent="0.35">
      <c r="A35" s="6"/>
      <c r="B35" s="20" t="s">
        <v>613</v>
      </c>
      <c r="C35" s="32">
        <v>26</v>
      </c>
      <c r="D35" t="s">
        <v>1939</v>
      </c>
      <c r="E35" s="39" t="str">
        <f>IF(E$4&lt;&gt;0,VLOOKUP(E$5,'District Data'!B$2:BG$609,27,FALSE),"")</f>
        <v/>
      </c>
      <c r="F35" s="34" t="str">
        <f>IF(E$4&lt;&gt;0,VLOOKUP(E$5,'Similar District Data'!B$2:BG$609,27,FALSE),"")</f>
        <v/>
      </c>
      <c r="G35" s="33" t="str">
        <f>IF(E$4&lt;&gt;0, 'Statewide Data'!B26, "")</f>
        <v/>
      </c>
      <c r="H35" s="34" t="str">
        <f>IF(H$6&lt;&gt;0,VLOOKUP(H$5,'District Data'!B$2:BG$609,27,FALSE),"")</f>
        <v/>
      </c>
      <c r="I35" s="33" t="str">
        <f>IF(I$6&lt;&gt;0,VLOOKUP(I$5,'District Data'!B$2:BG$609,27,FALSE),"")</f>
        <v/>
      </c>
      <c r="J35" s="34" t="str">
        <f>IF(J$6&lt;&gt;0,VLOOKUP(J$5,'District Data'!B$2:BG$609,27,FALSE),"")</f>
        <v/>
      </c>
      <c r="K35" s="6"/>
    </row>
    <row r="36" spans="1:11" x14ac:dyDescent="0.35">
      <c r="A36" s="6"/>
      <c r="B36" s="20" t="s">
        <v>613</v>
      </c>
      <c r="C36" s="32">
        <v>27</v>
      </c>
      <c r="D36" t="s">
        <v>1940</v>
      </c>
      <c r="E36" s="39" t="str">
        <f>IF(E$4&lt;&gt;0,VLOOKUP(E$5,'District Data'!B$2:BG$609,28,FALSE),"")</f>
        <v/>
      </c>
      <c r="F36" s="34" t="str">
        <f>IF(E$4&lt;&gt;0,VLOOKUP(E$5,'Similar District Data'!B$2:BG$609,28,FALSE),"")</f>
        <v/>
      </c>
      <c r="G36" s="33" t="str">
        <f>IF(E$4&lt;&gt;0, 'Statewide Data'!B27, "")</f>
        <v/>
      </c>
      <c r="H36" s="34" t="str">
        <f>IF(H$6&lt;&gt;0,VLOOKUP(H$5,'District Data'!B$2:BG$609,28,FALSE),"")</f>
        <v/>
      </c>
      <c r="I36" s="33" t="str">
        <f>IF(I$6&lt;&gt;0,VLOOKUP(I$5,'District Data'!B$2:BG$609,28,FALSE),"")</f>
        <v/>
      </c>
      <c r="J36" s="34" t="str">
        <f>IF(J$6&lt;&gt;0,VLOOKUP(J$5,'District Data'!B$2:BG$609,28,FALSE),"")</f>
        <v/>
      </c>
      <c r="K36" s="6"/>
    </row>
    <row r="37" spans="1:11" x14ac:dyDescent="0.35">
      <c r="A37" s="6"/>
      <c r="B37" s="20" t="s">
        <v>613</v>
      </c>
      <c r="C37" s="32">
        <v>28</v>
      </c>
      <c r="D37" t="s">
        <v>1941</v>
      </c>
      <c r="E37" s="39" t="str">
        <f>IF(E$4&lt;&gt;0,VLOOKUP(E$5,'District Data'!B$2:BG$609,29,FALSE),"")</f>
        <v/>
      </c>
      <c r="F37" s="34" t="str">
        <f>IF(E$4&lt;&gt;0,VLOOKUP(E$5,'Similar District Data'!B$2:BG$609,29,FALSE),"")</f>
        <v/>
      </c>
      <c r="G37" s="33" t="str">
        <f>IF(E$4&lt;&gt;0, 'Statewide Data'!B28, "")</f>
        <v/>
      </c>
      <c r="H37" s="34" t="str">
        <f>IF(H$6&lt;&gt;0,VLOOKUP(H$5,'District Data'!B$2:BG$609,29,FALSE),"")</f>
        <v/>
      </c>
      <c r="I37" s="33" t="str">
        <f>IF(I$6&lt;&gt;0,VLOOKUP(I$5,'District Data'!B$2:BG$609,29,FALSE),"")</f>
        <v/>
      </c>
      <c r="J37" s="34" t="str">
        <f>IF(J$6&lt;&gt;0,VLOOKUP(J$5,'District Data'!B$2:BG$609,29,FALSE),"")</f>
        <v/>
      </c>
      <c r="K37" s="6"/>
    </row>
    <row r="38" spans="1:11" x14ac:dyDescent="0.35">
      <c r="A38" s="6"/>
      <c r="B38" s="20" t="s">
        <v>613</v>
      </c>
      <c r="C38" s="32">
        <v>29</v>
      </c>
      <c r="D38" t="s">
        <v>1942</v>
      </c>
      <c r="E38" s="40" t="str">
        <f>IF(E$4&lt;&gt;0,VLOOKUP(E$5,'District Data'!B$2:BG$609,30,FALSE),"")</f>
        <v/>
      </c>
      <c r="F38" s="23" t="str">
        <f>IF(E$4&lt;&gt;0,VLOOKUP(E$5,'Similar District Data'!B$2:BG$609,30,FALSE),"")</f>
        <v/>
      </c>
      <c r="G38" s="33" t="str">
        <f>IF(E$4&lt;&gt;0, 'Statewide Data'!B29, "")</f>
        <v/>
      </c>
      <c r="H38" s="41" t="str">
        <f>IF(H$6&lt;&gt;0,VLOOKUP(H$5,'District Data'!B$2:BG$609,30,FALSE),"")</f>
        <v/>
      </c>
      <c r="I38" s="42" t="str">
        <f>IF(I$6&lt;&gt;0,VLOOKUP(I$5,'District Data'!B$2:BG$609,30,FALSE),"")</f>
        <v/>
      </c>
      <c r="J38" s="41" t="str">
        <f>IF(J$6&lt;&gt;0,VLOOKUP(J$5,'District Data'!B$2:BG$609,30,FALSE),"")</f>
        <v/>
      </c>
      <c r="K38" s="6"/>
    </row>
    <row r="39" spans="1:11" x14ac:dyDescent="0.35">
      <c r="A39" s="6"/>
      <c r="B39" s="20" t="s">
        <v>613</v>
      </c>
      <c r="C39" s="32">
        <v>30</v>
      </c>
      <c r="D39" t="s">
        <v>1943</v>
      </c>
      <c r="E39" s="33" t="str">
        <f>IF(E$4&lt;&gt;0,VLOOKUP(E$5,'District Data'!B$2:BG$609,31,FALSE),"")</f>
        <v/>
      </c>
      <c r="F39" s="34" t="str">
        <f>IF(E$4&lt;&gt;0,VLOOKUP(E$5,'Similar District Data'!B$2:BG$609,31,FALSE),"")</f>
        <v/>
      </c>
      <c r="G39" s="33" t="str">
        <f>IF(E$4&lt;&gt;0, 'Statewide Data'!B30, "")</f>
        <v/>
      </c>
      <c r="H39" s="34" t="str">
        <f>IF(H$6&lt;&gt;0,VLOOKUP(H$5,'District Data'!B$2:BG$609,31,FALSE),"")</f>
        <v/>
      </c>
      <c r="I39" s="33" t="str">
        <f>IF(I$6&lt;&gt;0,VLOOKUP(I$5,'District Data'!B$2:BG$609,31,FALSE),"")</f>
        <v/>
      </c>
      <c r="J39" s="34" t="str">
        <f>IF(J$6&lt;&gt;0,VLOOKUP(J$5,'District Data'!B$2:BG$609,31,FALSE),"")</f>
        <v/>
      </c>
      <c r="K39" s="6"/>
    </row>
    <row r="40" spans="1:11" x14ac:dyDescent="0.35">
      <c r="A40" s="6"/>
      <c r="B40" s="20" t="s">
        <v>613</v>
      </c>
      <c r="C40" s="32">
        <v>31</v>
      </c>
      <c r="D40" t="s">
        <v>1944</v>
      </c>
      <c r="E40" s="43" t="str">
        <f>IF(E$4&lt;&gt;0,VLOOKUP(E$5,'District Data'!B$2:BG$609,32,FALSE),"")</f>
        <v/>
      </c>
      <c r="F40" s="44" t="str">
        <f>IF(E$4&lt;&gt;0,VLOOKUP(E$5,'Similar District Data'!B$2:BG$609,32,FALSE),"")</f>
        <v/>
      </c>
      <c r="G40" s="43" t="str">
        <f>IF(E$4&lt;&gt;0, 'Statewide Data'!B31, "")</f>
        <v/>
      </c>
      <c r="H40" s="44" t="str">
        <f>IF(H$6&lt;&gt;0,VLOOKUP(H$5,'District Data'!B$2:BG$609,32,FALSE),"")</f>
        <v/>
      </c>
      <c r="I40" s="43" t="str">
        <f>IF(I$6&lt;&gt;0,VLOOKUP(I$5,'District Data'!B$2:BG$609,32,FALSE),"")</f>
        <v/>
      </c>
      <c r="J40" s="44" t="str">
        <f>IF(J$6&lt;&gt;0,VLOOKUP(J$5,'District Data'!B$2:BG$609,32,FALSE),"")</f>
        <v/>
      </c>
      <c r="K40" s="6"/>
    </row>
    <row r="41" spans="1:11" x14ac:dyDescent="0.35">
      <c r="A41" s="6"/>
      <c r="B41" s="54" t="s">
        <v>1239</v>
      </c>
      <c r="C41" s="55"/>
      <c r="D41" s="55"/>
      <c r="E41" s="30" t="s">
        <v>614</v>
      </c>
      <c r="F41" s="31" t="s">
        <v>614</v>
      </c>
      <c r="G41" s="30" t="s">
        <v>614</v>
      </c>
      <c r="H41" s="30" t="s">
        <v>614</v>
      </c>
      <c r="I41" s="30" t="s">
        <v>614</v>
      </c>
      <c r="J41" s="30" t="s">
        <v>614</v>
      </c>
      <c r="K41" s="6"/>
    </row>
    <row r="42" spans="1:11" x14ac:dyDescent="0.35">
      <c r="A42" s="6"/>
      <c r="B42" s="20" t="s">
        <v>613</v>
      </c>
      <c r="C42" s="32">
        <v>32</v>
      </c>
      <c r="D42" t="s">
        <v>1945</v>
      </c>
      <c r="E42" s="22" t="str">
        <f>IF(E$4&lt;&gt;0,VLOOKUP(E$5,'District Data'!B$2:BG$609,33,FALSE),"")</f>
        <v/>
      </c>
      <c r="F42" s="23" t="str">
        <f>IF(E$4&lt;&gt;0,VLOOKUP(E$5,'Similar District Data'!B$2:BG$609,33,FALSE),"")</f>
        <v/>
      </c>
      <c r="G42" s="22" t="str">
        <f>IF(E$4&lt;&gt;0, 'Statewide Data'!B32, "")</f>
        <v/>
      </c>
      <c r="H42" s="24" t="str">
        <f>IF(H$6&lt;&gt;0,VLOOKUP(H$5,'District Data'!B$2:BG$609,33,FALSE),"")</f>
        <v/>
      </c>
      <c r="I42" s="22" t="str">
        <f>IF(I$6&lt;&gt;0,VLOOKUP(I$5,'District Data'!B$2:BG$609,33,FALSE),"")</f>
        <v/>
      </c>
      <c r="J42" s="24" t="str">
        <f>IF(J$6&lt;&gt;0,VLOOKUP(J$5,'District Data'!B$2:BG$609,33,FALSE),"")</f>
        <v/>
      </c>
      <c r="K42" s="6"/>
    </row>
    <row r="43" spans="1:11" x14ac:dyDescent="0.35">
      <c r="A43" s="6"/>
      <c r="B43" s="20" t="s">
        <v>613</v>
      </c>
      <c r="C43" s="32">
        <v>33</v>
      </c>
      <c r="D43" t="s">
        <v>1946</v>
      </c>
      <c r="E43" s="22" t="str">
        <f>IF(E$4&lt;&gt;0,VLOOKUP(E$5,'District Data'!B$2:BG$609,34,FALSE),"")</f>
        <v/>
      </c>
      <c r="F43" s="23" t="str">
        <f>IF(E$4&lt;&gt;0,VLOOKUP(E$5,'Similar District Data'!B$2:BG$609,34,FALSE),"")</f>
        <v/>
      </c>
      <c r="G43" s="22" t="str">
        <f>IF(E$4&lt;&gt;0, 'Statewide Data'!B33, "")</f>
        <v/>
      </c>
      <c r="H43" s="24" t="str">
        <f>IF(H$6&lt;&gt;0,VLOOKUP(H$5,'District Data'!B$2:BG$609,34,FALSE),"")</f>
        <v/>
      </c>
      <c r="I43" s="22" t="str">
        <f>IF(I$6&lt;&gt;0,VLOOKUP(I$5,'District Data'!B$2:BG$609,34,FALSE),"")</f>
        <v/>
      </c>
      <c r="J43" s="24" t="str">
        <f>IF(J$6&lt;&gt;0,VLOOKUP(J$5,'District Data'!B$2:BG$609,34,FALSE),"")</f>
        <v/>
      </c>
      <c r="K43" s="6"/>
    </row>
    <row r="44" spans="1:11" x14ac:dyDescent="0.35">
      <c r="A44" s="6"/>
      <c r="B44" s="20" t="s">
        <v>613</v>
      </c>
      <c r="C44" s="32">
        <v>34</v>
      </c>
      <c r="D44" t="s">
        <v>1947</v>
      </c>
      <c r="E44" s="22" t="str">
        <f>IF(E$4&lt;&gt;0,VLOOKUP(E$5,'District Data'!B$2:BG$609,35,FALSE),"")</f>
        <v/>
      </c>
      <c r="F44" s="23" t="str">
        <f>IF(E$4&lt;&gt;0,VLOOKUP(E$5,'Similar District Data'!B$2:BG$609,35,FALSE),"")</f>
        <v/>
      </c>
      <c r="G44" s="22" t="str">
        <f>IF(E$4&lt;&gt;0, 'Statewide Data'!B34, "")</f>
        <v/>
      </c>
      <c r="H44" s="24" t="str">
        <f>IF(H$6&lt;&gt;0,VLOOKUP(H$5,'District Data'!B$2:BG$609,35,FALSE),"")</f>
        <v/>
      </c>
      <c r="I44" s="22" t="str">
        <f>IF(I$6&lt;&gt;0,VLOOKUP(I$5,'District Data'!B$2:BG$609,35,FALSE),"")</f>
        <v/>
      </c>
      <c r="J44" s="24" t="str">
        <f>IF(J$6&lt;&gt;0,VLOOKUP(J$5,'District Data'!B$2:BG$609,35,FALSE),"")</f>
        <v/>
      </c>
      <c r="K44" s="6"/>
    </row>
    <row r="45" spans="1:11" x14ac:dyDescent="0.35">
      <c r="A45" s="6"/>
      <c r="B45" s="20"/>
      <c r="C45" s="32">
        <v>35</v>
      </c>
      <c r="D45" t="s">
        <v>1948</v>
      </c>
      <c r="E45" s="22" t="str">
        <f>IF(E$4&lt;&gt;0,VLOOKUP(E$5,'District Data'!B$2:BG$609,36,FALSE),"")</f>
        <v/>
      </c>
      <c r="F45" s="23" t="str">
        <f>IF(E$4&lt;&gt;0,VLOOKUP(E$5,'Similar District Data'!B$2:BG$609,36,FALSE),"")</f>
        <v/>
      </c>
      <c r="G45" s="22" t="str">
        <f>IF(E$4&lt;&gt;0, 'Statewide Data'!B35, "")</f>
        <v/>
      </c>
      <c r="H45" s="24" t="str">
        <f>IF(H$6&lt;&gt;0,VLOOKUP(H$5,'District Data'!B$2:BG$609,36,FALSE),"")</f>
        <v/>
      </c>
      <c r="I45" s="22" t="str">
        <f>IF(I$6&lt;&gt;0,VLOOKUP(I$5,'District Data'!B$2:BG$609,36,FALSE),"")</f>
        <v/>
      </c>
      <c r="J45" s="24" t="str">
        <f>IF(J$6&lt;&gt;0,VLOOKUP(J$5,'District Data'!B$2:BG$609,36,FALSE),"")</f>
        <v/>
      </c>
      <c r="K45" s="6"/>
    </row>
    <row r="46" spans="1:11" x14ac:dyDescent="0.35">
      <c r="A46" s="6"/>
      <c r="B46" s="20"/>
      <c r="C46" s="32">
        <v>36</v>
      </c>
      <c r="D46" t="s">
        <v>1949</v>
      </c>
      <c r="E46" s="22" t="str">
        <f>IF(E$4&lt;&gt;0,VLOOKUP(E$5,'District Data'!B$2:BG$609,37,FALSE),"")</f>
        <v/>
      </c>
      <c r="F46" s="23" t="str">
        <f>IF(E$4&lt;&gt;0,VLOOKUP(E$5,'Similar District Data'!B$2:BG$609,37,FALSE),"")</f>
        <v/>
      </c>
      <c r="G46" s="22" t="str">
        <f>IF(E$4&lt;&gt;0, 'Statewide Data'!B36, "")</f>
        <v/>
      </c>
      <c r="H46" s="24" t="str">
        <f>IF(H$6&lt;&gt;0,VLOOKUP(H$5,'District Data'!B$2:BG$609,37,FALSE),"")</f>
        <v/>
      </c>
      <c r="I46" s="22" t="str">
        <f>IF(I$6&lt;&gt;0,VLOOKUP(I$5,'District Data'!B$2:BG$609,37,FALSE),"")</f>
        <v/>
      </c>
      <c r="J46" s="24" t="str">
        <f>IF(J$6&lt;&gt;0,VLOOKUP(J$5,'District Data'!B$2:BG$609,37,FALSE),"")</f>
        <v/>
      </c>
      <c r="K46" s="6"/>
    </row>
    <row r="47" spans="1:11" x14ac:dyDescent="0.35">
      <c r="A47" s="6"/>
      <c r="B47" s="20"/>
      <c r="C47" s="32">
        <v>37</v>
      </c>
      <c r="D47" t="s">
        <v>1950</v>
      </c>
      <c r="E47" s="22" t="str">
        <f>IF(E$4&lt;&gt;0,VLOOKUP(E$5,'District Data'!B$2:BG$609,38,FALSE),"")</f>
        <v/>
      </c>
      <c r="F47" s="23" t="str">
        <f>IF(E$4&lt;&gt;0,VLOOKUP(E$5,'Similar District Data'!B$2:BG$609,38,FALSE),"")</f>
        <v/>
      </c>
      <c r="G47" s="22" t="str">
        <f>IF(E$4&lt;&gt;0, 'Statewide Data'!B37, "")</f>
        <v/>
      </c>
      <c r="H47" s="24" t="str">
        <f>IF(H$6&lt;&gt;0,VLOOKUP(H$5,'District Data'!B$2:BG$609,38,FALSE),"")</f>
        <v/>
      </c>
      <c r="I47" s="22" t="str">
        <f>IF(I$6&lt;&gt;0,VLOOKUP(I$5,'District Data'!B$2:BG$609,38,FALSE),"")</f>
        <v/>
      </c>
      <c r="J47" s="24" t="str">
        <f>IF(J$6&lt;&gt;0,VLOOKUP(J$5,'District Data'!B$2:BG$609,38,FALSE),"")</f>
        <v/>
      </c>
      <c r="K47" s="6"/>
    </row>
    <row r="48" spans="1:11" x14ac:dyDescent="0.35">
      <c r="A48" s="6"/>
      <c r="B48" s="20" t="s">
        <v>613</v>
      </c>
      <c r="C48" s="32">
        <v>38</v>
      </c>
      <c r="D48" t="s">
        <v>1951</v>
      </c>
      <c r="E48" s="33" t="str">
        <f>IF(E$4&lt;&gt;0,VLOOKUP(E$5,'District Data'!B$2:BG$609,39,FALSE),"")</f>
        <v/>
      </c>
      <c r="F48" s="34" t="str">
        <f>IF(E$4&lt;&gt;0,VLOOKUP(E$5,'Similar District Data'!B$2:BG$609,39,FALSE),"")</f>
        <v/>
      </c>
      <c r="G48" s="33" t="str">
        <f>IF(E$4&lt;&gt;0, 'Statewide Data'!B38, "")</f>
        <v/>
      </c>
      <c r="H48" s="34" t="str">
        <f>IF(H$6&lt;&gt;0,VLOOKUP(H$5,'District Data'!B$2:BG$609,39,FALSE),"")</f>
        <v/>
      </c>
      <c r="I48" s="33" t="str">
        <f>IF(I$6&lt;&gt;0,VLOOKUP(I$5,'District Data'!B$2:BG$609,39,FALSE),"")</f>
        <v/>
      </c>
      <c r="J48" s="34" t="str">
        <f>IF(J$6&lt;&gt;0,VLOOKUP(J$5,'District Data'!B$2:BG$609,39,FALSE),"")</f>
        <v/>
      </c>
      <c r="K48" s="6"/>
    </row>
    <row r="49" spans="1:11" x14ac:dyDescent="0.35">
      <c r="A49" s="6"/>
      <c r="B49" s="27" t="s">
        <v>613</v>
      </c>
      <c r="C49" s="35">
        <v>39</v>
      </c>
      <c r="D49" t="s">
        <v>1952</v>
      </c>
      <c r="E49" s="45" t="str">
        <f>IF(E$4&lt;&gt;0,VLOOKUP(E$5,'District Data'!B$2:BG$609,40,FALSE),"")</f>
        <v/>
      </c>
      <c r="F49" s="46" t="str">
        <f>IF(E$4&lt;&gt;0,VLOOKUP(E$5,'Similar District Data'!B$2:BG$609,40,FALSE),"")</f>
        <v/>
      </c>
      <c r="G49" s="45" t="str">
        <f>IF(E$4&lt;&gt;0, 'Statewide Data'!B39, "")</f>
        <v/>
      </c>
      <c r="H49" s="46" t="str">
        <f>IF(H$6&lt;&gt;0,VLOOKUP(H$5,'District Data'!B$2:BG$609,40,FALSE),"")</f>
        <v/>
      </c>
      <c r="I49" s="47" t="str">
        <f>IF(I$6&lt;&gt;0,VLOOKUP(I$5,'District Data'!B$2:BG$609,40,FALSE),"")</f>
        <v/>
      </c>
      <c r="J49" s="48" t="str">
        <f>IF(J$6&lt;&gt;0,VLOOKUP(J$5,'District Data'!B$2:BG$609,40,FALSE),"")</f>
        <v/>
      </c>
      <c r="K49" s="6"/>
    </row>
    <row r="50" spans="1:11" x14ac:dyDescent="0.35">
      <c r="A50" s="6"/>
      <c r="B50" s="54" t="s">
        <v>1953</v>
      </c>
      <c r="C50" s="58"/>
      <c r="D50" s="58"/>
      <c r="E50" s="30" t="s">
        <v>614</v>
      </c>
      <c r="F50" s="31" t="s">
        <v>614</v>
      </c>
      <c r="G50" s="30" t="s">
        <v>614</v>
      </c>
      <c r="H50" s="30" t="s">
        <v>614</v>
      </c>
      <c r="I50" s="30" t="s">
        <v>614</v>
      </c>
      <c r="J50" s="30" t="s">
        <v>614</v>
      </c>
      <c r="K50" s="6"/>
    </row>
    <row r="51" spans="1:11" x14ac:dyDescent="0.35">
      <c r="A51" s="6"/>
      <c r="B51" s="20" t="s">
        <v>613</v>
      </c>
      <c r="C51" s="32">
        <v>40</v>
      </c>
      <c r="D51" t="s">
        <v>1257</v>
      </c>
      <c r="E51" s="33" t="str">
        <f>IF(E$4&lt;&gt;0,VLOOKUP(E$5,'District Data'!B$2:BG$609,41,FALSE),"")</f>
        <v/>
      </c>
      <c r="F51" s="34" t="str">
        <f>IF(E$4&lt;&gt;0,VLOOKUP(E$5,'Similar District Data'!B$2:BG$609,41,FALSE),"")</f>
        <v/>
      </c>
      <c r="G51" s="33" t="str">
        <f>IF(E$4&lt;&gt;0, 'Statewide Data'!B40, "")</f>
        <v/>
      </c>
      <c r="H51" s="34" t="str">
        <f>IF(H$6&lt;&gt;0,VLOOKUP(H$5,'District Data'!B$2:BG$609,41,FALSE),"")</f>
        <v/>
      </c>
      <c r="I51" s="33" t="str">
        <f>IF(I$6&lt;&gt;0,VLOOKUP(I$5,'District Data'!B$2:BG$609,41,FALSE),"")</f>
        <v/>
      </c>
      <c r="J51" s="34" t="str">
        <f>IF(J$6&lt;&gt;0,VLOOKUP(J$5,'District Data'!B$2:BG$609,41,FALSE),"")</f>
        <v/>
      </c>
      <c r="K51" s="6"/>
    </row>
    <row r="52" spans="1:11" x14ac:dyDescent="0.35">
      <c r="A52" s="6"/>
      <c r="B52" s="20" t="s">
        <v>613</v>
      </c>
      <c r="C52" s="32">
        <v>41</v>
      </c>
      <c r="D52" t="s">
        <v>1258</v>
      </c>
      <c r="E52" s="33" t="str">
        <f>IF(E$4&lt;&gt;0,VLOOKUP(E$5,'District Data'!B$2:BG$609,42,FALSE),"")</f>
        <v/>
      </c>
      <c r="F52" s="34" t="str">
        <f>IF(E$4&lt;&gt;0,VLOOKUP(E$5,'Similar District Data'!B$2:BG$609,42,FALSE),"")</f>
        <v/>
      </c>
      <c r="G52" s="33" t="str">
        <f>IF(E$4&lt;&gt;0, 'Statewide Data'!B41, "")</f>
        <v/>
      </c>
      <c r="H52" s="34" t="str">
        <f>IF(H$6&lt;&gt;0,VLOOKUP(H$5,'District Data'!B$2:BG$609,42,FALSE),"")</f>
        <v/>
      </c>
      <c r="I52" s="33" t="str">
        <f>IF(I$6&lt;&gt;0,VLOOKUP(I$5,'District Data'!B$2:BG$609,42,FALSE),"")</f>
        <v/>
      </c>
      <c r="J52" s="34" t="str">
        <f>IF(J$6&lt;&gt;0,VLOOKUP(J$5,'District Data'!B$2:BG$609,42,FALSE),"")</f>
        <v/>
      </c>
      <c r="K52" s="6"/>
    </row>
    <row r="53" spans="1:11" x14ac:dyDescent="0.35">
      <c r="A53" s="6"/>
      <c r="B53" s="20" t="s">
        <v>613</v>
      </c>
      <c r="C53" s="32">
        <v>42</v>
      </c>
      <c r="D53" t="s">
        <v>1259</v>
      </c>
      <c r="E53" s="33" t="str">
        <f>IF(E$4&lt;&gt;0,VLOOKUP(E$5,'District Data'!B$2:BG$609,43,FALSE),"")</f>
        <v/>
      </c>
      <c r="F53" s="34" t="str">
        <f>IF(E$4&lt;&gt;0,VLOOKUP(E$5,'Similar District Data'!B$2:BG$609,43,FALSE),"")</f>
        <v/>
      </c>
      <c r="G53" s="33" t="str">
        <f>IF(E$4&lt;&gt;0, 'Statewide Data'!B42, "")</f>
        <v/>
      </c>
      <c r="H53" s="34" t="str">
        <f>IF(H$6&lt;&gt;0,VLOOKUP(H$5,'District Data'!B$2:BG$609,43,FALSE),"")</f>
        <v/>
      </c>
      <c r="I53" s="33" t="str">
        <f>IF(I$6&lt;&gt;0,VLOOKUP(I$5,'District Data'!B$2:BG$609,43,FALSE),"")</f>
        <v/>
      </c>
      <c r="J53" s="34" t="str">
        <f>IF(J$6&lt;&gt;0,VLOOKUP(J$5,'District Data'!B$2:BG$609,43,FALSE),"")</f>
        <v/>
      </c>
      <c r="K53" s="6"/>
    </row>
    <row r="54" spans="1:11" x14ac:dyDescent="0.35">
      <c r="A54" s="6"/>
      <c r="B54" s="20" t="s">
        <v>613</v>
      </c>
      <c r="C54" s="32">
        <v>43</v>
      </c>
      <c r="D54" t="s">
        <v>1260</v>
      </c>
      <c r="E54" s="33" t="str">
        <f>IF(E$4&lt;&gt;0,VLOOKUP(E$5,'District Data'!B$2:BG$609,44,FALSE),"")</f>
        <v/>
      </c>
      <c r="F54" s="34" t="str">
        <f>IF(E$4&lt;&gt;0,VLOOKUP(E$5,'Similar District Data'!B$2:BG$609,44,FALSE),"")</f>
        <v/>
      </c>
      <c r="G54" s="33" t="str">
        <f>IF(E$4&lt;&gt;0, 'Statewide Data'!B43, "")</f>
        <v/>
      </c>
      <c r="H54" s="34" t="str">
        <f>IF(H$6&lt;&gt;0,VLOOKUP(H$5,'District Data'!B$2:BG$609,44,FALSE),"")</f>
        <v/>
      </c>
      <c r="I54" s="33" t="str">
        <f>IF(I$6&lt;&gt;0,VLOOKUP(I$5,'District Data'!B$2:BG$609,44,FALSE),"")</f>
        <v/>
      </c>
      <c r="J54" s="34" t="str">
        <f>IF(J$6&lt;&gt;0,VLOOKUP(J$5,'District Data'!B$2:BG$609,44,FALSE),"")</f>
        <v/>
      </c>
      <c r="K54" s="6"/>
    </row>
    <row r="55" spans="1:11" x14ac:dyDescent="0.35">
      <c r="A55" s="6"/>
      <c r="B55" s="20" t="s">
        <v>613</v>
      </c>
      <c r="C55" s="32">
        <v>44</v>
      </c>
      <c r="D55" t="s">
        <v>1261</v>
      </c>
      <c r="E55" s="33" t="str">
        <f>IF(E$4&lt;&gt;0,VLOOKUP(E$5,'District Data'!B$2:BG$609,45,FALSE),"")</f>
        <v/>
      </c>
      <c r="F55" s="34" t="str">
        <f>IF(E$4&lt;&gt;0,VLOOKUP(E$5,'Similar District Data'!B$2:BG$609,45,FALSE),"")</f>
        <v/>
      </c>
      <c r="G55" s="33" t="str">
        <f>IF(E$4&lt;&gt;0, 'Statewide Data'!B44, "")</f>
        <v/>
      </c>
      <c r="H55" s="34" t="str">
        <f>IF(H$6&lt;&gt;0,VLOOKUP(H$5,'District Data'!B$2:BG$609,45,FALSE),"")</f>
        <v/>
      </c>
      <c r="I55" s="33" t="str">
        <f>IF(I$6&lt;&gt;0,VLOOKUP(I$5,'District Data'!B$2:BG$609,45,FALSE),"")</f>
        <v/>
      </c>
      <c r="J55" s="34" t="str">
        <f>IF(J$6&lt;&gt;0,VLOOKUP(J$5,'District Data'!B$2:BG$609,45,FALSE),"")</f>
        <v/>
      </c>
      <c r="K55" s="6"/>
    </row>
    <row r="56" spans="1:11" x14ac:dyDescent="0.35">
      <c r="A56" s="6"/>
      <c r="B56" s="27" t="s">
        <v>613</v>
      </c>
      <c r="C56" s="32">
        <v>45</v>
      </c>
      <c r="D56" t="s">
        <v>1262</v>
      </c>
      <c r="E56" s="43" t="str">
        <f>IF(E$4&lt;&gt;0,VLOOKUP(E$5,'District Data'!B$2:BG$609,46,FALSE),"")</f>
        <v/>
      </c>
      <c r="F56" s="44" t="str">
        <f>IF(E$4&lt;&gt;0,VLOOKUP(E$5,'Similar District Data'!B$2:BG$609,46,FALSE),"")</f>
        <v/>
      </c>
      <c r="G56" s="43" t="str">
        <f>IF(E$4&lt;&gt;0, 'Statewide Data'!B45, "")</f>
        <v/>
      </c>
      <c r="H56" s="44" t="str">
        <f>IF(H$6&lt;&gt;0,VLOOKUP(H$5,'District Data'!B$2:BG$609,46,FALSE),"")</f>
        <v/>
      </c>
      <c r="I56" s="43" t="str">
        <f>IF(I$6&lt;&gt;0,VLOOKUP(I$5,'District Data'!B$2:BG$609,46,FALSE),"")</f>
        <v/>
      </c>
      <c r="J56" s="44" t="str">
        <f>IF(J$6&lt;&gt;0,VLOOKUP(J$5,'District Data'!B$2:BG$609,46,FALSE),"")</f>
        <v/>
      </c>
      <c r="K56" s="6"/>
    </row>
    <row r="57" spans="1:11" x14ac:dyDescent="0.35">
      <c r="A57" s="6"/>
      <c r="B57" s="54" t="s">
        <v>1954</v>
      </c>
      <c r="C57" s="55"/>
      <c r="D57" s="55"/>
      <c r="E57" s="30" t="s">
        <v>614</v>
      </c>
      <c r="F57" s="31" t="s">
        <v>614</v>
      </c>
      <c r="G57" s="49" t="s">
        <v>614</v>
      </c>
      <c r="H57" s="49" t="s">
        <v>614</v>
      </c>
      <c r="I57" s="49" t="s">
        <v>614</v>
      </c>
      <c r="J57" s="49" t="s">
        <v>614</v>
      </c>
      <c r="K57" s="6"/>
    </row>
    <row r="58" spans="1:11" x14ac:dyDescent="0.35">
      <c r="A58" s="6"/>
      <c r="B58" s="20" t="s">
        <v>613</v>
      </c>
      <c r="C58" s="32">
        <v>46</v>
      </c>
      <c r="D58" t="s">
        <v>1263</v>
      </c>
      <c r="E58" s="33" t="str">
        <f>IF(E$4&lt;&gt;0,VLOOKUP(E$5,'District Data'!B$2:BG$609,47,FALSE),"")</f>
        <v/>
      </c>
      <c r="F58" s="34" t="str">
        <f>IF(E$4&lt;&gt;0,VLOOKUP(E$5,'Similar District Data'!B$2:BG$609,47,FALSE),"")</f>
        <v/>
      </c>
      <c r="G58" s="33" t="str">
        <f>IF(E$4&lt;&gt;0, 'Statewide Data'!B46, "")</f>
        <v/>
      </c>
      <c r="H58" s="34" t="str">
        <f>IF(H$6&lt;&gt;0,VLOOKUP(H$5,'District Data'!B$2:BG$609,47,FALSE),"")</f>
        <v/>
      </c>
      <c r="I58" s="33" t="str">
        <f>IF(I$6&lt;&gt;0,VLOOKUP(I$5,'District Data'!B$2:BG$609,47,FALSE),"")</f>
        <v/>
      </c>
      <c r="J58" s="34" t="str">
        <f>IF(J$6&lt;&gt;0,VLOOKUP(J$5,'District Data'!B$2:BG$609,47,FALSE),"")</f>
        <v/>
      </c>
      <c r="K58" s="6"/>
    </row>
    <row r="59" spans="1:11" x14ac:dyDescent="0.35">
      <c r="A59" s="6"/>
      <c r="B59" s="20" t="s">
        <v>613</v>
      </c>
      <c r="C59" s="32">
        <v>47</v>
      </c>
      <c r="D59" t="s">
        <v>1253</v>
      </c>
      <c r="E59" s="25" t="str">
        <f>IF(E$4&lt;&gt;0,VLOOKUP(E$5,'District Data'!B$2:BG$609,48,FALSE),"")</f>
        <v/>
      </c>
      <c r="F59" s="26" t="str">
        <f>IF(E$4&lt;&gt;0,VLOOKUP(E$5,'Similar District Data'!B$2:BG$609,48,FALSE),"")</f>
        <v/>
      </c>
      <c r="G59" s="25" t="str">
        <f>IF(E$4&lt;&gt;0, 'Statewide Data'!B47, "")</f>
        <v/>
      </c>
      <c r="H59" s="26" t="str">
        <f>IF(H$6&lt;&gt;0,VLOOKUP(H$5,'District Data'!B$2:BG$609,48,FALSE),"")</f>
        <v/>
      </c>
      <c r="I59" s="25" t="str">
        <f>IF(I$6&lt;&gt;0,VLOOKUP(I$5,'District Data'!B$2:BG$609,48,FALSE),"")</f>
        <v/>
      </c>
      <c r="J59" s="26" t="str">
        <f>IF(J$6&lt;&gt;0,VLOOKUP(J$5,'District Data'!B$2:BG$609,48,FALSE),"")</f>
        <v/>
      </c>
      <c r="K59" s="6"/>
    </row>
    <row r="60" spans="1:11" x14ac:dyDescent="0.35">
      <c r="A60" s="6"/>
      <c r="B60" s="20" t="s">
        <v>613</v>
      </c>
      <c r="C60" s="32">
        <v>48</v>
      </c>
      <c r="D60" t="s">
        <v>1264</v>
      </c>
      <c r="E60" s="33" t="str">
        <f>IF(E$4&lt;&gt;0,VLOOKUP(E$5,'District Data'!B$2:BG$609,49,FALSE),"")</f>
        <v/>
      </c>
      <c r="F60" s="34" t="str">
        <f>IF(E$4&lt;&gt;0,VLOOKUP(E$5,'Similar District Data'!B$2:BG$609,49,FALSE),"")</f>
        <v/>
      </c>
      <c r="G60" s="33" t="str">
        <f>IF(E$4&lt;&gt;0, 'Statewide Data'!B48, "")</f>
        <v/>
      </c>
      <c r="H60" s="34" t="str">
        <f>IF(H$6&lt;&gt;0,VLOOKUP(H$5,'District Data'!B$2:BG$609,49,FALSE),"")</f>
        <v/>
      </c>
      <c r="I60" s="33" t="str">
        <f>IF(I$6&lt;&gt;0,VLOOKUP(I$5,'District Data'!B$2:BG$609,49,FALSE),"")</f>
        <v/>
      </c>
      <c r="J60" s="34" t="str">
        <f>IF(J$6&lt;&gt;0,VLOOKUP(J$5,'District Data'!B$2:BG$609,49,FALSE),"")</f>
        <v/>
      </c>
      <c r="K60" s="6"/>
    </row>
    <row r="61" spans="1:11" x14ac:dyDescent="0.35">
      <c r="A61" s="6"/>
      <c r="B61" s="20" t="s">
        <v>613</v>
      </c>
      <c r="C61" s="32">
        <v>49</v>
      </c>
      <c r="D61" t="s">
        <v>1254</v>
      </c>
      <c r="E61" s="25" t="str">
        <f>IF(E$4&lt;&gt;0,VLOOKUP(E$5,'District Data'!B$2:BG$609,50,FALSE),"")</f>
        <v/>
      </c>
      <c r="F61" s="26" t="str">
        <f>IF(E$4&lt;&gt;0,VLOOKUP(E$5,'Similar District Data'!B$2:BG$609,50,FALSE),"")</f>
        <v/>
      </c>
      <c r="G61" s="25" t="str">
        <f>IF(E$4&lt;&gt;0, 'Statewide Data'!B49, "")</f>
        <v/>
      </c>
      <c r="H61" s="26" t="str">
        <f>IF(H$6&lt;&gt;0,VLOOKUP(H$5,'District Data'!B$2:BG$609,50,FALSE),"")</f>
        <v/>
      </c>
      <c r="I61" s="25" t="str">
        <f>IF(I$6&lt;&gt;0,VLOOKUP(I$5,'District Data'!B$2:BG$609,50,FALSE),"")</f>
        <v/>
      </c>
      <c r="J61" s="26" t="str">
        <f>IF(J$6&lt;&gt;0,VLOOKUP(J$5,'District Data'!B$2:BG$609,50,FALSE),"")</f>
        <v/>
      </c>
      <c r="K61" s="6"/>
    </row>
    <row r="62" spans="1:11" x14ac:dyDescent="0.35">
      <c r="A62" s="6"/>
      <c r="B62" s="20"/>
      <c r="C62" s="32">
        <v>50</v>
      </c>
      <c r="D62" t="s">
        <v>1265</v>
      </c>
      <c r="E62" s="33" t="str">
        <f>IF(E$4&lt;&gt;0,VLOOKUP(E$5,'District Data'!B$2:BG$609,51,FALSE),"")</f>
        <v/>
      </c>
      <c r="F62" s="34" t="str">
        <f>IF(E$4&lt;&gt;0,VLOOKUP(E$5,'Similar District Data'!B$2:BG$609,51,FALSE),"")</f>
        <v/>
      </c>
      <c r="G62" s="33" t="str">
        <f>IF(E$4&lt;&gt;0, 'Statewide Data'!B50, "")</f>
        <v/>
      </c>
      <c r="H62" s="34" t="str">
        <f>IF(H$6&lt;&gt;0,VLOOKUP(H$5,'District Data'!B$2:BG$609,51,FALSE),"")</f>
        <v/>
      </c>
      <c r="I62" s="33" t="str">
        <f>IF(I$6&lt;&gt;0,VLOOKUP(I$5,'District Data'!B$2:BG$609,51,FALSE),"")</f>
        <v/>
      </c>
      <c r="J62" s="34" t="str">
        <f>IF(J$6&lt;&gt;0,VLOOKUP(J$5,'District Data'!B$2:BG$609,51,FALSE),"")</f>
        <v/>
      </c>
      <c r="K62" s="6"/>
    </row>
    <row r="63" spans="1:11" x14ac:dyDescent="0.35">
      <c r="A63" s="6"/>
      <c r="B63" s="20"/>
      <c r="C63" s="32">
        <v>51</v>
      </c>
      <c r="D63" t="s">
        <v>1255</v>
      </c>
      <c r="E63" s="25" t="str">
        <f>IF(E$4&lt;&gt;0,VLOOKUP(E$5,'District Data'!B$2:BG$609,52,FALSE),"")</f>
        <v/>
      </c>
      <c r="F63" s="26" t="str">
        <f>IF(E$4&lt;&gt;0,VLOOKUP(E$5,'Similar District Data'!B$2:BG$609,52,FALSE),"")</f>
        <v/>
      </c>
      <c r="G63" s="25" t="str">
        <f>IF(E$4&lt;&gt;0, 'Statewide Data'!B51, "")</f>
        <v/>
      </c>
      <c r="H63" s="26" t="str">
        <f>IF(H$6&lt;&gt;0,VLOOKUP(H$5,'District Data'!B$2:BG$609,52,FALSE),"")</f>
        <v/>
      </c>
      <c r="I63" s="25" t="str">
        <f>IF(I$6&lt;&gt;0,VLOOKUP(I$5,'District Data'!B$2:BG$609,52,FALSE),"")</f>
        <v/>
      </c>
      <c r="J63" s="26" t="str">
        <f>IF(J$6&lt;&gt;0,VLOOKUP(J$5,'District Data'!B$2:BG$609,52,FALSE),"")</f>
        <v/>
      </c>
      <c r="K63" s="6"/>
    </row>
    <row r="64" spans="1:11" x14ac:dyDescent="0.35">
      <c r="A64" s="6"/>
      <c r="B64" s="20" t="s">
        <v>613</v>
      </c>
      <c r="C64" s="32">
        <v>52</v>
      </c>
      <c r="D64" t="s">
        <v>1266</v>
      </c>
      <c r="E64" s="33" t="str">
        <f>IF(E$4&lt;&gt;0,VLOOKUP(E$5,'District Data'!B$2:BG$609,53,FALSE),"")</f>
        <v/>
      </c>
      <c r="F64" s="34" t="str">
        <f>IF(E$4&lt;&gt;0,VLOOKUP(E$5,'Similar District Data'!B$2:BG$609,53,FALSE),"")</f>
        <v/>
      </c>
      <c r="G64" s="33" t="str">
        <f>IF(E$4&lt;&gt;0, 'Statewide Data'!B52, "")</f>
        <v/>
      </c>
      <c r="H64" s="34" t="str">
        <f>IF(H$6&lt;&gt;0,VLOOKUP(H$5,'District Data'!B$2:BG$609,53,FALSE),"")</f>
        <v/>
      </c>
      <c r="I64" s="33" t="str">
        <f>IF(I$6&lt;&gt;0,VLOOKUP(I$5,'District Data'!B$2:BG$609,53,FALSE),"")</f>
        <v/>
      </c>
      <c r="J64" s="34" t="str">
        <f>IF(J$6&lt;&gt;0,VLOOKUP(J$5,'District Data'!B$2:BG$609,53,FALSE),"")</f>
        <v/>
      </c>
      <c r="K64" s="6"/>
    </row>
    <row r="65" spans="1:11" x14ac:dyDescent="0.35">
      <c r="A65" s="6"/>
      <c r="B65" s="20" t="s">
        <v>613</v>
      </c>
      <c r="C65" s="32">
        <v>53</v>
      </c>
      <c r="D65" t="s">
        <v>1256</v>
      </c>
      <c r="E65" s="25" t="str">
        <f>IF(E$4&lt;&gt;0,VLOOKUP(E$5,'District Data'!B$2:BG$609,54,FALSE),"")</f>
        <v/>
      </c>
      <c r="F65" s="26" t="str">
        <f>IF(E$4&lt;&gt;0,VLOOKUP(E$5,'Similar District Data'!B$2:BG$609,54,FALSE),"")</f>
        <v/>
      </c>
      <c r="G65" s="25" t="str">
        <f>IF(E$4&lt;&gt;0, 'Statewide Data'!B53, "")</f>
        <v/>
      </c>
      <c r="H65" s="26" t="str">
        <f>IF(H$6&lt;&gt;0,VLOOKUP(H$5,'District Data'!B$2:BG$609,54,FALSE),"")</f>
        <v/>
      </c>
      <c r="I65" s="25" t="str">
        <f>IF(I$6&lt;&gt;0,VLOOKUP(I$5,'District Data'!B$2:BG$609,54,FALSE),"")</f>
        <v/>
      </c>
      <c r="J65" s="26" t="str">
        <f>IF(J$6&lt;&gt;0,VLOOKUP(J$5,'District Data'!B$2:BG$609,54,FALSE),"")</f>
        <v/>
      </c>
      <c r="K65" s="6"/>
    </row>
    <row r="66" spans="1:11" x14ac:dyDescent="0.35">
      <c r="A66" s="6"/>
      <c r="B66" s="27" t="s">
        <v>613</v>
      </c>
      <c r="C66" s="35">
        <v>54</v>
      </c>
      <c r="D66" s="18" t="s">
        <v>1267</v>
      </c>
      <c r="E66" s="43" t="str">
        <f>IF(E$4&lt;&gt;0,VLOOKUP(E$5,'District Data'!B$2:BG$609,55,FALSE),"")</f>
        <v/>
      </c>
      <c r="F66" s="44" t="str">
        <f>IF(E$4&lt;&gt;0,VLOOKUP(E$5,'Similar District Data'!B$2:BG$609,55,FALSE),"")</f>
        <v/>
      </c>
      <c r="G66" s="43" t="str">
        <f>IF(E$4&lt;&gt;0, 'Statewide Data'!B54, "")</f>
        <v/>
      </c>
      <c r="H66" s="44" t="str">
        <f>IF(H$6&lt;&gt;0,VLOOKUP(H$5,'District Data'!B$2:BG$609,55,FALSE),"")</f>
        <v/>
      </c>
      <c r="I66" s="43" t="str">
        <f>IF(I$6&lt;&gt;0,VLOOKUP(I$5,'District Data'!B$2:BG$609,55,FALSE),"")</f>
        <v/>
      </c>
      <c r="J66" s="44" t="str">
        <f>IF(J$6&lt;&gt;0,VLOOKUP(J$5,'District Data'!B$2:BG$609,55,FALSE),"")</f>
        <v/>
      </c>
      <c r="K66" s="6"/>
    </row>
    <row r="67" spans="1:11" x14ac:dyDescent="0.35">
      <c r="A67" s="6"/>
      <c r="B67" s="56" t="s">
        <v>1955</v>
      </c>
      <c r="C67" s="57"/>
      <c r="D67" s="57"/>
      <c r="E67" s="30" t="s">
        <v>614</v>
      </c>
      <c r="F67" s="31" t="s">
        <v>614</v>
      </c>
      <c r="G67" s="30" t="s">
        <v>614</v>
      </c>
      <c r="H67" s="30" t="s">
        <v>614</v>
      </c>
      <c r="I67" s="30" t="s">
        <v>614</v>
      </c>
      <c r="J67" s="30" t="s">
        <v>614</v>
      </c>
      <c r="K67" s="6"/>
    </row>
    <row r="68" spans="1:11" x14ac:dyDescent="0.35">
      <c r="A68" s="6"/>
      <c r="B68" s="20" t="s">
        <v>613</v>
      </c>
      <c r="C68" s="32">
        <v>55</v>
      </c>
      <c r="D68" t="s">
        <v>1249</v>
      </c>
      <c r="E68" s="25" t="str">
        <f>IF(E$4&lt;&gt;0,VLOOKUP(E$5,'District Data'!B$2:BG$609,56,FALSE),"")</f>
        <v/>
      </c>
      <c r="F68" s="26" t="str">
        <f>IF(E$4&lt;&gt;0,VLOOKUP(E$5,'Similar District Data'!B$2:BG$609,56,FALSE),"")</f>
        <v/>
      </c>
      <c r="G68" s="25" t="str">
        <f>IF(E$4&lt;&gt;0, 'Statewide Data'!B55, "")</f>
        <v/>
      </c>
      <c r="H68" s="26" t="str">
        <f>IF(H$6&lt;&gt;0,VLOOKUP(H$5,'District Data'!B$2:BG$609,56,FALSE),"")</f>
        <v/>
      </c>
      <c r="I68" s="25" t="str">
        <f>IF(I$6&lt;&gt;0,VLOOKUP(I$5,'District Data'!B$2:BG$609,56,FALSE),"")</f>
        <v/>
      </c>
      <c r="J68" s="26" t="str">
        <f>IF(J$6&lt;&gt;0,VLOOKUP(J$5,'District Data'!B$2:BG$609,56,FALSE),"")</f>
        <v/>
      </c>
      <c r="K68" s="6"/>
    </row>
    <row r="69" spans="1:11" x14ac:dyDescent="0.35">
      <c r="A69" s="6"/>
      <c r="B69" s="20" t="s">
        <v>613</v>
      </c>
      <c r="C69" s="32">
        <v>56</v>
      </c>
      <c r="D69" t="s">
        <v>1248</v>
      </c>
      <c r="E69" s="25" t="str">
        <f>IF(E$4&lt;&gt;0,VLOOKUP(E$5,'District Data'!B$2:BG$609,57,FALSE),"")</f>
        <v/>
      </c>
      <c r="F69" s="26" t="str">
        <f>IF(E$4&lt;&gt;0,VLOOKUP(E$5,'Similar District Data'!B$2:BG$609,57,FALSE),"")</f>
        <v/>
      </c>
      <c r="G69" s="25" t="str">
        <f>IF(E$4&lt;&gt;0, 'Statewide Data'!B56, "")</f>
        <v/>
      </c>
      <c r="H69" s="26" t="str">
        <f>IF(H$6&lt;&gt;0,VLOOKUP(H$5,'District Data'!B$2:BG$609,57,FALSE),"")</f>
        <v/>
      </c>
      <c r="I69" s="25" t="str">
        <f>IF(I$6&lt;&gt;0,VLOOKUP(I$5,'District Data'!B$2:BG$609,57,FALSE),"")</f>
        <v/>
      </c>
      <c r="J69" s="26" t="str">
        <f>IF(J$6&lt;&gt;0,VLOOKUP(J$5,'District Data'!B$2:BG$609,57,FALSE),"")</f>
        <v/>
      </c>
      <c r="K69" s="6"/>
    </row>
    <row r="70" spans="1:11" x14ac:dyDescent="0.35">
      <c r="A70" s="6"/>
      <c r="B70" s="20" t="s">
        <v>613</v>
      </c>
      <c r="C70" s="32">
        <v>57</v>
      </c>
      <c r="D70" t="s">
        <v>1250</v>
      </c>
      <c r="E70" s="25" t="str">
        <f>IF(E$4&lt;&gt;0,VLOOKUP(E$5,'District Data'!B$2:BJ$609,58,FALSE),"")</f>
        <v/>
      </c>
      <c r="F70" s="26" t="str">
        <f>IF(E$4&lt;&gt;0,VLOOKUP(E$5,'Similar District Data'!B$2:BJ$609,58,FALSE),"")</f>
        <v/>
      </c>
      <c r="G70" s="25" t="str">
        <f>IF(E$4&lt;&gt;0, 'Statewide Data'!B57, "")</f>
        <v/>
      </c>
      <c r="H70" s="26" t="str">
        <f>IF(H$6&lt;&gt;0,VLOOKUP(H$5,'District Data'!B$2:BJ$609,58,FALSE),"")</f>
        <v/>
      </c>
      <c r="I70" s="25" t="str">
        <f>IF(I$6&lt;&gt;0,VLOOKUP(I$5,'District Data'!B$2:BJ$609,58,FALSE),"")</f>
        <v/>
      </c>
      <c r="J70" s="26" t="str">
        <f>IF(J$6&lt;&gt;0,VLOOKUP(J$5,'District Data'!B$2:BJ$609,58,FALSE),"")</f>
        <v/>
      </c>
      <c r="K70" s="6"/>
    </row>
    <row r="71" spans="1:11" x14ac:dyDescent="0.35">
      <c r="A71" s="6"/>
      <c r="B71" s="20" t="s">
        <v>613</v>
      </c>
      <c r="C71" s="32">
        <v>58</v>
      </c>
      <c r="D71" t="s">
        <v>1251</v>
      </c>
      <c r="E71" s="25" t="str">
        <f>IF(E$4&lt;&gt;0,VLOOKUP(E$5,'District Data'!B$2:BJ$609,59,FALSE),"")</f>
        <v/>
      </c>
      <c r="F71" s="26" t="str">
        <f>IF(E$4&lt;&gt;0,VLOOKUP(E$5,'Similar District Data'!B$2:BJ$609,59,FALSE),"")</f>
        <v/>
      </c>
      <c r="G71" s="25" t="str">
        <f>IF(E$4&lt;&gt;0, 'Statewide Data'!B58, "")</f>
        <v/>
      </c>
      <c r="H71" s="26" t="str">
        <f>IF(H$6&lt;&gt;0,VLOOKUP(H$5,'District Data'!B$2:BJ$609,59,FALSE),"")</f>
        <v/>
      </c>
      <c r="I71" s="25" t="str">
        <f>IF(I$6&lt;&gt;0,VLOOKUP(I$5,'District Data'!B$2:BJ$609,59,FALSE),"")</f>
        <v/>
      </c>
      <c r="J71" s="26" t="str">
        <f>IF(J$6&lt;&gt;0,VLOOKUP(J$5,'District Data'!B$2:BJ$609,59,FALSE),"")</f>
        <v/>
      </c>
      <c r="K71" s="6"/>
    </row>
    <row r="72" spans="1:11" x14ac:dyDescent="0.35">
      <c r="A72" s="6"/>
      <c r="B72" s="50"/>
      <c r="C72" s="35">
        <v>59</v>
      </c>
      <c r="D72" s="18" t="s">
        <v>1252</v>
      </c>
      <c r="E72" s="28" t="str">
        <f>IF(E$4&lt;&gt;0,VLOOKUP(E$5,'District Data'!B$2:BJ$609,60,FALSE),"")</f>
        <v/>
      </c>
      <c r="F72" s="29" t="str">
        <f>IF(E$4&lt;&gt;0,VLOOKUP(E$5,'Similar District Data'!B$2:BJ$609,60,FALSE),"")</f>
        <v/>
      </c>
      <c r="G72" s="28" t="str">
        <f>IF(E$4&lt;&gt;0, 'Statewide Data'!B59, "")</f>
        <v/>
      </c>
      <c r="H72" s="29" t="str">
        <f>IF(H$6&lt;&gt;0,VLOOKUP(H$5,'District Data'!B$2:BJ$609,60,FALSE),"")</f>
        <v/>
      </c>
      <c r="I72" s="28" t="str">
        <f>IF(I$6&lt;&gt;0,VLOOKUP(I$5,'District Data'!B$2:BJ$609,60,FALSE),"")</f>
        <v/>
      </c>
      <c r="J72" s="29" t="str">
        <f>IF(J$6&lt;&gt;0,VLOOKUP(J$5,'District Data'!B$2:BJ$609,60,FALSE),"")</f>
        <v/>
      </c>
      <c r="K72" s="6"/>
    </row>
    <row r="73" spans="1:11" ht="12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s="7" customFormat="1" x14ac:dyDescent="0.35"/>
    <row r="75" spans="1:11" s="7" customFormat="1" x14ac:dyDescent="0.35"/>
    <row r="76" spans="1:11" s="7" customFormat="1" x14ac:dyDescent="0.35"/>
    <row r="77" spans="1:11" s="7" customFormat="1" x14ac:dyDescent="0.35"/>
    <row r="78" spans="1:11" s="7" customFormat="1" x14ac:dyDescent="0.35"/>
    <row r="79" spans="1:11" s="7" customFormat="1" x14ac:dyDescent="0.35"/>
    <row r="80" spans="1:11" s="7" customFormat="1" x14ac:dyDescent="0.35"/>
    <row r="81" s="7" customFormat="1" x14ac:dyDescent="0.35"/>
    <row r="82" s="7" customFormat="1" x14ac:dyDescent="0.35"/>
    <row r="83" s="7" customFormat="1" x14ac:dyDescent="0.35"/>
    <row r="84" s="7" customFormat="1" x14ac:dyDescent="0.35"/>
    <row r="85" s="7" customFormat="1" x14ac:dyDescent="0.35"/>
    <row r="86" s="7" customFormat="1" x14ac:dyDescent="0.35"/>
    <row r="87" s="7" customFormat="1" x14ac:dyDescent="0.35"/>
    <row r="88" s="7" customFormat="1" x14ac:dyDescent="0.35"/>
    <row r="89" s="7" customFormat="1" x14ac:dyDescent="0.35"/>
    <row r="90" s="7" customFormat="1" x14ac:dyDescent="0.35"/>
    <row r="91" s="7" customFormat="1" x14ac:dyDescent="0.35"/>
    <row r="92" s="7" customFormat="1" x14ac:dyDescent="0.35"/>
    <row r="93" s="7" customFormat="1" x14ac:dyDescent="0.35"/>
    <row r="94" s="7" customFormat="1" x14ac:dyDescent="0.35"/>
    <row r="95" s="7" customFormat="1" x14ac:dyDescent="0.35"/>
    <row r="96" s="7" customFormat="1" x14ac:dyDescent="0.35"/>
    <row r="97" s="7" customFormat="1" x14ac:dyDescent="0.35"/>
    <row r="98" s="7" customFormat="1" x14ac:dyDescent="0.35"/>
    <row r="99" s="7" customFormat="1" x14ac:dyDescent="0.35"/>
    <row r="100" s="7" customFormat="1" x14ac:dyDescent="0.35"/>
    <row r="101" s="7" customFormat="1" x14ac:dyDescent="0.35"/>
    <row r="102" s="7" customFormat="1" x14ac:dyDescent="0.35"/>
    <row r="103" s="7" customFormat="1" x14ac:dyDescent="0.35"/>
    <row r="104" s="7" customFormat="1" x14ac:dyDescent="0.35"/>
    <row r="105" s="7" customFormat="1" x14ac:dyDescent="0.35"/>
    <row r="106" s="7" customFormat="1" x14ac:dyDescent="0.35"/>
    <row r="107" s="7" customFormat="1" x14ac:dyDescent="0.35"/>
    <row r="108" s="7" customFormat="1" x14ac:dyDescent="0.35"/>
    <row r="109" s="7" customFormat="1" x14ac:dyDescent="0.35"/>
    <row r="110" s="7" customFormat="1" x14ac:dyDescent="0.35"/>
    <row r="111" s="7" customFormat="1" x14ac:dyDescent="0.35"/>
    <row r="112" s="7" customFormat="1" x14ac:dyDescent="0.35"/>
    <row r="113" s="7" customFormat="1" x14ac:dyDescent="0.35"/>
    <row r="114" s="7" customFormat="1" x14ac:dyDescent="0.35"/>
    <row r="115" s="7" customFormat="1" x14ac:dyDescent="0.35"/>
    <row r="116" s="7" customFormat="1" x14ac:dyDescent="0.35"/>
    <row r="117" s="7" customFormat="1" x14ac:dyDescent="0.35"/>
    <row r="118" s="7" customFormat="1" x14ac:dyDescent="0.35"/>
    <row r="119" s="7" customFormat="1" x14ac:dyDescent="0.35"/>
    <row r="120" s="7" customFormat="1" x14ac:dyDescent="0.35"/>
    <row r="121" s="7" customFormat="1" x14ac:dyDescent="0.35"/>
    <row r="122" s="7" customFormat="1" x14ac:dyDescent="0.35"/>
    <row r="123" s="7" customFormat="1" x14ac:dyDescent="0.35"/>
    <row r="124" s="7" customFormat="1" x14ac:dyDescent="0.35"/>
    <row r="125" s="7" customFormat="1" x14ac:dyDescent="0.35"/>
    <row r="126" s="7" customFormat="1" x14ac:dyDescent="0.35"/>
    <row r="127" s="7" customFormat="1" x14ac:dyDescent="0.35"/>
    <row r="128" s="7" customFormat="1" x14ac:dyDescent="0.35"/>
    <row r="129" s="7" customFormat="1" x14ac:dyDescent="0.35"/>
    <row r="130" s="7" customFormat="1" x14ac:dyDescent="0.35"/>
    <row r="131" s="7" customFormat="1" x14ac:dyDescent="0.35"/>
    <row r="132" s="7" customFormat="1" x14ac:dyDescent="0.35"/>
    <row r="133" s="7" customFormat="1" x14ac:dyDescent="0.35"/>
    <row r="134" s="7" customFormat="1" x14ac:dyDescent="0.35"/>
    <row r="135" s="7" customFormat="1" x14ac:dyDescent="0.35"/>
    <row r="136" s="7" customFormat="1" x14ac:dyDescent="0.35"/>
    <row r="137" s="7" customFormat="1" x14ac:dyDescent="0.35"/>
    <row r="138" s="7" customFormat="1" x14ac:dyDescent="0.35"/>
    <row r="139" s="7" customFormat="1" x14ac:dyDescent="0.35"/>
    <row r="140" s="7" customFormat="1" x14ac:dyDescent="0.35"/>
    <row r="141" s="7" customFormat="1" x14ac:dyDescent="0.35"/>
    <row r="142" s="7" customFormat="1" x14ac:dyDescent="0.35"/>
    <row r="143" s="7" customFormat="1" x14ac:dyDescent="0.35"/>
    <row r="144" s="7" customFormat="1" x14ac:dyDescent="0.35"/>
    <row r="145" s="7" customFormat="1" x14ac:dyDescent="0.35"/>
    <row r="146" s="7" customFormat="1" x14ac:dyDescent="0.35"/>
    <row r="147" s="7" customFormat="1" x14ac:dyDescent="0.35"/>
    <row r="148" s="7" customFormat="1" x14ac:dyDescent="0.35"/>
    <row r="149" s="7" customFormat="1" x14ac:dyDescent="0.35"/>
    <row r="150" s="7" customFormat="1" x14ac:dyDescent="0.35"/>
    <row r="151" s="7" customFormat="1" x14ac:dyDescent="0.35"/>
    <row r="152" s="7" customFormat="1" x14ac:dyDescent="0.35"/>
    <row r="153" s="7" customFormat="1" x14ac:dyDescent="0.35"/>
    <row r="154" s="7" customFormat="1" x14ac:dyDescent="0.35"/>
    <row r="155" s="7" customFormat="1" x14ac:dyDescent="0.35"/>
    <row r="156" s="7" customFormat="1" x14ac:dyDescent="0.35"/>
    <row r="157" s="7" customFormat="1" x14ac:dyDescent="0.35"/>
    <row r="158" s="7" customFormat="1" x14ac:dyDescent="0.35"/>
    <row r="159" s="7" customFormat="1" x14ac:dyDescent="0.35"/>
    <row r="160" s="7" customFormat="1" x14ac:dyDescent="0.35"/>
    <row r="161" s="7" customFormat="1" x14ac:dyDescent="0.35"/>
    <row r="162" s="7" customFormat="1" x14ac:dyDescent="0.35"/>
    <row r="163" s="7" customFormat="1" x14ac:dyDescent="0.35"/>
    <row r="164" s="7" customFormat="1" x14ac:dyDescent="0.35"/>
    <row r="165" s="7" customFormat="1" x14ac:dyDescent="0.35"/>
    <row r="166" s="7" customFormat="1" x14ac:dyDescent="0.35"/>
    <row r="167" s="7" customFormat="1" x14ac:dyDescent="0.35"/>
    <row r="168" s="7" customFormat="1" x14ac:dyDescent="0.35"/>
    <row r="169" s="7" customFormat="1" x14ac:dyDescent="0.35"/>
    <row r="170" s="7" customFormat="1" x14ac:dyDescent="0.35"/>
    <row r="171" s="7" customFormat="1" x14ac:dyDescent="0.35"/>
    <row r="172" s="7" customFormat="1" x14ac:dyDescent="0.35"/>
    <row r="173" s="7" customFormat="1" x14ac:dyDescent="0.35"/>
    <row r="174" s="7" customFormat="1" x14ac:dyDescent="0.35"/>
    <row r="175" s="7" customFormat="1" x14ac:dyDescent="0.35"/>
    <row r="176" s="7" customFormat="1" x14ac:dyDescent="0.35"/>
    <row r="177" s="7" customFormat="1" x14ac:dyDescent="0.35"/>
    <row r="178" s="7" customFormat="1" x14ac:dyDescent="0.35"/>
    <row r="179" s="7" customFormat="1" x14ac:dyDescent="0.35"/>
    <row r="180" s="7" customFormat="1" x14ac:dyDescent="0.35"/>
    <row r="181" s="7" customFormat="1" x14ac:dyDescent="0.35"/>
    <row r="182" s="7" customFormat="1" x14ac:dyDescent="0.35"/>
    <row r="183" s="7" customFormat="1" x14ac:dyDescent="0.35"/>
    <row r="184" s="7" customFormat="1" x14ac:dyDescent="0.35"/>
    <row r="185" s="7" customFormat="1" x14ac:dyDescent="0.35"/>
    <row r="186" s="7" customFormat="1" x14ac:dyDescent="0.35"/>
    <row r="187" s="7" customFormat="1" x14ac:dyDescent="0.35"/>
    <row r="188" s="7" customFormat="1" x14ac:dyDescent="0.35"/>
    <row r="189" s="7" customFormat="1" x14ac:dyDescent="0.35"/>
    <row r="190" s="7" customFormat="1" x14ac:dyDescent="0.35"/>
    <row r="191" s="7" customFormat="1" x14ac:dyDescent="0.35"/>
    <row r="192" s="7" customFormat="1" x14ac:dyDescent="0.35"/>
    <row r="193" s="7" customFormat="1" x14ac:dyDescent="0.35"/>
    <row r="194" s="7" customFormat="1" x14ac:dyDescent="0.35"/>
    <row r="195" s="7" customFormat="1" x14ac:dyDescent="0.35"/>
    <row r="196" s="7" customFormat="1" x14ac:dyDescent="0.35"/>
    <row r="197" s="7" customFormat="1" x14ac:dyDescent="0.35"/>
    <row r="198" s="7" customFormat="1" x14ac:dyDescent="0.35"/>
    <row r="199" s="7" customFormat="1" x14ac:dyDescent="0.35"/>
    <row r="200" s="7" customFormat="1" x14ac:dyDescent="0.35"/>
    <row r="201" s="7" customFormat="1" x14ac:dyDescent="0.35"/>
    <row r="202" s="7" customFormat="1" x14ac:dyDescent="0.35"/>
    <row r="203" s="7" customFormat="1" x14ac:dyDescent="0.35"/>
    <row r="204" s="7" customFormat="1" x14ac:dyDescent="0.35"/>
    <row r="205" s="7" customFormat="1" x14ac:dyDescent="0.35"/>
    <row r="206" s="7" customFormat="1" x14ac:dyDescent="0.35"/>
    <row r="207" s="7" customFormat="1" x14ac:dyDescent="0.35"/>
    <row r="208" s="7" customFormat="1" x14ac:dyDescent="0.35"/>
    <row r="209" s="7" customFormat="1" x14ac:dyDescent="0.35"/>
    <row r="210" s="7" customFormat="1" x14ac:dyDescent="0.35"/>
    <row r="211" s="7" customFormat="1" x14ac:dyDescent="0.35"/>
    <row r="212" s="7" customFormat="1" x14ac:dyDescent="0.35"/>
    <row r="213" s="7" customFormat="1" x14ac:dyDescent="0.35"/>
    <row r="214" s="7" customFormat="1" x14ac:dyDescent="0.35"/>
    <row r="215" s="7" customFormat="1" x14ac:dyDescent="0.35"/>
    <row r="216" s="7" customFormat="1" x14ac:dyDescent="0.35"/>
    <row r="217" s="7" customFormat="1" x14ac:dyDescent="0.35"/>
    <row r="218" s="7" customFormat="1" x14ac:dyDescent="0.35"/>
    <row r="219" s="7" customFormat="1" x14ac:dyDescent="0.35"/>
    <row r="220" s="7" customFormat="1" x14ac:dyDescent="0.35"/>
    <row r="221" s="7" customFormat="1" x14ac:dyDescent="0.35"/>
    <row r="222" s="7" customFormat="1" x14ac:dyDescent="0.35"/>
    <row r="223" s="7" customFormat="1" x14ac:dyDescent="0.35"/>
    <row r="224" s="7" customFormat="1" x14ac:dyDescent="0.35"/>
    <row r="225" s="7" customFormat="1" x14ac:dyDescent="0.35"/>
    <row r="226" s="7" customFormat="1" x14ac:dyDescent="0.35"/>
    <row r="227" s="7" customFormat="1" x14ac:dyDescent="0.35"/>
    <row r="228" s="7" customFormat="1" x14ac:dyDescent="0.35"/>
    <row r="229" s="7" customFormat="1" x14ac:dyDescent="0.35"/>
    <row r="230" s="7" customFormat="1" x14ac:dyDescent="0.35"/>
    <row r="231" s="7" customFormat="1" x14ac:dyDescent="0.35"/>
    <row r="232" s="7" customFormat="1" x14ac:dyDescent="0.35"/>
    <row r="233" s="7" customFormat="1" x14ac:dyDescent="0.35"/>
    <row r="234" s="7" customFormat="1" x14ac:dyDescent="0.35"/>
    <row r="235" s="7" customFormat="1" x14ac:dyDescent="0.35"/>
    <row r="236" s="7" customFormat="1" x14ac:dyDescent="0.35"/>
    <row r="237" s="7" customFormat="1" x14ac:dyDescent="0.35"/>
    <row r="238" s="7" customFormat="1" x14ac:dyDescent="0.35"/>
    <row r="239" s="7" customFormat="1" x14ac:dyDescent="0.35"/>
    <row r="240" s="7" customFormat="1" x14ac:dyDescent="0.35"/>
    <row r="241" s="7" customFormat="1" x14ac:dyDescent="0.35"/>
    <row r="242" s="7" customFormat="1" x14ac:dyDescent="0.35"/>
    <row r="243" s="7" customFormat="1" x14ac:dyDescent="0.35"/>
    <row r="244" s="7" customFormat="1" x14ac:dyDescent="0.35"/>
    <row r="245" s="7" customFormat="1" x14ac:dyDescent="0.35"/>
    <row r="246" s="7" customFormat="1" x14ac:dyDescent="0.35"/>
    <row r="247" s="7" customFormat="1" x14ac:dyDescent="0.35"/>
    <row r="248" s="7" customFormat="1" x14ac:dyDescent="0.35"/>
    <row r="249" s="7" customFormat="1" x14ac:dyDescent="0.35"/>
    <row r="250" s="7" customFormat="1" x14ac:dyDescent="0.35"/>
    <row r="251" s="7" customFormat="1" x14ac:dyDescent="0.35"/>
    <row r="252" s="7" customFormat="1" x14ac:dyDescent="0.35"/>
    <row r="253" s="7" customFormat="1" x14ac:dyDescent="0.35"/>
    <row r="254" s="7" customFormat="1" x14ac:dyDescent="0.35"/>
    <row r="255" s="7" customFormat="1" x14ac:dyDescent="0.35"/>
    <row r="256" s="7" customFormat="1" x14ac:dyDescent="0.35"/>
    <row r="257" s="7" customFormat="1" x14ac:dyDescent="0.35"/>
    <row r="258" s="7" customFormat="1" x14ac:dyDescent="0.35"/>
    <row r="259" s="7" customFormat="1" x14ac:dyDescent="0.35"/>
    <row r="260" s="7" customFormat="1" x14ac:dyDescent="0.35"/>
    <row r="261" s="7" customFormat="1" x14ac:dyDescent="0.35"/>
    <row r="262" s="7" customFormat="1" x14ac:dyDescent="0.35"/>
    <row r="263" s="7" customFormat="1" x14ac:dyDescent="0.35"/>
    <row r="264" s="7" customFormat="1" x14ac:dyDescent="0.35"/>
    <row r="265" s="7" customFormat="1" x14ac:dyDescent="0.35"/>
    <row r="266" s="7" customFormat="1" x14ac:dyDescent="0.35"/>
    <row r="267" s="7" customFormat="1" x14ac:dyDescent="0.35"/>
    <row r="268" s="7" customFormat="1" x14ac:dyDescent="0.35"/>
    <row r="269" s="7" customFormat="1" x14ac:dyDescent="0.35"/>
    <row r="270" s="7" customFormat="1" x14ac:dyDescent="0.35"/>
    <row r="271" s="7" customFormat="1" x14ac:dyDescent="0.35"/>
    <row r="272" s="7" customFormat="1" x14ac:dyDescent="0.35"/>
    <row r="273" s="7" customFormat="1" x14ac:dyDescent="0.35"/>
    <row r="274" s="7" customFormat="1" x14ac:dyDescent="0.35"/>
    <row r="275" s="7" customFormat="1" x14ac:dyDescent="0.35"/>
    <row r="276" s="7" customFormat="1" x14ac:dyDescent="0.35"/>
    <row r="277" s="7" customFormat="1" x14ac:dyDescent="0.35"/>
    <row r="278" s="7" customFormat="1" x14ac:dyDescent="0.35"/>
    <row r="279" s="7" customFormat="1" x14ac:dyDescent="0.35"/>
    <row r="280" s="7" customFormat="1" x14ac:dyDescent="0.35"/>
    <row r="281" s="7" customFormat="1" x14ac:dyDescent="0.35"/>
    <row r="282" s="7" customFormat="1" x14ac:dyDescent="0.35"/>
    <row r="283" s="7" customFormat="1" x14ac:dyDescent="0.35"/>
    <row r="284" s="7" customFormat="1" x14ac:dyDescent="0.35"/>
    <row r="285" s="7" customFormat="1" x14ac:dyDescent="0.35"/>
    <row r="286" s="7" customFormat="1" x14ac:dyDescent="0.35"/>
    <row r="287" s="7" customFormat="1" x14ac:dyDescent="0.35"/>
    <row r="288" s="7" customFormat="1" x14ac:dyDescent="0.35"/>
    <row r="289" s="7" customFormat="1" x14ac:dyDescent="0.35"/>
    <row r="290" s="7" customFormat="1" x14ac:dyDescent="0.35"/>
    <row r="291" s="7" customFormat="1" x14ac:dyDescent="0.35"/>
    <row r="292" s="7" customFormat="1" x14ac:dyDescent="0.35"/>
    <row r="293" s="7" customFormat="1" x14ac:dyDescent="0.35"/>
    <row r="294" s="7" customFormat="1" x14ac:dyDescent="0.35"/>
    <row r="295" s="7" customFormat="1" x14ac:dyDescent="0.35"/>
    <row r="296" s="7" customFormat="1" x14ac:dyDescent="0.35"/>
    <row r="297" s="7" customFormat="1" x14ac:dyDescent="0.35"/>
    <row r="298" s="7" customFormat="1" x14ac:dyDescent="0.35"/>
    <row r="299" s="7" customFormat="1" x14ac:dyDescent="0.35"/>
    <row r="300" s="7" customFormat="1" x14ac:dyDescent="0.35"/>
    <row r="301" s="7" customFormat="1" x14ac:dyDescent="0.35"/>
    <row r="302" s="7" customFormat="1" x14ac:dyDescent="0.35"/>
    <row r="303" s="7" customFormat="1" x14ac:dyDescent="0.35"/>
    <row r="304" s="7" customFormat="1" x14ac:dyDescent="0.35"/>
    <row r="305" s="7" customFormat="1" x14ac:dyDescent="0.35"/>
    <row r="306" s="7" customFormat="1" x14ac:dyDescent="0.35"/>
    <row r="307" s="7" customFormat="1" x14ac:dyDescent="0.35"/>
    <row r="308" s="7" customFormat="1" x14ac:dyDescent="0.35"/>
    <row r="309" s="7" customFormat="1" x14ac:dyDescent="0.35"/>
    <row r="310" s="7" customFormat="1" x14ac:dyDescent="0.35"/>
    <row r="311" s="7" customFormat="1" x14ac:dyDescent="0.35"/>
    <row r="312" s="7" customFormat="1" x14ac:dyDescent="0.35"/>
    <row r="313" s="7" customFormat="1" x14ac:dyDescent="0.35"/>
    <row r="314" s="7" customFormat="1" x14ac:dyDescent="0.35"/>
    <row r="315" s="7" customFormat="1" x14ac:dyDescent="0.35"/>
    <row r="316" s="7" customFormat="1" x14ac:dyDescent="0.35"/>
    <row r="317" s="7" customFormat="1" x14ac:dyDescent="0.35"/>
    <row r="318" s="7" customFormat="1" x14ac:dyDescent="0.35"/>
    <row r="319" s="7" customFormat="1" x14ac:dyDescent="0.35"/>
    <row r="320" s="7" customFormat="1" x14ac:dyDescent="0.35"/>
    <row r="321" s="7" customFormat="1" x14ac:dyDescent="0.35"/>
    <row r="322" s="7" customFormat="1" x14ac:dyDescent="0.35"/>
    <row r="323" s="7" customFormat="1" x14ac:dyDescent="0.35"/>
    <row r="324" s="7" customFormat="1" x14ac:dyDescent="0.35"/>
    <row r="325" s="7" customFormat="1" x14ac:dyDescent="0.35"/>
    <row r="326" s="7" customFormat="1" x14ac:dyDescent="0.35"/>
    <row r="327" s="7" customFormat="1" x14ac:dyDescent="0.35"/>
    <row r="328" s="7" customFormat="1" x14ac:dyDescent="0.35"/>
    <row r="329" s="7" customFormat="1" x14ac:dyDescent="0.35"/>
    <row r="330" s="7" customFormat="1" x14ac:dyDescent="0.35"/>
    <row r="331" s="7" customFormat="1" x14ac:dyDescent="0.35"/>
    <row r="332" s="7" customFormat="1" x14ac:dyDescent="0.35"/>
    <row r="333" s="7" customFormat="1" x14ac:dyDescent="0.35"/>
    <row r="334" s="7" customFormat="1" x14ac:dyDescent="0.35"/>
    <row r="335" s="7" customFormat="1" x14ac:dyDescent="0.35"/>
    <row r="336" s="7" customFormat="1" x14ac:dyDescent="0.35"/>
    <row r="337" s="7" customFormat="1" x14ac:dyDescent="0.35"/>
    <row r="338" s="7" customFormat="1" x14ac:dyDescent="0.35"/>
    <row r="339" s="7" customFormat="1" x14ac:dyDescent="0.35"/>
    <row r="340" s="7" customFormat="1" x14ac:dyDescent="0.35"/>
    <row r="341" s="7" customFormat="1" x14ac:dyDescent="0.35"/>
    <row r="342" s="7" customFormat="1" x14ac:dyDescent="0.35"/>
    <row r="343" s="7" customFormat="1" x14ac:dyDescent="0.35"/>
    <row r="344" s="7" customFormat="1" x14ac:dyDescent="0.35"/>
    <row r="345" s="7" customFormat="1" x14ac:dyDescent="0.35"/>
    <row r="346" s="7" customFormat="1" x14ac:dyDescent="0.35"/>
    <row r="347" s="7" customFormat="1" x14ac:dyDescent="0.35"/>
    <row r="348" s="7" customFormat="1" x14ac:dyDescent="0.35"/>
    <row r="349" s="7" customFormat="1" x14ac:dyDescent="0.35"/>
    <row r="350" s="7" customFormat="1" x14ac:dyDescent="0.35"/>
    <row r="351" s="7" customFormat="1" x14ac:dyDescent="0.35"/>
    <row r="352" s="7" customFormat="1" x14ac:dyDescent="0.35"/>
    <row r="353" s="7" customFormat="1" x14ac:dyDescent="0.35"/>
    <row r="354" s="7" customFormat="1" x14ac:dyDescent="0.35"/>
    <row r="355" s="7" customFormat="1" x14ac:dyDescent="0.35"/>
    <row r="356" s="7" customFormat="1" x14ac:dyDescent="0.35"/>
    <row r="357" s="7" customFormat="1" x14ac:dyDescent="0.35"/>
    <row r="358" s="7" customFormat="1" x14ac:dyDescent="0.35"/>
    <row r="359" s="7" customFormat="1" x14ac:dyDescent="0.35"/>
    <row r="360" s="7" customFormat="1" x14ac:dyDescent="0.35"/>
    <row r="361" s="7" customFormat="1" x14ac:dyDescent="0.35"/>
    <row r="362" s="7" customFormat="1" x14ac:dyDescent="0.35"/>
    <row r="363" s="7" customFormat="1" x14ac:dyDescent="0.35"/>
    <row r="364" s="7" customFormat="1" x14ac:dyDescent="0.35"/>
    <row r="365" s="7" customFormat="1" x14ac:dyDescent="0.35"/>
    <row r="366" s="7" customFormat="1" x14ac:dyDescent="0.35"/>
    <row r="367" s="7" customFormat="1" x14ac:dyDescent="0.35"/>
    <row r="368" s="7" customFormat="1" x14ac:dyDescent="0.35"/>
    <row r="369" s="7" customFormat="1" x14ac:dyDescent="0.35"/>
    <row r="370" s="7" customFormat="1" x14ac:dyDescent="0.35"/>
    <row r="371" s="7" customFormat="1" x14ac:dyDescent="0.35"/>
    <row r="372" s="7" customFormat="1" x14ac:dyDescent="0.35"/>
    <row r="373" s="7" customFormat="1" x14ac:dyDescent="0.35"/>
    <row r="374" s="7" customFormat="1" x14ac:dyDescent="0.35"/>
    <row r="375" s="7" customFormat="1" x14ac:dyDescent="0.35"/>
    <row r="376" s="7" customFormat="1" x14ac:dyDescent="0.35"/>
    <row r="377" s="7" customFormat="1" x14ac:dyDescent="0.35"/>
    <row r="378" s="7" customFormat="1" x14ac:dyDescent="0.35"/>
    <row r="379" s="7" customFormat="1" x14ac:dyDescent="0.35"/>
    <row r="380" s="7" customFormat="1" x14ac:dyDescent="0.35"/>
    <row r="381" s="7" customFormat="1" x14ac:dyDescent="0.35"/>
    <row r="382" s="7" customFormat="1" x14ac:dyDescent="0.35"/>
    <row r="383" s="7" customFormat="1" x14ac:dyDescent="0.35"/>
    <row r="384" s="7" customFormat="1" x14ac:dyDescent="0.35"/>
    <row r="385" s="7" customFormat="1" x14ac:dyDescent="0.35"/>
    <row r="386" s="7" customFormat="1" x14ac:dyDescent="0.35"/>
    <row r="387" s="7" customFormat="1" x14ac:dyDescent="0.35"/>
    <row r="388" s="7" customFormat="1" x14ac:dyDescent="0.35"/>
    <row r="389" s="7" customFormat="1" x14ac:dyDescent="0.35"/>
    <row r="390" s="7" customFormat="1" x14ac:dyDescent="0.35"/>
    <row r="391" s="7" customFormat="1" x14ac:dyDescent="0.35"/>
    <row r="392" s="7" customFormat="1" x14ac:dyDescent="0.35"/>
    <row r="393" s="7" customFormat="1" x14ac:dyDescent="0.35"/>
    <row r="394" s="7" customFormat="1" x14ac:dyDescent="0.35"/>
    <row r="395" s="7" customFormat="1" x14ac:dyDescent="0.35"/>
    <row r="396" s="7" customFormat="1" x14ac:dyDescent="0.35"/>
    <row r="397" s="7" customFormat="1" x14ac:dyDescent="0.35"/>
    <row r="398" s="7" customFormat="1" x14ac:dyDescent="0.35"/>
    <row r="399" s="7" customFormat="1" x14ac:dyDescent="0.35"/>
    <row r="400" s="7" customFormat="1" x14ac:dyDescent="0.35"/>
    <row r="401" s="7" customFormat="1" x14ac:dyDescent="0.35"/>
    <row r="402" s="7" customFormat="1" x14ac:dyDescent="0.35"/>
    <row r="403" s="7" customFormat="1" x14ac:dyDescent="0.35"/>
    <row r="404" s="7" customFormat="1" x14ac:dyDescent="0.35"/>
    <row r="405" s="7" customFormat="1" x14ac:dyDescent="0.35"/>
    <row r="406" s="7" customFormat="1" x14ac:dyDescent="0.35"/>
    <row r="407" s="7" customFormat="1" x14ac:dyDescent="0.35"/>
    <row r="408" s="7" customFormat="1" x14ac:dyDescent="0.35"/>
    <row r="409" s="7" customFormat="1" x14ac:dyDescent="0.35"/>
    <row r="410" s="7" customFormat="1" x14ac:dyDescent="0.35"/>
    <row r="411" s="7" customFormat="1" x14ac:dyDescent="0.35"/>
    <row r="412" s="7" customFormat="1" x14ac:dyDescent="0.35"/>
    <row r="413" s="7" customFormat="1" x14ac:dyDescent="0.35"/>
    <row r="414" s="7" customFormat="1" x14ac:dyDescent="0.35"/>
    <row r="415" s="7" customFormat="1" x14ac:dyDescent="0.35"/>
    <row r="416" s="7" customFormat="1" x14ac:dyDescent="0.35"/>
    <row r="417" s="7" customFormat="1" x14ac:dyDescent="0.35"/>
    <row r="418" s="7" customFormat="1" x14ac:dyDescent="0.35"/>
    <row r="419" s="7" customFormat="1" x14ac:dyDescent="0.35"/>
    <row r="420" s="7" customFormat="1" x14ac:dyDescent="0.35"/>
    <row r="421" s="7" customFormat="1" x14ac:dyDescent="0.35"/>
    <row r="422" s="7" customFormat="1" x14ac:dyDescent="0.35"/>
    <row r="423" s="7" customFormat="1" x14ac:dyDescent="0.35"/>
    <row r="424" s="7" customFormat="1" x14ac:dyDescent="0.35"/>
    <row r="425" s="7" customFormat="1" x14ac:dyDescent="0.35"/>
    <row r="426" s="7" customFormat="1" x14ac:dyDescent="0.35"/>
    <row r="427" s="7" customFormat="1" x14ac:dyDescent="0.35"/>
    <row r="428" s="7" customFormat="1" x14ac:dyDescent="0.35"/>
    <row r="429" s="7" customFormat="1" x14ac:dyDescent="0.35"/>
    <row r="430" s="7" customFormat="1" x14ac:dyDescent="0.35"/>
    <row r="431" s="7" customFormat="1" x14ac:dyDescent="0.35"/>
    <row r="432" s="7" customFormat="1" x14ac:dyDescent="0.35"/>
    <row r="433" s="7" customFormat="1" x14ac:dyDescent="0.35"/>
    <row r="434" s="7" customFormat="1" x14ac:dyDescent="0.35"/>
    <row r="435" s="7" customFormat="1" x14ac:dyDescent="0.35"/>
    <row r="436" s="7" customFormat="1" x14ac:dyDescent="0.35"/>
    <row r="437" s="7" customFormat="1" x14ac:dyDescent="0.35"/>
    <row r="438" s="7" customFormat="1" x14ac:dyDescent="0.35"/>
    <row r="439" s="7" customFormat="1" x14ac:dyDescent="0.35"/>
    <row r="440" s="7" customFormat="1" x14ac:dyDescent="0.35"/>
    <row r="441" s="7" customFormat="1" x14ac:dyDescent="0.35"/>
    <row r="442" s="7" customFormat="1" x14ac:dyDescent="0.35"/>
    <row r="443" s="7" customFormat="1" x14ac:dyDescent="0.35"/>
    <row r="444" s="7" customFormat="1" x14ac:dyDescent="0.35"/>
    <row r="445" s="7" customFormat="1" x14ac:dyDescent="0.35"/>
    <row r="446" s="7" customFormat="1" x14ac:dyDescent="0.35"/>
    <row r="447" s="7" customFormat="1" x14ac:dyDescent="0.35"/>
    <row r="448" s="7" customFormat="1" x14ac:dyDescent="0.35"/>
    <row r="449" s="7" customFormat="1" x14ac:dyDescent="0.35"/>
    <row r="450" s="7" customFormat="1" x14ac:dyDescent="0.35"/>
    <row r="451" s="7" customFormat="1" x14ac:dyDescent="0.35"/>
    <row r="452" s="7" customFormat="1" x14ac:dyDescent="0.35"/>
    <row r="453" s="7" customFormat="1" x14ac:dyDescent="0.35"/>
    <row r="454" s="7" customFormat="1" x14ac:dyDescent="0.35"/>
    <row r="455" s="7" customFormat="1" x14ac:dyDescent="0.35"/>
    <row r="456" s="7" customFormat="1" x14ac:dyDescent="0.35"/>
    <row r="457" s="7" customFormat="1" x14ac:dyDescent="0.35"/>
    <row r="458" s="7" customFormat="1" x14ac:dyDescent="0.35"/>
    <row r="459" s="7" customFormat="1" x14ac:dyDescent="0.35"/>
    <row r="460" s="7" customFormat="1" x14ac:dyDescent="0.35"/>
    <row r="461" s="7" customFormat="1" x14ac:dyDescent="0.35"/>
    <row r="462" s="7" customFormat="1" x14ac:dyDescent="0.35"/>
    <row r="463" s="7" customFormat="1" x14ac:dyDescent="0.35"/>
    <row r="464" s="7" customFormat="1" x14ac:dyDescent="0.35"/>
    <row r="465" s="7" customFormat="1" x14ac:dyDescent="0.35"/>
    <row r="466" s="7" customFormat="1" x14ac:dyDescent="0.35"/>
    <row r="467" s="7" customFormat="1" x14ac:dyDescent="0.35"/>
    <row r="468" s="7" customFormat="1" x14ac:dyDescent="0.35"/>
    <row r="469" s="7" customFormat="1" x14ac:dyDescent="0.35"/>
    <row r="470" s="7" customFormat="1" x14ac:dyDescent="0.35"/>
    <row r="471" s="7" customFormat="1" x14ac:dyDescent="0.35"/>
    <row r="472" s="7" customFormat="1" x14ac:dyDescent="0.35"/>
    <row r="473" s="7" customFormat="1" x14ac:dyDescent="0.35"/>
    <row r="474" s="7" customFormat="1" x14ac:dyDescent="0.35"/>
    <row r="475" s="7" customFormat="1" x14ac:dyDescent="0.35"/>
    <row r="476" s="7" customFormat="1" x14ac:dyDescent="0.35"/>
    <row r="477" s="7" customFormat="1" x14ac:dyDescent="0.35"/>
    <row r="478" s="7" customFormat="1" x14ac:dyDescent="0.35"/>
    <row r="479" s="7" customFormat="1" x14ac:dyDescent="0.35"/>
    <row r="480" s="7" customFormat="1" x14ac:dyDescent="0.35"/>
    <row r="481" s="7" customFormat="1" x14ac:dyDescent="0.35"/>
    <row r="482" s="7" customFormat="1" x14ac:dyDescent="0.35"/>
    <row r="483" s="7" customFormat="1" x14ac:dyDescent="0.35"/>
    <row r="484" s="7" customFormat="1" x14ac:dyDescent="0.35"/>
    <row r="485" s="7" customFormat="1" x14ac:dyDescent="0.35"/>
    <row r="486" s="7" customFormat="1" x14ac:dyDescent="0.35"/>
    <row r="487" s="7" customFormat="1" x14ac:dyDescent="0.35"/>
    <row r="488" s="7" customFormat="1" x14ac:dyDescent="0.35"/>
    <row r="489" s="7" customFormat="1" x14ac:dyDescent="0.35"/>
    <row r="490" s="7" customFormat="1" x14ac:dyDescent="0.35"/>
    <row r="491" s="7" customFormat="1" x14ac:dyDescent="0.35"/>
    <row r="492" s="7" customFormat="1" x14ac:dyDescent="0.35"/>
    <row r="493" s="7" customFormat="1" x14ac:dyDescent="0.35"/>
    <row r="494" s="7" customFormat="1" x14ac:dyDescent="0.35"/>
    <row r="495" s="7" customFormat="1" x14ac:dyDescent="0.35"/>
    <row r="496" s="7" customFormat="1" x14ac:dyDescent="0.35"/>
    <row r="497" s="7" customFormat="1" x14ac:dyDescent="0.35"/>
    <row r="498" s="7" customFormat="1" x14ac:dyDescent="0.35"/>
    <row r="499" s="7" customFormat="1" x14ac:dyDescent="0.35"/>
    <row r="500" s="7" customFormat="1" x14ac:dyDescent="0.35"/>
    <row r="501" s="7" customFormat="1" x14ac:dyDescent="0.35"/>
    <row r="502" s="7" customFormat="1" x14ac:dyDescent="0.35"/>
    <row r="503" s="7" customFormat="1" x14ac:dyDescent="0.35"/>
    <row r="504" s="7" customFormat="1" x14ac:dyDescent="0.35"/>
    <row r="505" s="7" customFormat="1" x14ac:dyDescent="0.35"/>
    <row r="506" s="7" customFormat="1" x14ac:dyDescent="0.35"/>
    <row r="507" s="7" customFormat="1" x14ac:dyDescent="0.35"/>
    <row r="508" s="7" customFormat="1" x14ac:dyDescent="0.35"/>
    <row r="509" s="7" customFormat="1" x14ac:dyDescent="0.35"/>
    <row r="510" s="7" customFormat="1" x14ac:dyDescent="0.35"/>
    <row r="511" s="7" customFormat="1" x14ac:dyDescent="0.35"/>
    <row r="512" s="7" customFormat="1" x14ac:dyDescent="0.35"/>
    <row r="513" s="7" customFormat="1" x14ac:dyDescent="0.35"/>
    <row r="514" s="7" customFormat="1" x14ac:dyDescent="0.35"/>
    <row r="515" s="7" customFormat="1" x14ac:dyDescent="0.35"/>
    <row r="516" s="7" customFormat="1" x14ac:dyDescent="0.35"/>
    <row r="517" s="7" customFormat="1" x14ac:dyDescent="0.35"/>
    <row r="518" s="7" customFormat="1" x14ac:dyDescent="0.35"/>
    <row r="519" s="7" customFormat="1" x14ac:dyDescent="0.35"/>
    <row r="520" s="7" customFormat="1" x14ac:dyDescent="0.35"/>
    <row r="521" s="7" customFormat="1" x14ac:dyDescent="0.35"/>
    <row r="522" s="7" customFormat="1" x14ac:dyDescent="0.35"/>
    <row r="523" s="7" customFormat="1" x14ac:dyDescent="0.35"/>
    <row r="524" s="7" customFormat="1" x14ac:dyDescent="0.35"/>
    <row r="525" s="7" customFormat="1" x14ac:dyDescent="0.35"/>
    <row r="526" s="7" customFormat="1" x14ac:dyDescent="0.35"/>
    <row r="527" s="7" customFormat="1" x14ac:dyDescent="0.35"/>
    <row r="528" s="7" customFormat="1" x14ac:dyDescent="0.35"/>
    <row r="529" s="7" customFormat="1" x14ac:dyDescent="0.35"/>
    <row r="530" s="7" customFormat="1" x14ac:dyDescent="0.35"/>
    <row r="531" s="7" customFormat="1" x14ac:dyDescent="0.35"/>
    <row r="532" s="7" customFormat="1" x14ac:dyDescent="0.35"/>
    <row r="533" s="7" customFormat="1" x14ac:dyDescent="0.35"/>
    <row r="534" s="7" customFormat="1" x14ac:dyDescent="0.35"/>
    <row r="535" s="7" customFormat="1" x14ac:dyDescent="0.35"/>
    <row r="536" s="7" customFormat="1" x14ac:dyDescent="0.35"/>
    <row r="537" s="7" customFormat="1" x14ac:dyDescent="0.35"/>
    <row r="538" s="7" customFormat="1" x14ac:dyDescent="0.35"/>
    <row r="539" s="7" customFormat="1" x14ac:dyDescent="0.35"/>
    <row r="540" s="7" customFormat="1" x14ac:dyDescent="0.35"/>
    <row r="541" s="7" customFormat="1" x14ac:dyDescent="0.35"/>
    <row r="542" s="7" customFormat="1" x14ac:dyDescent="0.35"/>
    <row r="543" s="7" customFormat="1" x14ac:dyDescent="0.35"/>
    <row r="544" s="7" customFormat="1" x14ac:dyDescent="0.35"/>
    <row r="545" s="7" customFormat="1" x14ac:dyDescent="0.35"/>
    <row r="546" s="7" customFormat="1" x14ac:dyDescent="0.35"/>
    <row r="547" s="7" customFormat="1" x14ac:dyDescent="0.35"/>
    <row r="548" s="7" customFormat="1" x14ac:dyDescent="0.35"/>
    <row r="549" s="7" customFormat="1" x14ac:dyDescent="0.35"/>
    <row r="550" s="7" customFormat="1" x14ac:dyDescent="0.35"/>
    <row r="551" s="7" customFormat="1" x14ac:dyDescent="0.35"/>
    <row r="552" s="7" customFormat="1" x14ac:dyDescent="0.35"/>
  </sheetData>
  <mergeCells count="12">
    <mergeCell ref="B20:D20"/>
    <mergeCell ref="B7:D7"/>
    <mergeCell ref="E5:G5"/>
    <mergeCell ref="B1:J1"/>
    <mergeCell ref="B2:J2"/>
    <mergeCell ref="B3:J3"/>
    <mergeCell ref="E4:G4"/>
    <mergeCell ref="B57:D57"/>
    <mergeCell ref="B67:D67"/>
    <mergeCell ref="B50:D50"/>
    <mergeCell ref="B41:D41"/>
    <mergeCell ref="B28:D28"/>
  </mergeCells>
  <dataValidations count="1">
    <dataValidation type="list" allowBlank="1" showInputMessage="1" showErrorMessage="1" sqref="B4:D4" xr:uid="{00000000-0002-0000-0000-000001000000}"/>
  </dataValidations>
  <pageMargins left="0.25" right="0.25" top="0.75" bottom="0.75" header="0.3" footer="0.3"/>
  <pageSetup scale="4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Names!$A$2:$A$609</xm:f>
          </x14:formula1>
          <xm:sqref>E4:G4 H6:J6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607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9.26953125" bestFit="1" customWidth="1"/>
    <col min="2" max="2" width="7" customWidth="1"/>
    <col min="3" max="3" width="5.81640625" bestFit="1" customWidth="1"/>
    <col min="4" max="4" width="8.1796875" bestFit="1" customWidth="1"/>
    <col min="5" max="5" width="8.1796875" customWidth="1"/>
    <col min="6" max="15" width="7" bestFit="1" customWidth="1"/>
    <col min="17" max="20" width="7" bestFit="1" customWidth="1"/>
    <col min="21" max="21" width="10.1796875" bestFit="1" customWidth="1"/>
    <col min="22" max="22" width="7" bestFit="1" customWidth="1"/>
    <col min="23" max="23" width="11.7265625" bestFit="1" customWidth="1"/>
    <col min="24" max="27" width="7" bestFit="1" customWidth="1"/>
    <col min="28" max="28" width="8.1796875" bestFit="1" customWidth="1"/>
    <col min="30" max="30" width="8.1796875" bestFit="1" customWidth="1"/>
    <col min="31" max="31" width="10.1796875" bestFit="1" customWidth="1"/>
    <col min="32" max="32" width="4" bestFit="1" customWidth="1"/>
    <col min="34" max="34" width="10.1796875" bestFit="1" customWidth="1"/>
    <col min="35" max="35" width="7" bestFit="1" customWidth="1"/>
    <col min="36" max="36" width="6" bestFit="1" customWidth="1"/>
    <col min="37" max="37" width="7" bestFit="1" customWidth="1"/>
    <col min="38" max="40" width="5" bestFit="1" customWidth="1"/>
    <col min="41" max="41" width="8.1796875" bestFit="1" customWidth="1"/>
    <col min="42" max="42" width="7" bestFit="1" customWidth="1"/>
    <col min="43" max="44" width="8.1796875" bestFit="1" customWidth="1"/>
    <col min="46" max="47" width="8.1796875" bestFit="1" customWidth="1"/>
    <col min="50" max="50" width="7" bestFit="1" customWidth="1"/>
    <col min="52" max="52" width="7" bestFit="1" customWidth="1"/>
    <col min="53" max="53" width="8.1796875" bestFit="1" customWidth="1"/>
    <col min="54" max="54" width="7" bestFit="1" customWidth="1"/>
    <col min="56" max="56" width="7" bestFit="1" customWidth="1"/>
    <col min="58" max="61" width="7" bestFit="1" customWidth="1"/>
    <col min="62" max="62" width="7.7265625" bestFit="1" customWidth="1"/>
  </cols>
  <sheetData>
    <row r="1" spans="1:62" ht="74.25" customHeight="1" x14ac:dyDescent="0.35">
      <c r="A1" t="s">
        <v>0</v>
      </c>
      <c r="B1" t="s">
        <v>1</v>
      </c>
      <c r="C1" s="2" t="s">
        <v>1268</v>
      </c>
      <c r="D1" s="2" t="s">
        <v>1269</v>
      </c>
      <c r="E1" s="2" t="s">
        <v>1270</v>
      </c>
      <c r="F1" s="2" t="s">
        <v>1957</v>
      </c>
      <c r="G1" s="2" t="s">
        <v>1271</v>
      </c>
      <c r="H1" s="2" t="s">
        <v>1272</v>
      </c>
      <c r="I1" s="2" t="s">
        <v>1273</v>
      </c>
      <c r="J1" s="2" t="s">
        <v>1274</v>
      </c>
      <c r="K1" s="2" t="s">
        <v>1275</v>
      </c>
      <c r="L1" s="2" t="s">
        <v>1276</v>
      </c>
      <c r="M1" s="2" t="s">
        <v>1277</v>
      </c>
      <c r="N1" s="2" t="s">
        <v>1278</v>
      </c>
      <c r="O1" s="2" t="s">
        <v>1279</v>
      </c>
      <c r="P1" s="2" t="s">
        <v>1280</v>
      </c>
      <c r="Q1" s="2" t="s">
        <v>1281</v>
      </c>
      <c r="R1" s="2" t="s">
        <v>1282</v>
      </c>
      <c r="S1" s="2" t="s">
        <v>1283</v>
      </c>
      <c r="T1" s="2" t="s">
        <v>1284</v>
      </c>
      <c r="U1" s="2" t="s">
        <v>1285</v>
      </c>
      <c r="V1" s="2" t="s">
        <v>1286</v>
      </c>
      <c r="W1" s="2" t="s">
        <v>1287</v>
      </c>
      <c r="X1" s="2" t="s">
        <v>1288</v>
      </c>
      <c r="Y1" s="2" t="s">
        <v>1289</v>
      </c>
      <c r="Z1" s="2" t="s">
        <v>1290</v>
      </c>
      <c r="AA1" s="2" t="s">
        <v>1291</v>
      </c>
      <c r="AB1" s="2" t="s">
        <v>1292</v>
      </c>
      <c r="AC1" s="2" t="s">
        <v>1293</v>
      </c>
      <c r="AD1" s="2" t="s">
        <v>1294</v>
      </c>
      <c r="AE1" s="2" t="s">
        <v>1295</v>
      </c>
      <c r="AF1" s="2" t="s">
        <v>1296</v>
      </c>
      <c r="AG1" s="2" t="s">
        <v>1297</v>
      </c>
      <c r="AH1" s="2" t="s">
        <v>1298</v>
      </c>
      <c r="AI1" s="2" t="s">
        <v>1299</v>
      </c>
      <c r="AJ1" s="2" t="s">
        <v>1300</v>
      </c>
      <c r="AK1" s="2" t="s">
        <v>1301</v>
      </c>
      <c r="AL1" s="2" t="s">
        <v>1302</v>
      </c>
      <c r="AM1" s="2" t="s">
        <v>1303</v>
      </c>
      <c r="AN1" s="2" t="s">
        <v>617</v>
      </c>
      <c r="AO1" s="2" t="s">
        <v>1304</v>
      </c>
      <c r="AP1" s="2" t="s">
        <v>1305</v>
      </c>
      <c r="AQ1" s="2" t="s">
        <v>1306</v>
      </c>
      <c r="AR1" s="2" t="s">
        <v>1307</v>
      </c>
      <c r="AS1" s="2" t="s">
        <v>1308</v>
      </c>
      <c r="AT1" s="2" t="s">
        <v>1309</v>
      </c>
      <c r="AU1" s="2" t="s">
        <v>1310</v>
      </c>
      <c r="AV1" s="2" t="s">
        <v>1311</v>
      </c>
      <c r="AW1" s="2" t="s">
        <v>1312</v>
      </c>
      <c r="AX1" s="2" t="s">
        <v>1313</v>
      </c>
      <c r="AY1" s="2" t="s">
        <v>1314</v>
      </c>
      <c r="AZ1" s="2" t="s">
        <v>1315</v>
      </c>
      <c r="BA1" s="2" t="s">
        <v>1316</v>
      </c>
      <c r="BB1" s="2" t="s">
        <v>1317</v>
      </c>
      <c r="BC1" s="2" t="s">
        <v>1318</v>
      </c>
      <c r="BD1" s="2" t="s">
        <v>1319</v>
      </c>
      <c r="BE1" s="2" t="s">
        <v>1320</v>
      </c>
      <c r="BF1" s="2" t="s">
        <v>1321</v>
      </c>
      <c r="BG1" s="2" t="s">
        <v>1322</v>
      </c>
      <c r="BH1" s="2" t="s">
        <v>1323</v>
      </c>
      <c r="BI1" s="2" t="s">
        <v>1324</v>
      </c>
      <c r="BJ1" s="2"/>
    </row>
    <row r="2" spans="1:62" x14ac:dyDescent="0.35">
      <c r="A2" t="s">
        <v>1325</v>
      </c>
      <c r="B2" t="s">
        <v>629</v>
      </c>
      <c r="C2">
        <v>43</v>
      </c>
      <c r="D2">
        <v>19.551818023255809</v>
      </c>
      <c r="E2">
        <v>840.72817499999996</v>
      </c>
      <c r="F2" t="s">
        <v>3</v>
      </c>
      <c r="G2">
        <v>2.586798177998775E-2</v>
      </c>
      <c r="H2" t="s">
        <v>3</v>
      </c>
      <c r="I2">
        <v>3.7808182614995599E-2</v>
      </c>
      <c r="J2">
        <v>0.88687433056307197</v>
      </c>
      <c r="K2">
        <v>3.7488519405713627E-2</v>
      </c>
      <c r="L2">
        <v>0.43113723463334591</v>
      </c>
      <c r="M2" t="s">
        <v>3</v>
      </c>
      <c r="N2">
        <v>9.4773463884468861E-2</v>
      </c>
      <c r="O2">
        <v>67225.038624950001</v>
      </c>
      <c r="P2" s="1">
        <v>7.407407407407407E-2</v>
      </c>
      <c r="Q2">
        <v>0.31481481481481483</v>
      </c>
      <c r="R2">
        <v>0.61111111111111116</v>
      </c>
      <c r="S2">
        <v>7</v>
      </c>
      <c r="T2">
        <v>62380.142857140003</v>
      </c>
      <c r="U2" s="1">
        <v>120.10402499999999</v>
      </c>
      <c r="V2">
        <v>137554.29333624989</v>
      </c>
      <c r="W2" s="1">
        <v>0.82683447911670271</v>
      </c>
      <c r="X2">
        <v>0.1232313987792204</v>
      </c>
      <c r="Y2">
        <v>4.993412210407696E-2</v>
      </c>
      <c r="Z2">
        <v>0.17316552088329731</v>
      </c>
      <c r="AA2">
        <v>137.55429333624991</v>
      </c>
      <c r="AB2">
        <v>2871.4393924052802</v>
      </c>
      <c r="AC2" s="1">
        <v>407.3117211755154</v>
      </c>
      <c r="AD2">
        <v>134256.8767585587</v>
      </c>
      <c r="AE2" s="1">
        <v>138</v>
      </c>
      <c r="AF2">
        <v>34759</v>
      </c>
      <c r="AG2" s="1">
        <v>53829.724999999999</v>
      </c>
      <c r="AH2" s="1">
        <v>36.799852000000001</v>
      </c>
      <c r="AI2">
        <v>19.999998000000001</v>
      </c>
      <c r="AJ2">
        <v>20.292691000000001</v>
      </c>
      <c r="AK2">
        <v>3.4</v>
      </c>
      <c r="AL2">
        <v>2.6735509999999998</v>
      </c>
      <c r="AM2">
        <v>3.2809900000000001</v>
      </c>
      <c r="AN2">
        <v>3112.3571658580372</v>
      </c>
      <c r="AO2" s="1">
        <v>1.708870855633126</v>
      </c>
      <c r="AP2">
        <v>1857.813139187348</v>
      </c>
      <c r="AQ2" s="1">
        <v>2595.8749152185851</v>
      </c>
      <c r="AR2" s="1">
        <v>8614.6752129485849</v>
      </c>
      <c r="AS2" s="1">
        <v>795.40215242578256</v>
      </c>
      <c r="AT2">
        <v>300.7276519548069</v>
      </c>
      <c r="AU2">
        <v>14164.493071735111</v>
      </c>
      <c r="AV2" s="1">
        <v>7717.7203322841997</v>
      </c>
      <c r="AW2" s="1">
        <v>0.48626592699999999</v>
      </c>
      <c r="AX2">
        <v>5809.2623480984003</v>
      </c>
      <c r="AY2" s="1">
        <v>0.36602082209999998</v>
      </c>
      <c r="AZ2">
        <v>880.06289785160004</v>
      </c>
      <c r="BA2">
        <v>5.5449612400000001E-2</v>
      </c>
      <c r="BB2">
        <v>1464.3529785758001</v>
      </c>
      <c r="BC2" s="1">
        <v>9.2263638499999995E-2</v>
      </c>
      <c r="BD2">
        <v>15871.39855681</v>
      </c>
      <c r="BE2" s="1">
        <v>0.56036143858439613</v>
      </c>
      <c r="BF2">
        <v>0.26568364931632771</v>
      </c>
      <c r="BG2">
        <v>9.6835573940020681E-2</v>
      </c>
      <c r="BH2">
        <v>2.5214385843961851E-2</v>
      </c>
      <c r="BI2">
        <v>5.190495231529358E-2</v>
      </c>
    </row>
    <row r="3" spans="1:62" x14ac:dyDescent="0.35">
      <c r="A3" t="s">
        <v>1326</v>
      </c>
      <c r="B3" t="s">
        <v>1033</v>
      </c>
      <c r="C3">
        <v>487</v>
      </c>
      <c r="D3">
        <v>6.8416080924024634</v>
      </c>
      <c r="E3">
        <v>3331.8631409999998</v>
      </c>
      <c r="F3" t="s">
        <v>3</v>
      </c>
      <c r="G3" t="s">
        <v>3</v>
      </c>
      <c r="H3" t="s">
        <v>3</v>
      </c>
      <c r="I3">
        <v>9.3860307993499474E-3</v>
      </c>
      <c r="J3">
        <v>0.97092364542696563</v>
      </c>
      <c r="K3">
        <v>1.543612508800556E-2</v>
      </c>
      <c r="L3">
        <v>0.53230668820209126</v>
      </c>
      <c r="M3" t="s">
        <v>3</v>
      </c>
      <c r="N3">
        <v>0.19178040522918699</v>
      </c>
      <c r="O3">
        <v>63317.072952379996</v>
      </c>
      <c r="P3" s="1">
        <v>0.20973782771535579</v>
      </c>
      <c r="Q3">
        <v>0.17228464419475659</v>
      </c>
      <c r="R3">
        <v>0.6179775280898876</v>
      </c>
      <c r="S3">
        <v>34</v>
      </c>
      <c r="T3">
        <v>81637.882352939996</v>
      </c>
      <c r="U3" s="1">
        <v>97.995974735294112</v>
      </c>
      <c r="V3">
        <v>156427.41551610449</v>
      </c>
      <c r="W3" s="1">
        <v>0.73034908218759076</v>
      </c>
      <c r="X3">
        <v>9.3563012550740635E-2</v>
      </c>
      <c r="Y3">
        <v>0.17608790526166859</v>
      </c>
      <c r="Z3">
        <v>0.26965091781240919</v>
      </c>
      <c r="AA3">
        <v>156.4274155161045</v>
      </c>
      <c r="AB3">
        <v>3289.9469564377291</v>
      </c>
      <c r="AC3" s="1">
        <v>371.14609084119041</v>
      </c>
      <c r="AD3">
        <v>108874.84566544559</v>
      </c>
      <c r="AE3" s="1">
        <v>78</v>
      </c>
      <c r="AF3">
        <v>32160</v>
      </c>
      <c r="AG3" s="1">
        <v>54465.041795029778</v>
      </c>
      <c r="AH3" s="1">
        <v>24.499987000000001</v>
      </c>
      <c r="AI3">
        <v>19.999997</v>
      </c>
      <c r="AJ3">
        <v>22.558579999999999</v>
      </c>
      <c r="AK3">
        <v>2.5</v>
      </c>
      <c r="AL3">
        <v>2.322225</v>
      </c>
      <c r="AM3">
        <v>2.4572379999999998</v>
      </c>
      <c r="AN3">
        <v>0</v>
      </c>
      <c r="AO3">
        <v>0.90748904293359167</v>
      </c>
      <c r="AP3">
        <v>1775.92707130944</v>
      </c>
      <c r="AQ3" s="1">
        <v>2485.501306489587</v>
      </c>
      <c r="AR3" s="1">
        <v>10088.11119412062</v>
      </c>
      <c r="AS3" s="1">
        <v>1235.387846322107</v>
      </c>
      <c r="AT3">
        <v>409.12853929254481</v>
      </c>
      <c r="AU3">
        <v>15994.0559575343</v>
      </c>
      <c r="AV3" s="1">
        <v>9833.7675107476007</v>
      </c>
      <c r="AW3" s="1">
        <v>0.59905766790000003</v>
      </c>
      <c r="AX3">
        <v>2775.1685750314</v>
      </c>
      <c r="AY3" s="1">
        <v>0.16905890979999999</v>
      </c>
      <c r="AZ3">
        <v>745.26758752839999</v>
      </c>
      <c r="BA3">
        <v>4.5400530600000003E-2</v>
      </c>
      <c r="BB3">
        <v>3061.1900978336998</v>
      </c>
      <c r="BC3" s="1">
        <v>0.18648289160000001</v>
      </c>
      <c r="BD3">
        <v>16415.393771141102</v>
      </c>
      <c r="BE3" s="1">
        <v>0.58628744645992692</v>
      </c>
      <c r="BF3">
        <v>0.26220810545153761</v>
      </c>
      <c r="BG3">
        <v>9.918367856982728E-2</v>
      </c>
      <c r="BH3">
        <v>3.6378630379432383E-2</v>
      </c>
      <c r="BI3">
        <v>1.5942139139275838E-2</v>
      </c>
    </row>
    <row r="4" spans="1:62" x14ac:dyDescent="0.35">
      <c r="A4" t="s">
        <v>1327</v>
      </c>
      <c r="B4" t="s">
        <v>630</v>
      </c>
      <c r="C4">
        <v>128</v>
      </c>
      <c r="D4">
        <v>8.5889223281249993</v>
      </c>
      <c r="E4">
        <v>1099.3820579999999</v>
      </c>
      <c r="F4" t="s">
        <v>3</v>
      </c>
      <c r="G4">
        <v>1.268515328708592E-2</v>
      </c>
      <c r="H4" t="s">
        <v>3</v>
      </c>
      <c r="I4">
        <v>2.134722055229904E-2</v>
      </c>
      <c r="J4">
        <v>0.91633171030223992</v>
      </c>
      <c r="K4">
        <v>4.9635915858375151E-2</v>
      </c>
      <c r="L4">
        <v>0.48779775524454982</v>
      </c>
      <c r="M4" t="s">
        <v>3</v>
      </c>
      <c r="N4">
        <v>0.13126395469456681</v>
      </c>
      <c r="O4">
        <v>64414.116617209998</v>
      </c>
      <c r="P4" s="1">
        <v>8.2191780821917804E-2</v>
      </c>
      <c r="Q4">
        <v>0.30136986301369861</v>
      </c>
      <c r="R4">
        <v>0.61643835616438358</v>
      </c>
      <c r="S4">
        <v>10</v>
      </c>
      <c r="T4">
        <v>73418.5</v>
      </c>
      <c r="U4" s="1">
        <v>109.93820580000001</v>
      </c>
      <c r="V4">
        <v>187616.62381068259</v>
      </c>
      <c r="W4" s="1">
        <v>0.85403467962039603</v>
      </c>
      <c r="X4">
        <v>2.5527004807227301E-2</v>
      </c>
      <c r="Y4">
        <v>0.12043831557237659</v>
      </c>
      <c r="Z4">
        <v>0.14596532037960391</v>
      </c>
      <c r="AA4">
        <v>187.6166238106826</v>
      </c>
      <c r="AB4">
        <v>4070.7668161708352</v>
      </c>
      <c r="AC4" s="1">
        <v>383.38950225072711</v>
      </c>
      <c r="AD4">
        <v>146239.28703618099</v>
      </c>
      <c r="AE4" s="1">
        <v>190</v>
      </c>
      <c r="AF4">
        <v>39709</v>
      </c>
      <c r="AG4" s="1">
        <v>62467.502403075938</v>
      </c>
      <c r="AH4" s="1">
        <v>33.799964000000003</v>
      </c>
      <c r="AI4">
        <v>20</v>
      </c>
      <c r="AJ4">
        <v>21.379570999999999</v>
      </c>
      <c r="AK4">
        <v>0</v>
      </c>
      <c r="AL4">
        <v>0</v>
      </c>
      <c r="AM4">
        <v>0</v>
      </c>
      <c r="AN4">
        <v>4.1151117276101674</v>
      </c>
      <c r="AO4">
        <v>0.92646820773106398</v>
      </c>
      <c r="AP4">
        <v>1878.1708915245911</v>
      </c>
      <c r="AQ4" s="1">
        <v>2486.3678737605892</v>
      </c>
      <c r="AR4" s="1">
        <v>7452.2960424737084</v>
      </c>
      <c r="AS4" s="1">
        <v>312.34358201614378</v>
      </c>
      <c r="AT4" s="1">
        <v>297.61779139386317</v>
      </c>
      <c r="AU4" s="1">
        <v>12426.796181168889</v>
      </c>
      <c r="AV4" s="1">
        <v>8795.5539536928009</v>
      </c>
      <c r="AW4" s="1">
        <v>0.5926237889</v>
      </c>
      <c r="AX4">
        <v>3338.8222280471</v>
      </c>
      <c r="AY4" s="1">
        <v>0.2249620081</v>
      </c>
      <c r="AZ4">
        <v>792.43183213869997</v>
      </c>
      <c r="BA4">
        <v>5.3392197600000003E-2</v>
      </c>
      <c r="BB4">
        <v>1914.9079583175001</v>
      </c>
      <c r="BC4" s="1">
        <v>0.1290220054</v>
      </c>
      <c r="BD4">
        <v>14841.7159721961</v>
      </c>
      <c r="BE4" s="1">
        <v>0.5787357603605835</v>
      </c>
      <c r="BF4">
        <v>0.2329344285233334</v>
      </c>
      <c r="BG4">
        <v>0.14401629406503111</v>
      </c>
      <c r="BH4">
        <v>2.8186998021084202E-2</v>
      </c>
      <c r="BI4">
        <v>1.612651902996768E-2</v>
      </c>
    </row>
    <row r="5" spans="1:62" x14ac:dyDescent="0.35">
      <c r="A5" t="s">
        <v>1328</v>
      </c>
      <c r="B5" t="s">
        <v>631</v>
      </c>
      <c r="C5">
        <v>55</v>
      </c>
      <c r="D5">
        <v>353.41537783636358</v>
      </c>
      <c r="E5">
        <v>19437.845781</v>
      </c>
      <c r="F5">
        <v>9.1754443335522531E-2</v>
      </c>
      <c r="G5">
        <v>0.47104580310453409</v>
      </c>
      <c r="H5">
        <v>7.3061249594138979E-4</v>
      </c>
      <c r="I5">
        <v>6.2513743594435456E-2</v>
      </c>
      <c r="J5">
        <v>0.27189635202226131</v>
      </c>
      <c r="K5">
        <v>0.1020590454473053</v>
      </c>
      <c r="L5">
        <v>1</v>
      </c>
      <c r="M5">
        <v>9.399499827858436E-2</v>
      </c>
      <c r="N5">
        <v>0.2103945200099869</v>
      </c>
      <c r="O5">
        <v>71650.082497619995</v>
      </c>
      <c r="P5" s="1">
        <v>0.25641025641025639</v>
      </c>
      <c r="Q5">
        <v>0.16815742397137751</v>
      </c>
      <c r="R5">
        <v>0.57543231961836616</v>
      </c>
      <c r="S5">
        <v>162</v>
      </c>
      <c r="T5">
        <v>112907.49012345</v>
      </c>
      <c r="U5" s="1">
        <v>119.9867023518518</v>
      </c>
      <c r="V5">
        <v>142888.40035529449</v>
      </c>
      <c r="W5" s="1">
        <v>0.64107315568048684</v>
      </c>
      <c r="X5">
        <v>0.29211673850955322</v>
      </c>
      <c r="Y5">
        <v>6.6810105809960024E-2</v>
      </c>
      <c r="Z5">
        <v>0.35892684431951322</v>
      </c>
      <c r="AA5">
        <v>142.88840035529449</v>
      </c>
      <c r="AB5">
        <v>7338.6711473673049</v>
      </c>
      <c r="AC5" s="1">
        <v>702.63430494700458</v>
      </c>
      <c r="AD5">
        <v>92171.623090105248</v>
      </c>
      <c r="AE5" s="1">
        <v>47</v>
      </c>
      <c r="AF5">
        <v>30213</v>
      </c>
      <c r="AG5" s="1">
        <v>46614.409797968437</v>
      </c>
      <c r="AH5" s="1">
        <v>75.999999000000003</v>
      </c>
      <c r="AI5">
        <v>46.701900000000002</v>
      </c>
      <c r="AJ5">
        <v>55.945298999999999</v>
      </c>
      <c r="AK5">
        <v>3.56</v>
      </c>
      <c r="AL5">
        <v>1.3103290000000001</v>
      </c>
      <c r="AM5">
        <v>1.83958</v>
      </c>
      <c r="AN5">
        <v>0</v>
      </c>
      <c r="AO5" s="1">
        <v>1.499916193026857</v>
      </c>
      <c r="AP5">
        <v>2953.8146668558552</v>
      </c>
      <c r="AQ5" s="1">
        <v>3658.4410315422078</v>
      </c>
      <c r="AR5" s="1">
        <v>11904.284071755599</v>
      </c>
      <c r="AS5" s="1">
        <v>1605.4212581778479</v>
      </c>
      <c r="AT5" s="1">
        <v>1353.415574770888</v>
      </c>
      <c r="AU5">
        <v>21475.376603102399</v>
      </c>
      <c r="AV5" s="1">
        <v>9596.1632137032993</v>
      </c>
      <c r="AW5" s="1">
        <v>0.4683397185</v>
      </c>
      <c r="AX5">
        <v>6362.1860878614998</v>
      </c>
      <c r="AY5" s="1">
        <v>0.31050581100000002</v>
      </c>
      <c r="AZ5">
        <v>886.24303409660001</v>
      </c>
      <c r="BA5">
        <v>4.32529964E-2</v>
      </c>
      <c r="BB5">
        <v>3645.1565255942</v>
      </c>
      <c r="BC5" s="1">
        <v>0.17790147410000001</v>
      </c>
      <c r="BD5">
        <v>20489.748861255601</v>
      </c>
      <c r="BE5" s="1">
        <v>0.61624896432113108</v>
      </c>
      <c r="BF5">
        <v>0.23263399733220261</v>
      </c>
      <c r="BG5">
        <v>0.10310695715011819</v>
      </c>
      <c r="BH5">
        <v>3.675665249170728E-2</v>
      </c>
      <c r="BI5">
        <v>1.125342870484081E-2</v>
      </c>
    </row>
    <row r="6" spans="1:62" x14ac:dyDescent="0.35">
      <c r="A6" t="s">
        <v>1329</v>
      </c>
      <c r="B6" t="s">
        <v>632</v>
      </c>
      <c r="C6">
        <v>174</v>
      </c>
      <c r="D6">
        <v>8.1250650517241372</v>
      </c>
      <c r="E6">
        <v>1413.761319</v>
      </c>
      <c r="F6" t="s">
        <v>3</v>
      </c>
      <c r="G6">
        <v>7.044331871872804E-3</v>
      </c>
      <c r="H6" t="s">
        <v>3</v>
      </c>
      <c r="I6">
        <v>7.334092010224046E-3</v>
      </c>
      <c r="J6">
        <v>0.96358144525661804</v>
      </c>
      <c r="K6">
        <v>1.922239811253609E-2</v>
      </c>
      <c r="L6">
        <v>0.38477744608093162</v>
      </c>
      <c r="M6" t="s">
        <v>3</v>
      </c>
      <c r="N6">
        <v>0.19270655026251071</v>
      </c>
      <c r="O6">
        <v>67675.737413519993</v>
      </c>
      <c r="P6" s="1">
        <v>0.14814814814814811</v>
      </c>
      <c r="Q6">
        <v>0.12962962962962959</v>
      </c>
      <c r="R6">
        <v>0.72222222222222221</v>
      </c>
      <c r="S6">
        <v>9</v>
      </c>
      <c r="T6">
        <v>97317.666666660007</v>
      </c>
      <c r="U6" s="1">
        <v>157.08459099999999</v>
      </c>
      <c r="V6">
        <v>216519.40528159271</v>
      </c>
      <c r="W6" s="1">
        <v>0.64979776990223936</v>
      </c>
      <c r="X6">
        <v>3.8382295118213013E-2</v>
      </c>
      <c r="Y6">
        <v>0.31181993497954769</v>
      </c>
      <c r="Z6">
        <v>0.35020223009776058</v>
      </c>
      <c r="AA6">
        <v>216.5194052815927</v>
      </c>
      <c r="AB6">
        <v>5262.6011901801076</v>
      </c>
      <c r="AC6" s="1">
        <v>428.20019324633961</v>
      </c>
      <c r="AD6">
        <v>200224.4879921817</v>
      </c>
      <c r="AE6" s="1">
        <v>393</v>
      </c>
      <c r="AF6">
        <v>36974</v>
      </c>
      <c r="AG6" s="1">
        <v>60218.515705193997</v>
      </c>
      <c r="AH6" s="1">
        <v>33.699984999999998</v>
      </c>
      <c r="AI6">
        <v>19.999995999999999</v>
      </c>
      <c r="AJ6">
        <v>20.873379</v>
      </c>
      <c r="AK6">
        <v>0.5</v>
      </c>
      <c r="AL6">
        <v>0.28234399999999998</v>
      </c>
      <c r="AM6">
        <v>0.43054700000000001</v>
      </c>
      <c r="AN6">
        <v>1564.3671391181981</v>
      </c>
      <c r="AO6">
        <v>1.1604219780700451</v>
      </c>
      <c r="AP6">
        <v>1914.498673591168</v>
      </c>
      <c r="AQ6" s="1">
        <v>2818.610883213732</v>
      </c>
      <c r="AR6" s="1">
        <v>7943.5489987401479</v>
      </c>
      <c r="AS6" s="1">
        <v>1076.7249743943521</v>
      </c>
      <c r="AT6">
        <v>366.96150405852211</v>
      </c>
      <c r="AU6">
        <v>14120.345033997921</v>
      </c>
      <c r="AV6" s="1">
        <v>7449.3053867076997</v>
      </c>
      <c r="AW6" s="1">
        <v>0.44252784779999998</v>
      </c>
      <c r="AX6">
        <v>6589.3979642170998</v>
      </c>
      <c r="AY6" s="1">
        <v>0.39144483250000001</v>
      </c>
      <c r="AZ6">
        <v>1004.8351872628</v>
      </c>
      <c r="BA6">
        <v>5.9692485400000002E-2</v>
      </c>
      <c r="BB6">
        <v>1789.9905253562999</v>
      </c>
      <c r="BC6" s="1">
        <v>0.10633483439999999</v>
      </c>
      <c r="BD6">
        <v>16833.529063543901</v>
      </c>
      <c r="BE6" s="1">
        <v>0.55277676970724221</v>
      </c>
      <c r="BF6">
        <v>0.23002571133381919</v>
      </c>
      <c r="BG6">
        <v>0.12808295981049209</v>
      </c>
      <c r="BH6">
        <v>6.3706426444632175E-2</v>
      </c>
      <c r="BI6">
        <v>2.540813270381425E-2</v>
      </c>
    </row>
    <row r="7" spans="1:62" x14ac:dyDescent="0.35">
      <c r="A7" t="s">
        <v>1330</v>
      </c>
      <c r="B7" t="s">
        <v>633</v>
      </c>
      <c r="C7">
        <v>73</v>
      </c>
      <c r="D7">
        <v>13.59535390410959</v>
      </c>
      <c r="E7">
        <v>992.46083499999997</v>
      </c>
      <c r="F7" t="s">
        <v>3</v>
      </c>
      <c r="G7" t="s">
        <v>3</v>
      </c>
      <c r="H7" t="s">
        <v>3</v>
      </c>
      <c r="I7">
        <v>3.0541661750069841E-2</v>
      </c>
      <c r="J7">
        <v>0.93982524875945106</v>
      </c>
      <c r="K7">
        <v>2.2835504416723711E-2</v>
      </c>
      <c r="L7">
        <v>0.33884945022154589</v>
      </c>
      <c r="M7" t="s">
        <v>3</v>
      </c>
      <c r="N7">
        <v>0.1418019406132611</v>
      </c>
      <c r="O7">
        <v>58353.024700709997</v>
      </c>
      <c r="P7" s="1">
        <v>0.2</v>
      </c>
      <c r="Q7">
        <v>0.2</v>
      </c>
      <c r="R7">
        <v>0.6</v>
      </c>
      <c r="S7">
        <v>15</v>
      </c>
      <c r="T7">
        <v>56593.933333330002</v>
      </c>
      <c r="U7" s="1">
        <v>66.16405566666667</v>
      </c>
      <c r="V7">
        <v>160248.87269229119</v>
      </c>
      <c r="W7" s="1">
        <v>0.89553543925508894</v>
      </c>
      <c r="X7">
        <v>2.236238478030125E-2</v>
      </c>
      <c r="Y7">
        <v>8.2102175964609822E-2</v>
      </c>
      <c r="Z7">
        <v>0.1044645607449111</v>
      </c>
      <c r="AA7">
        <v>160.2488726922912</v>
      </c>
      <c r="AB7">
        <v>3641.7840105498981</v>
      </c>
      <c r="AC7" s="1">
        <v>522.51681044925056</v>
      </c>
      <c r="AD7">
        <v>152488.9641730476</v>
      </c>
      <c r="AE7" s="1">
        <v>222</v>
      </c>
      <c r="AF7">
        <v>43275</v>
      </c>
      <c r="AG7" s="1">
        <v>67372.127695417788</v>
      </c>
      <c r="AH7" s="1">
        <v>29.196964999999999</v>
      </c>
      <c r="AI7">
        <v>22.099297</v>
      </c>
      <c r="AJ7">
        <v>24.056594</v>
      </c>
      <c r="AK7">
        <v>3.25</v>
      </c>
      <c r="AL7">
        <v>1.4009499999999999</v>
      </c>
      <c r="AM7">
        <v>2.4809559999999999</v>
      </c>
      <c r="AN7">
        <v>0</v>
      </c>
      <c r="AO7">
        <v>0.73955922211964742</v>
      </c>
      <c r="AP7">
        <v>1475.0105176694451</v>
      </c>
      <c r="AQ7" s="1">
        <v>2463.9606660145942</v>
      </c>
      <c r="AR7" s="1">
        <v>6045.3329324577326</v>
      </c>
      <c r="AS7" s="1">
        <v>746.50420840032439</v>
      </c>
      <c r="AT7">
        <v>552.03610125330533</v>
      </c>
      <c r="AU7">
        <v>11282.8444257954</v>
      </c>
      <c r="AV7" s="1">
        <v>7611.7620783875</v>
      </c>
      <c r="AW7" s="1">
        <v>0.58401841740000004</v>
      </c>
      <c r="AX7">
        <v>3103.6989423221999</v>
      </c>
      <c r="AY7" s="1">
        <v>0.23813373639999999</v>
      </c>
      <c r="AZ7">
        <v>1303.5574378972001</v>
      </c>
      <c r="BA7">
        <v>0.1000164672</v>
      </c>
      <c r="BB7">
        <v>1014.4096854828</v>
      </c>
      <c r="BC7" s="1">
        <v>7.7831379000000006E-2</v>
      </c>
      <c r="BD7">
        <v>13033.428144089699</v>
      </c>
      <c r="BE7" s="1">
        <v>0.5998571567261497</v>
      </c>
      <c r="BF7">
        <v>0.22671127239141789</v>
      </c>
      <c r="BG7">
        <v>0.11104254074208179</v>
      </c>
      <c r="BH7">
        <v>4.9755639344348318E-2</v>
      </c>
      <c r="BI7">
        <v>1.2633390796002279E-2</v>
      </c>
    </row>
    <row r="8" spans="1:62" x14ac:dyDescent="0.35">
      <c r="A8" t="s">
        <v>1331</v>
      </c>
      <c r="B8" t="s">
        <v>634</v>
      </c>
      <c r="C8">
        <v>12</v>
      </c>
      <c r="D8">
        <v>220.89403308333331</v>
      </c>
      <c r="E8">
        <v>2650.7283969999999</v>
      </c>
      <c r="F8">
        <v>3.8791078218826879E-3</v>
      </c>
      <c r="G8">
        <v>0.1152440688799951</v>
      </c>
      <c r="H8" t="s">
        <v>3</v>
      </c>
      <c r="I8">
        <v>4.1445744597919387E-2</v>
      </c>
      <c r="J8">
        <v>0.67395141972894645</v>
      </c>
      <c r="K8">
        <v>0.16371540846840149</v>
      </c>
      <c r="L8">
        <v>1</v>
      </c>
      <c r="M8" t="s">
        <v>3</v>
      </c>
      <c r="N8">
        <v>0.1896002752991873</v>
      </c>
      <c r="O8">
        <v>66398.260766630003</v>
      </c>
      <c r="P8" s="1">
        <v>0.16097560975609759</v>
      </c>
      <c r="Q8">
        <v>0.13658536585365849</v>
      </c>
      <c r="R8">
        <v>0.70243902439024386</v>
      </c>
      <c r="S8">
        <v>29</v>
      </c>
      <c r="T8">
        <v>80512.372413789999</v>
      </c>
      <c r="U8" s="1">
        <v>91.404427482758621</v>
      </c>
      <c r="V8">
        <v>117917.0300336131</v>
      </c>
      <c r="W8" s="1">
        <v>0.69248304726150334</v>
      </c>
      <c r="X8">
        <v>0.2128105927829263</v>
      </c>
      <c r="Y8">
        <v>9.4706359955570349E-2</v>
      </c>
      <c r="Z8">
        <v>0.30751695273849672</v>
      </c>
      <c r="AA8">
        <v>117.9170300336131</v>
      </c>
      <c r="AB8">
        <v>3584.4087273344289</v>
      </c>
      <c r="AC8" s="1">
        <v>397.39041962660963</v>
      </c>
      <c r="AD8">
        <v>84563.369361406731</v>
      </c>
      <c r="AE8" s="1">
        <v>38</v>
      </c>
      <c r="AF8">
        <v>29433</v>
      </c>
      <c r="AG8" s="1">
        <v>46134.571586389749</v>
      </c>
      <c r="AH8" s="1">
        <v>53.499951000000003</v>
      </c>
      <c r="AI8">
        <v>26.599989000000001</v>
      </c>
      <c r="AJ8">
        <v>32.474379999999996</v>
      </c>
      <c r="AK8">
        <v>4.7</v>
      </c>
      <c r="AL8">
        <v>3.4216380000000002</v>
      </c>
      <c r="AM8">
        <v>3.9020959999999998</v>
      </c>
      <c r="AN8">
        <v>0</v>
      </c>
      <c r="AO8" s="1">
        <v>0.95238245441648572</v>
      </c>
      <c r="AP8">
        <v>2197.0191048585202</v>
      </c>
      <c r="AQ8" s="1">
        <v>5406.4816245298634</v>
      </c>
      <c r="AR8" s="1">
        <v>9277.9975111120366</v>
      </c>
      <c r="AS8" s="1">
        <v>1106.1784577094111</v>
      </c>
      <c r="AT8">
        <v>741.18277158216154</v>
      </c>
      <c r="AU8">
        <v>18728.859469791991</v>
      </c>
      <c r="AV8" s="1">
        <v>9637.5979494230996</v>
      </c>
      <c r="AW8" s="1">
        <v>0.56073032300000003</v>
      </c>
      <c r="AX8">
        <v>3025.2656472353001</v>
      </c>
      <c r="AY8" s="1">
        <v>0.17601462440000001</v>
      </c>
      <c r="AZ8">
        <v>760.34633538089997</v>
      </c>
      <c r="BA8">
        <v>4.4238123300000001E-2</v>
      </c>
      <c r="BB8">
        <v>3764.3712528777</v>
      </c>
      <c r="BC8" s="1">
        <v>0.2190169293</v>
      </c>
      <c r="BD8">
        <v>17187.581184916999</v>
      </c>
      <c r="BE8" s="1">
        <v>0.56593457839783046</v>
      </c>
      <c r="BF8">
        <v>0.21192672867551751</v>
      </c>
      <c r="BG8">
        <v>0.15621743858669859</v>
      </c>
      <c r="BH8">
        <v>5.638457485171907E-2</v>
      </c>
      <c r="BI8">
        <v>9.5366794882342891E-3</v>
      </c>
    </row>
    <row r="9" spans="1:62" x14ac:dyDescent="0.35">
      <c r="A9" t="s">
        <v>1332</v>
      </c>
      <c r="B9" t="s">
        <v>635</v>
      </c>
      <c r="C9">
        <v>98</v>
      </c>
      <c r="D9">
        <v>14.778644561224491</v>
      </c>
      <c r="E9">
        <v>1448.3071669999999</v>
      </c>
      <c r="F9" t="s">
        <v>3</v>
      </c>
      <c r="G9" t="s">
        <v>3</v>
      </c>
      <c r="H9" t="s">
        <v>3</v>
      </c>
      <c r="I9">
        <v>1.514537881971909E-2</v>
      </c>
      <c r="J9">
        <v>0.96023681654052306</v>
      </c>
      <c r="K9">
        <v>1.9447440806238791E-2</v>
      </c>
      <c r="L9">
        <v>0.38132173772605349</v>
      </c>
      <c r="M9" t="s">
        <v>3</v>
      </c>
      <c r="N9">
        <v>0.18290314162523849</v>
      </c>
      <c r="O9">
        <v>60445.809851639999</v>
      </c>
      <c r="P9" s="1">
        <v>0.32710280373831768</v>
      </c>
      <c r="Q9">
        <v>0.2429906542056075</v>
      </c>
      <c r="R9">
        <v>0.42990654205607481</v>
      </c>
      <c r="S9">
        <v>11</v>
      </c>
      <c r="T9">
        <v>87170.363636359994</v>
      </c>
      <c r="U9" s="1">
        <v>131.66428790909089</v>
      </c>
      <c r="V9">
        <v>208433.34679155119</v>
      </c>
      <c r="W9" s="1">
        <v>0.91548383636685204</v>
      </c>
      <c r="X9">
        <v>2.7578951336595669E-2</v>
      </c>
      <c r="Y9">
        <v>5.6937212296552311E-2</v>
      </c>
      <c r="Z9">
        <v>8.4516163633147984E-2</v>
      </c>
      <c r="AA9">
        <v>208.4333467915512</v>
      </c>
      <c r="AB9">
        <v>4346.680830862726</v>
      </c>
      <c r="AC9" s="1">
        <v>436.82810830142091</v>
      </c>
      <c r="AD9">
        <v>151903.94924365351</v>
      </c>
      <c r="AE9" s="1">
        <v>219</v>
      </c>
      <c r="AF9">
        <v>43366</v>
      </c>
      <c r="AG9" s="1">
        <v>66464.870133132383</v>
      </c>
      <c r="AH9" s="1">
        <v>34.999985000000002</v>
      </c>
      <c r="AI9">
        <v>20</v>
      </c>
      <c r="AJ9">
        <v>19.999976</v>
      </c>
      <c r="AK9">
        <v>0</v>
      </c>
      <c r="AL9">
        <v>0</v>
      </c>
      <c r="AM9">
        <v>0</v>
      </c>
      <c r="AN9">
        <v>3253.915935361797</v>
      </c>
      <c r="AO9">
        <v>1.814458938662554</v>
      </c>
      <c r="AP9">
        <v>1459.414182405962</v>
      </c>
      <c r="AQ9" s="1">
        <v>3440.9076358592661</v>
      </c>
      <c r="AR9" s="1">
        <v>8360.9341070118444</v>
      </c>
      <c r="AS9" s="1">
        <v>851.44960827222098</v>
      </c>
      <c r="AT9">
        <v>630.13215759361083</v>
      </c>
      <c r="AU9">
        <v>14742.83769114291</v>
      </c>
      <c r="AV9" s="1">
        <v>7397.6924380566998</v>
      </c>
      <c r="AW9" s="1">
        <v>0.43807124539999998</v>
      </c>
      <c r="AX9">
        <v>6511.8263232957997</v>
      </c>
      <c r="AY9" s="1">
        <v>0.38561266109999998</v>
      </c>
      <c r="AZ9">
        <v>1266.4563296433</v>
      </c>
      <c r="BA9">
        <v>7.4996102699999997E-2</v>
      </c>
      <c r="BB9">
        <v>1710.9868260416999</v>
      </c>
      <c r="BC9" s="1">
        <v>0.1013199908</v>
      </c>
      <c r="BD9">
        <v>16886.961917037501</v>
      </c>
      <c r="BE9" s="1">
        <v>0.57311774831929829</v>
      </c>
      <c r="BF9">
        <v>0.2379956215752318</v>
      </c>
      <c r="BG9">
        <v>0.13749514241484101</v>
      </c>
      <c r="BH9">
        <v>3.7945077662206943E-2</v>
      </c>
      <c r="BI9">
        <v>1.3446410028421989E-2</v>
      </c>
    </row>
    <row r="10" spans="1:62" x14ac:dyDescent="0.35">
      <c r="A10" t="s">
        <v>1333</v>
      </c>
      <c r="B10" t="s">
        <v>636</v>
      </c>
      <c r="C10">
        <v>19</v>
      </c>
      <c r="D10">
        <v>183.34497421052629</v>
      </c>
      <c r="E10">
        <v>3483.5545099999999</v>
      </c>
      <c r="F10">
        <v>1.6545086542687971E-2</v>
      </c>
      <c r="G10">
        <v>2.7874370548758149E-2</v>
      </c>
      <c r="H10" t="s">
        <v>3</v>
      </c>
      <c r="I10">
        <v>0.14666163851762479</v>
      </c>
      <c r="J10">
        <v>0.75672978819828651</v>
      </c>
      <c r="K10">
        <v>4.9663551286757951E-2</v>
      </c>
      <c r="L10">
        <v>0.25176927818090522</v>
      </c>
      <c r="M10">
        <v>1.121988523351527E-2</v>
      </c>
      <c r="N10">
        <v>0.11918639225134819</v>
      </c>
      <c r="O10">
        <v>75094.858645989996</v>
      </c>
      <c r="P10" s="1">
        <v>0.115</v>
      </c>
      <c r="Q10">
        <v>0.13500000000000001</v>
      </c>
      <c r="R10">
        <v>0.75</v>
      </c>
      <c r="S10">
        <v>26.33</v>
      </c>
      <c r="T10">
        <v>92507.137485750005</v>
      </c>
      <c r="U10" s="1">
        <v>132.3036274211926</v>
      </c>
      <c r="V10">
        <v>204594.63400215321</v>
      </c>
      <c r="W10" s="1">
        <v>0.79671764607237416</v>
      </c>
      <c r="X10">
        <v>0.16831510130759411</v>
      </c>
      <c r="Y10">
        <v>3.4967252620031718E-2</v>
      </c>
      <c r="Z10">
        <v>0.20328235392762589</v>
      </c>
      <c r="AA10">
        <v>204.59463400215321</v>
      </c>
      <c r="AB10">
        <v>6285.541373658597</v>
      </c>
      <c r="AC10" s="1">
        <v>744.19554008930959</v>
      </c>
      <c r="AD10">
        <v>171449.76235141401</v>
      </c>
      <c r="AE10" s="1">
        <v>291</v>
      </c>
      <c r="AF10">
        <v>44166.5</v>
      </c>
      <c r="AG10" s="1">
        <v>69807.735311795637</v>
      </c>
      <c r="AH10" s="1">
        <v>65.709979000000004</v>
      </c>
      <c r="AI10">
        <v>28.7834</v>
      </c>
      <c r="AJ10">
        <v>32.629199</v>
      </c>
      <c r="AK10">
        <v>2</v>
      </c>
      <c r="AL10">
        <v>0.95123800000000003</v>
      </c>
      <c r="AM10">
        <v>1.166026</v>
      </c>
      <c r="AN10">
        <v>0</v>
      </c>
      <c r="AO10" s="1">
        <v>0.8097918053678228</v>
      </c>
      <c r="AP10">
        <v>1220.412368400114</v>
      </c>
      <c r="AQ10" s="1">
        <v>2304.826830454851</v>
      </c>
      <c r="AR10" s="1">
        <v>7100.8233369082554</v>
      </c>
      <c r="AS10" s="1">
        <v>806.5343119892791</v>
      </c>
      <c r="AT10">
        <v>339.95422106944437</v>
      </c>
      <c r="AU10">
        <v>11772.55106882194</v>
      </c>
      <c r="AV10" s="1">
        <v>4710.7952222702997</v>
      </c>
      <c r="AW10" s="1">
        <v>0.3881283599</v>
      </c>
      <c r="AX10">
        <v>5437.3019591257998</v>
      </c>
      <c r="AY10" s="1">
        <v>0.44798616619999998</v>
      </c>
      <c r="AZ10">
        <v>1063.1496043027</v>
      </c>
      <c r="BA10">
        <v>8.7594236800000003E-2</v>
      </c>
      <c r="BB10">
        <v>925.96272860320005</v>
      </c>
      <c r="BC10" s="1">
        <v>7.6291237100000006E-2</v>
      </c>
      <c r="BD10">
        <v>12137.209514302</v>
      </c>
      <c r="BE10" s="1">
        <v>0.60987254865242169</v>
      </c>
      <c r="BF10">
        <v>0.21179171504343661</v>
      </c>
      <c r="BG10">
        <v>0.12270641131075891</v>
      </c>
      <c r="BH10">
        <v>4.0504273469303402E-2</v>
      </c>
      <c r="BI10">
        <v>1.5125051524079379E-2</v>
      </c>
    </row>
    <row r="11" spans="1:62" x14ac:dyDescent="0.35">
      <c r="A11" t="s">
        <v>1334</v>
      </c>
      <c r="B11" t="s">
        <v>637</v>
      </c>
      <c r="C11">
        <v>68</v>
      </c>
      <c r="D11">
        <v>16.15187326470588</v>
      </c>
      <c r="E11">
        <v>1098.3273819999999</v>
      </c>
      <c r="F11" t="s">
        <v>3</v>
      </c>
      <c r="G11" t="s">
        <v>3</v>
      </c>
      <c r="H11" t="s">
        <v>3</v>
      </c>
      <c r="I11">
        <v>1.7014122635142691E-2</v>
      </c>
      <c r="J11">
        <v>0.93860612321707204</v>
      </c>
      <c r="K11">
        <v>3.110309269044411E-2</v>
      </c>
      <c r="L11">
        <v>0.1149954388769281</v>
      </c>
      <c r="M11" t="s">
        <v>3</v>
      </c>
      <c r="N11">
        <v>0.11406499069102589</v>
      </c>
      <c r="O11">
        <v>73939.953096529993</v>
      </c>
      <c r="P11" s="1">
        <v>8.6956521739130432E-2</v>
      </c>
      <c r="Q11">
        <v>0.14492753623188409</v>
      </c>
      <c r="R11">
        <v>0.76811594202898548</v>
      </c>
      <c r="S11">
        <v>7</v>
      </c>
      <c r="T11">
        <v>100563.85714285</v>
      </c>
      <c r="U11" s="1">
        <v>156.9039117142857</v>
      </c>
      <c r="V11">
        <v>170713.95384732381</v>
      </c>
      <c r="W11" s="1">
        <v>0.7997305703936447</v>
      </c>
      <c r="X11">
        <v>0.1721462544415378</v>
      </c>
      <c r="Y11">
        <v>2.81231751648175E-2</v>
      </c>
      <c r="Z11">
        <v>0.2002694296063553</v>
      </c>
      <c r="AA11">
        <v>170.71395384732381</v>
      </c>
      <c r="AB11">
        <v>3626.434217407138</v>
      </c>
      <c r="AC11" s="1">
        <v>381.74723390443529</v>
      </c>
      <c r="AD11">
        <v>166660.47309734981</v>
      </c>
      <c r="AE11" s="1">
        <v>268</v>
      </c>
      <c r="AF11">
        <v>47043</v>
      </c>
      <c r="AG11" s="1">
        <v>82855.65155807366</v>
      </c>
      <c r="AH11" s="1">
        <v>28.199974000000001</v>
      </c>
      <c r="AI11">
        <v>19.999995999999999</v>
      </c>
      <c r="AJ11">
        <v>25.879570999999999</v>
      </c>
      <c r="AK11">
        <v>1.5</v>
      </c>
      <c r="AL11">
        <v>0.92723699999999998</v>
      </c>
      <c r="AM11">
        <v>1.498183</v>
      </c>
      <c r="AN11">
        <v>2843.0554779704112</v>
      </c>
      <c r="AO11" s="1">
        <v>1.1307513381071279</v>
      </c>
      <c r="AP11">
        <v>1663.1168629100059</v>
      </c>
      <c r="AQ11" s="1">
        <v>2375.839756674663</v>
      </c>
      <c r="AR11" s="1">
        <v>8055.8842518231968</v>
      </c>
      <c r="AS11" s="1">
        <v>302.16787402282938</v>
      </c>
      <c r="AT11">
        <v>426.57882128627477</v>
      </c>
      <c r="AU11">
        <v>12823.587566716969</v>
      </c>
      <c r="AV11" s="1">
        <v>6646.4362054186004</v>
      </c>
      <c r="AW11" s="1">
        <v>0.43545435570000002</v>
      </c>
      <c r="AX11">
        <v>6618.1959974414003</v>
      </c>
      <c r="AY11" s="1">
        <v>0.43360414289999999</v>
      </c>
      <c r="AZ11">
        <v>1135.0366945117</v>
      </c>
      <c r="BA11">
        <v>7.4364164100000005E-2</v>
      </c>
      <c r="BB11">
        <v>863.55242137920004</v>
      </c>
      <c r="BC11" s="1">
        <v>5.6577337300000002E-2</v>
      </c>
      <c r="BD11">
        <v>15263.221318750901</v>
      </c>
      <c r="BE11" s="1">
        <v>0.60268340396758224</v>
      </c>
      <c r="BF11">
        <v>0.22918301647754349</v>
      </c>
      <c r="BG11">
        <v>0.1109679340974908</v>
      </c>
      <c r="BH11">
        <v>4.5915289335221002E-2</v>
      </c>
      <c r="BI11">
        <v>1.125035612216249E-2</v>
      </c>
    </row>
    <row r="12" spans="1:62" x14ac:dyDescent="0.35">
      <c r="A12" t="s">
        <v>1335</v>
      </c>
      <c r="B12" t="s">
        <v>638</v>
      </c>
      <c r="C12">
        <v>65</v>
      </c>
      <c r="D12">
        <v>10.8104712</v>
      </c>
      <c r="E12">
        <v>702.68062799999996</v>
      </c>
      <c r="F12" t="s">
        <v>3</v>
      </c>
      <c r="G12" t="s">
        <v>3</v>
      </c>
      <c r="H12" t="s">
        <v>3</v>
      </c>
      <c r="I12">
        <v>2.7177555086540281E-2</v>
      </c>
      <c r="J12">
        <v>0.95907277372856059</v>
      </c>
      <c r="K12" t="s">
        <v>3</v>
      </c>
      <c r="L12">
        <v>0.35775194265164673</v>
      </c>
      <c r="M12" t="s">
        <v>3</v>
      </c>
      <c r="N12">
        <v>0.1184447823756143</v>
      </c>
      <c r="O12">
        <v>63635.923774950003</v>
      </c>
      <c r="P12" s="1">
        <v>0.23728813559322029</v>
      </c>
      <c r="Q12">
        <v>0.1864406779661017</v>
      </c>
      <c r="R12">
        <v>0.57627118644067798</v>
      </c>
      <c r="S12">
        <v>4</v>
      </c>
      <c r="T12">
        <v>79096</v>
      </c>
      <c r="U12" s="1">
        <v>175.67015699999999</v>
      </c>
      <c r="V12">
        <v>120131.5315042384</v>
      </c>
      <c r="W12" s="1">
        <v>0.88921969197089112</v>
      </c>
      <c r="X12">
        <v>5.4172821839005569E-2</v>
      </c>
      <c r="Y12">
        <v>5.6607486190103307E-2</v>
      </c>
      <c r="Z12">
        <v>0.1107803080291089</v>
      </c>
      <c r="AA12">
        <v>120.1315315042384</v>
      </c>
      <c r="AB12">
        <v>2756.7602162500489</v>
      </c>
      <c r="AC12" s="1">
        <v>344.85346591908609</v>
      </c>
      <c r="AD12">
        <v>115873.45595877621</v>
      </c>
      <c r="AE12" s="1">
        <v>92</v>
      </c>
      <c r="AF12">
        <v>37297</v>
      </c>
      <c r="AG12" s="1">
        <v>58994.673967459326</v>
      </c>
      <c r="AH12" s="1">
        <v>32.299878</v>
      </c>
      <c r="AI12">
        <v>22.532088999999999</v>
      </c>
      <c r="AJ12">
        <v>20</v>
      </c>
      <c r="AK12">
        <v>2</v>
      </c>
      <c r="AL12">
        <v>1.9837579999999999</v>
      </c>
      <c r="AM12">
        <v>1.928364</v>
      </c>
      <c r="AN12">
        <v>2377.7883485354891</v>
      </c>
      <c r="AO12">
        <v>1.9441847177349481</v>
      </c>
      <c r="AP12">
        <v>1657.3189207088831</v>
      </c>
      <c r="AQ12" s="1">
        <v>3418.1024839637389</v>
      </c>
      <c r="AR12" s="1">
        <v>9150.6852384722351</v>
      </c>
      <c r="AS12" s="1">
        <v>743.41222624398301</v>
      </c>
      <c r="AT12">
        <v>155.5172515727871</v>
      </c>
      <c r="AU12">
        <v>15125.036120961629</v>
      </c>
      <c r="AV12" s="1">
        <v>8446.5396242074003</v>
      </c>
      <c r="AW12" s="1">
        <v>0.54584628280000003</v>
      </c>
      <c r="AX12">
        <v>4307.6072595002997</v>
      </c>
      <c r="AY12" s="1">
        <v>0.2783733357</v>
      </c>
      <c r="AZ12">
        <v>1117.0021461440999</v>
      </c>
      <c r="BA12">
        <v>7.2184763999999998E-2</v>
      </c>
      <c r="BB12">
        <v>1603.0602669350999</v>
      </c>
      <c r="BC12" s="1">
        <v>0.1035956175</v>
      </c>
      <c r="BD12">
        <v>15474.209296786899</v>
      </c>
      <c r="BE12" s="1">
        <v>0.54915471892711598</v>
      </c>
      <c r="BF12">
        <v>0.2413974073744348</v>
      </c>
      <c r="BG12">
        <v>0.12763930521818759</v>
      </c>
      <c r="BH12">
        <v>6.6067696584779456E-2</v>
      </c>
      <c r="BI12">
        <v>1.5740871895482251E-2</v>
      </c>
    </row>
    <row r="13" spans="1:62" x14ac:dyDescent="0.35">
      <c r="A13" t="s">
        <v>1336</v>
      </c>
      <c r="B13" t="s">
        <v>639</v>
      </c>
      <c r="C13">
        <v>74</v>
      </c>
      <c r="D13">
        <v>53.718297999999997</v>
      </c>
      <c r="E13">
        <v>3975.1540519999999</v>
      </c>
      <c r="F13">
        <v>1.9689890822860441E-2</v>
      </c>
      <c r="G13">
        <v>1.7622597880848249E-2</v>
      </c>
      <c r="H13">
        <v>3.082235169669021E-3</v>
      </c>
      <c r="I13">
        <v>2.1449914638495729E-2</v>
      </c>
      <c r="J13">
        <v>0.92584488987214397</v>
      </c>
      <c r="K13">
        <v>1.231047161598264E-2</v>
      </c>
      <c r="L13">
        <v>0.1162941862331672</v>
      </c>
      <c r="M13">
        <v>4.8156769535583994E-3</v>
      </c>
      <c r="N13">
        <v>0.1191757537627767</v>
      </c>
      <c r="O13">
        <v>74395.462560080006</v>
      </c>
      <c r="P13" s="1">
        <v>0.33333333333333331</v>
      </c>
      <c r="Q13">
        <v>0.2289156626506024</v>
      </c>
      <c r="R13">
        <v>0.43775100401606432</v>
      </c>
      <c r="S13">
        <v>22</v>
      </c>
      <c r="T13">
        <v>111290.13636362999</v>
      </c>
      <c r="U13" s="1">
        <v>180.68882054545449</v>
      </c>
      <c r="V13">
        <v>336130.28388868092</v>
      </c>
      <c r="W13" s="1">
        <v>0.83154657919713582</v>
      </c>
      <c r="X13">
        <v>0.10656758214372269</v>
      </c>
      <c r="Y13">
        <v>6.1885838659141532E-2</v>
      </c>
      <c r="Z13">
        <v>0.16845342080286421</v>
      </c>
      <c r="AA13">
        <v>336.13028388868088</v>
      </c>
      <c r="AB13">
        <v>9435.8536824826442</v>
      </c>
      <c r="AC13" s="1">
        <v>975.8644116064562</v>
      </c>
      <c r="AD13">
        <v>275656.15989976382</v>
      </c>
      <c r="AE13" s="1">
        <v>524</v>
      </c>
      <c r="AF13">
        <v>58864</v>
      </c>
      <c r="AG13" s="1">
        <v>121084.10768954791</v>
      </c>
      <c r="AH13" s="1">
        <v>66.099980000000002</v>
      </c>
      <c r="AI13">
        <v>24.735699</v>
      </c>
      <c r="AJ13">
        <v>32.021695000000001</v>
      </c>
      <c r="AK13">
        <v>2.2000000000000002</v>
      </c>
      <c r="AL13">
        <v>2.2000000000000002</v>
      </c>
      <c r="AM13">
        <v>2.2000000000000002</v>
      </c>
      <c r="AN13">
        <v>0</v>
      </c>
      <c r="AO13" s="1">
        <v>0.46879167079208128</v>
      </c>
      <c r="AP13">
        <v>1599.3130170141139</v>
      </c>
      <c r="AQ13" s="1">
        <v>2611.6315755805081</v>
      </c>
      <c r="AR13" s="1">
        <v>8048.4500352641944</v>
      </c>
      <c r="AS13" s="1">
        <v>1065.4747651525729</v>
      </c>
      <c r="AT13">
        <v>203.07976985038869</v>
      </c>
      <c r="AU13">
        <v>13527.94916286178</v>
      </c>
      <c r="AV13" s="1">
        <v>2758.5308809418002</v>
      </c>
      <c r="AW13" s="1">
        <v>0.20589362089999999</v>
      </c>
      <c r="AX13">
        <v>8362.6996024327</v>
      </c>
      <c r="AY13" s="1">
        <v>0.62418242769999999</v>
      </c>
      <c r="AZ13">
        <v>1114.9140018293999</v>
      </c>
      <c r="BA13" s="1">
        <v>8.32159185E-2</v>
      </c>
      <c r="BB13">
        <v>1161.7008109566</v>
      </c>
      <c r="BC13" s="1">
        <v>8.6708032899999996E-2</v>
      </c>
      <c r="BD13">
        <v>13397.8452961605</v>
      </c>
      <c r="BE13" s="1">
        <v>0.61135656697300078</v>
      </c>
      <c r="BF13">
        <v>0.22677547271349019</v>
      </c>
      <c r="BG13">
        <v>0.1197564664174075</v>
      </c>
      <c r="BH13">
        <v>2.6665545600981E-2</v>
      </c>
      <c r="BI13">
        <v>1.54459482951205E-2</v>
      </c>
    </row>
    <row r="14" spans="1:62" x14ac:dyDescent="0.35">
      <c r="A14" t="s">
        <v>1337</v>
      </c>
      <c r="B14" t="s">
        <v>640</v>
      </c>
      <c r="C14">
        <v>65</v>
      </c>
      <c r="D14">
        <v>9.4611102153846165</v>
      </c>
      <c r="E14">
        <v>614.97216400000002</v>
      </c>
      <c r="F14" t="s">
        <v>3</v>
      </c>
      <c r="G14" t="s">
        <v>3</v>
      </c>
      <c r="H14" t="s">
        <v>3</v>
      </c>
      <c r="I14">
        <v>4.802812850091219E-2</v>
      </c>
      <c r="J14">
        <v>0.92645355683910202</v>
      </c>
      <c r="K14">
        <v>1.875055491857814E-2</v>
      </c>
      <c r="L14">
        <v>0.30304600506905111</v>
      </c>
      <c r="M14" t="s">
        <v>3</v>
      </c>
      <c r="N14">
        <v>0.15125629387177511</v>
      </c>
      <c r="O14">
        <v>60541.171171169997</v>
      </c>
      <c r="P14" s="1">
        <v>0.1020408163265306</v>
      </c>
      <c r="Q14">
        <v>0.2040816326530612</v>
      </c>
      <c r="R14">
        <v>0.69387755102040816</v>
      </c>
      <c r="S14">
        <v>8.5</v>
      </c>
      <c r="T14">
        <v>74210.235294109996</v>
      </c>
      <c r="U14" s="1">
        <v>72.349666352941185</v>
      </c>
      <c r="V14">
        <v>169089.27929947729</v>
      </c>
      <c r="W14" s="1">
        <v>0.87001025145886146</v>
      </c>
      <c r="X14">
        <v>5.4047883737301079E-2</v>
      </c>
      <c r="Y14">
        <v>7.5941864803837467E-2</v>
      </c>
      <c r="Z14">
        <v>0.12998974854113851</v>
      </c>
      <c r="AA14">
        <v>169.08927929947731</v>
      </c>
      <c r="AB14">
        <v>3704.0359439748559</v>
      </c>
      <c r="AC14" s="1">
        <v>422.29535774565562</v>
      </c>
      <c r="AD14">
        <v>143239.3427626942</v>
      </c>
      <c r="AE14" s="1">
        <v>169</v>
      </c>
      <c r="AF14">
        <v>39215</v>
      </c>
      <c r="AG14" s="1">
        <v>58040.827828911752</v>
      </c>
      <c r="AH14" s="1">
        <v>37.599898000000003</v>
      </c>
      <c r="AI14">
        <v>19.999991000000001</v>
      </c>
      <c r="AJ14">
        <v>30.532118000000001</v>
      </c>
      <c r="AK14">
        <v>2.9</v>
      </c>
      <c r="AL14">
        <v>1.4692270000000001</v>
      </c>
      <c r="AM14">
        <v>2.7489530000000002</v>
      </c>
      <c r="AN14">
        <v>2640.4424217158548</v>
      </c>
      <c r="AO14" s="1">
        <v>1.660451225983447</v>
      </c>
      <c r="AP14">
        <v>2453.6853346097141</v>
      </c>
      <c r="AQ14" s="1">
        <v>2935.201925659841</v>
      </c>
      <c r="AR14" s="1">
        <v>9004.9062773514415</v>
      </c>
      <c r="AS14" s="1">
        <v>753.94074259270053</v>
      </c>
      <c r="AT14">
        <v>543.11843617038892</v>
      </c>
      <c r="AU14">
        <v>15690.85271638409</v>
      </c>
      <c r="AV14" s="1">
        <v>8934.3737562604001</v>
      </c>
      <c r="AW14" s="1">
        <v>0.52719323330000001</v>
      </c>
      <c r="AX14">
        <v>5372.5124965536997</v>
      </c>
      <c r="AY14" s="1">
        <v>0.31701743300000002</v>
      </c>
      <c r="AZ14">
        <v>1540.8833114265999</v>
      </c>
      <c r="BA14">
        <v>9.0923356999999996E-2</v>
      </c>
      <c r="BB14">
        <v>1099.2874013405001</v>
      </c>
      <c r="BC14" s="1">
        <v>6.48659766E-2</v>
      </c>
      <c r="BD14">
        <v>16947.0569655812</v>
      </c>
      <c r="BE14" s="1">
        <v>0.51699088439001428</v>
      </c>
      <c r="BF14">
        <v>0.24689394240205109</v>
      </c>
      <c r="BG14">
        <v>0.1832659636623537</v>
      </c>
      <c r="BH14">
        <v>3.5519567079431158E-2</v>
      </c>
      <c r="BI14">
        <v>1.7329642466149719E-2</v>
      </c>
    </row>
    <row r="15" spans="1:62" x14ac:dyDescent="0.35">
      <c r="A15" t="s">
        <v>1338</v>
      </c>
      <c r="B15" t="s">
        <v>641</v>
      </c>
      <c r="C15">
        <v>61</v>
      </c>
      <c r="D15">
        <v>9.2101674918032774</v>
      </c>
      <c r="E15">
        <v>561.82021699999996</v>
      </c>
      <c r="F15" t="s">
        <v>3</v>
      </c>
      <c r="G15" t="s">
        <v>3</v>
      </c>
      <c r="H15" t="s">
        <v>3</v>
      </c>
      <c r="I15">
        <v>0.1017855737612845</v>
      </c>
      <c r="J15">
        <v>0.84880675549329698</v>
      </c>
      <c r="K15">
        <v>3.6594909404709323E-2</v>
      </c>
      <c r="L15">
        <v>0.2805823913716477</v>
      </c>
      <c r="M15" t="s">
        <v>3</v>
      </c>
      <c r="N15">
        <v>0.1052327450309198</v>
      </c>
      <c r="O15">
        <v>63566.743174919997</v>
      </c>
      <c r="P15" s="1">
        <v>0.16666666666666671</v>
      </c>
      <c r="Q15">
        <v>0.20833333333333329</v>
      </c>
      <c r="R15">
        <v>0.625</v>
      </c>
      <c r="S15">
        <v>4.12</v>
      </c>
      <c r="T15">
        <v>90270.106796110005</v>
      </c>
      <c r="U15" s="1">
        <v>136.3641303398058</v>
      </c>
      <c r="V15">
        <v>357073.37317126128</v>
      </c>
      <c r="W15" s="1">
        <v>0.51873306673451269</v>
      </c>
      <c r="X15">
        <v>4.015262569796757E-2</v>
      </c>
      <c r="Y15">
        <v>0.44111430756751968</v>
      </c>
      <c r="Z15">
        <v>0.48126693326548731</v>
      </c>
      <c r="AA15">
        <v>357.07337317126132</v>
      </c>
      <c r="AB15">
        <v>9167.9684072315977</v>
      </c>
      <c r="AC15" s="1">
        <v>540.39662655998734</v>
      </c>
      <c r="AD15">
        <v>296525.57685597893</v>
      </c>
      <c r="AE15" s="1">
        <v>549</v>
      </c>
      <c r="AF15">
        <v>40210</v>
      </c>
      <c r="AG15" s="1">
        <v>81976.836708033967</v>
      </c>
      <c r="AH15" s="1">
        <v>27.299768</v>
      </c>
      <c r="AI15">
        <v>24.397392</v>
      </c>
      <c r="AJ15">
        <v>24.33849</v>
      </c>
      <c r="AK15">
        <v>0</v>
      </c>
      <c r="AL15">
        <v>0</v>
      </c>
      <c r="AM15">
        <v>0</v>
      </c>
      <c r="AN15">
        <v>2232.714580294286</v>
      </c>
      <c r="AO15" s="1">
        <v>1.528260057093962</v>
      </c>
      <c r="AP15">
        <v>1827.622465212924</v>
      </c>
      <c r="AQ15" s="1">
        <v>3302.3661909268749</v>
      </c>
      <c r="AR15" s="1">
        <v>7634.15663982772</v>
      </c>
      <c r="AS15" s="1">
        <v>963.24417246807639</v>
      </c>
      <c r="AT15" s="1">
        <v>615.78166739414439</v>
      </c>
      <c r="AU15">
        <v>14343.17113582974</v>
      </c>
      <c r="AV15" s="1">
        <v>6063.9696129479998</v>
      </c>
      <c r="AW15" s="1">
        <v>0.32974451449999997</v>
      </c>
      <c r="AX15">
        <v>9292.3179122670008</v>
      </c>
      <c r="AY15" s="1">
        <v>0.50529456019999996</v>
      </c>
      <c r="AZ15">
        <v>1463.8308289962999</v>
      </c>
      <c r="BA15">
        <v>7.9599703999999993E-2</v>
      </c>
      <c r="BB15">
        <v>1569.7845746519999</v>
      </c>
      <c r="BC15" s="1">
        <v>8.5361221400000006E-2</v>
      </c>
      <c r="BD15">
        <v>18389.902928863299</v>
      </c>
      <c r="BE15" s="1">
        <v>0.54137464885480724</v>
      </c>
      <c r="BF15">
        <v>0.24815109404708011</v>
      </c>
      <c r="BG15">
        <v>0.1541221559678001</v>
      </c>
      <c r="BH15">
        <v>4.029998023012335E-2</v>
      </c>
      <c r="BI15">
        <v>1.6052120900189211E-2</v>
      </c>
    </row>
    <row r="16" spans="1:62" x14ac:dyDescent="0.35">
      <c r="A16" t="s">
        <v>1339</v>
      </c>
      <c r="B16" t="s">
        <v>642</v>
      </c>
      <c r="C16">
        <v>60</v>
      </c>
      <c r="D16">
        <v>17.207849383333329</v>
      </c>
      <c r="E16">
        <v>1032.470963</v>
      </c>
      <c r="F16" t="s">
        <v>3</v>
      </c>
      <c r="G16" t="s">
        <v>3</v>
      </c>
      <c r="H16" t="s">
        <v>3</v>
      </c>
      <c r="I16">
        <v>1.3289382951090761E-2</v>
      </c>
      <c r="J16">
        <v>0.96108215529212848</v>
      </c>
      <c r="K16">
        <v>1.851907595181022E-2</v>
      </c>
      <c r="L16">
        <v>0.1996785000593686</v>
      </c>
      <c r="M16" t="s">
        <v>3</v>
      </c>
      <c r="N16">
        <v>8.2818538149682819E-2</v>
      </c>
      <c r="O16">
        <v>66276.259183989998</v>
      </c>
      <c r="P16" s="1">
        <v>0.18309859154929581</v>
      </c>
      <c r="Q16">
        <v>8.4507042253521125E-2</v>
      </c>
      <c r="R16">
        <v>0.73239436619718312</v>
      </c>
      <c r="S16">
        <v>9.25</v>
      </c>
      <c r="T16">
        <v>77946.972972970005</v>
      </c>
      <c r="U16" s="1">
        <v>111.6184824864865</v>
      </c>
      <c r="V16">
        <v>145795.7612314953</v>
      </c>
      <c r="W16" s="1">
        <v>0.89330876412651339</v>
      </c>
      <c r="X16">
        <v>3.110239434839154E-2</v>
      </c>
      <c r="Y16">
        <v>7.558884152509511E-2</v>
      </c>
      <c r="Z16">
        <v>0.1066912358734867</v>
      </c>
      <c r="AA16">
        <v>145.79576123149531</v>
      </c>
      <c r="AB16">
        <v>2961.2406639662559</v>
      </c>
      <c r="AC16" s="1">
        <v>497.70526088877517</v>
      </c>
      <c r="AD16">
        <v>139205.04100918851</v>
      </c>
      <c r="AE16" s="1">
        <v>154</v>
      </c>
      <c r="AF16">
        <v>40789</v>
      </c>
      <c r="AG16" s="1">
        <v>63534.264131551899</v>
      </c>
      <c r="AH16" s="1">
        <v>23.599933</v>
      </c>
      <c r="AI16">
        <v>19.999997</v>
      </c>
      <c r="AJ16">
        <v>21.246561</v>
      </c>
      <c r="AK16">
        <v>0.5</v>
      </c>
      <c r="AL16">
        <v>0.37119999999999997</v>
      </c>
      <c r="AM16">
        <v>0.48327399999999998</v>
      </c>
      <c r="AN16">
        <v>2655.0127879964411</v>
      </c>
      <c r="AO16">
        <v>1.459649481577147</v>
      </c>
      <c r="AP16">
        <v>1347.05477426584</v>
      </c>
      <c r="AQ16" s="1">
        <v>2671.406614657501</v>
      </c>
      <c r="AR16" s="1">
        <v>7067.4826329232073</v>
      </c>
      <c r="AS16" s="1">
        <v>1204.1885094641641</v>
      </c>
      <c r="AT16" s="1">
        <v>708.38688564648771</v>
      </c>
      <c r="AU16">
        <v>12998.519416957201</v>
      </c>
      <c r="AV16" s="1">
        <v>7017.1406249275997</v>
      </c>
      <c r="AW16" s="1">
        <v>0.48655626140000002</v>
      </c>
      <c r="AX16">
        <v>5022.9383443835004</v>
      </c>
      <c r="AY16" s="1">
        <v>0.34828176220000001</v>
      </c>
      <c r="AZ16">
        <v>1111.7704942261</v>
      </c>
      <c r="BA16">
        <v>7.7088222100000006E-2</v>
      </c>
      <c r="BB16">
        <v>1270.2044313516001</v>
      </c>
      <c r="BC16" s="1">
        <v>8.8073754300000001E-2</v>
      </c>
      <c r="BD16">
        <v>14422.053894888801</v>
      </c>
      <c r="BE16" s="1">
        <v>0.52200415146635137</v>
      </c>
      <c r="BF16">
        <v>0.25058150028182902</v>
      </c>
      <c r="BG16">
        <v>0.16843136234897879</v>
      </c>
      <c r="BH16">
        <v>2.731282954722436E-2</v>
      </c>
      <c r="BI16">
        <v>3.1670156355616493E-2</v>
      </c>
    </row>
    <row r="17" spans="1:61" x14ac:dyDescent="0.35">
      <c r="A17" t="s">
        <v>1340</v>
      </c>
      <c r="B17" t="s">
        <v>643</v>
      </c>
      <c r="C17">
        <v>78</v>
      </c>
      <c r="D17">
        <v>14.94509592307692</v>
      </c>
      <c r="E17">
        <v>1165.717482</v>
      </c>
      <c r="F17" t="s">
        <v>3</v>
      </c>
      <c r="G17">
        <v>1.422068553558218E-2</v>
      </c>
      <c r="H17" t="s">
        <v>3</v>
      </c>
      <c r="I17">
        <v>0.1717093486242946</v>
      </c>
      <c r="J17">
        <v>0.79146223142844041</v>
      </c>
      <c r="K17">
        <v>1.394997202391266E-2</v>
      </c>
      <c r="L17">
        <v>0.21078955993056109</v>
      </c>
      <c r="M17">
        <v>9.145603056586302E-3</v>
      </c>
      <c r="N17">
        <v>0.10077647886542281</v>
      </c>
      <c r="O17">
        <v>68589.367026110005</v>
      </c>
      <c r="P17" s="1">
        <v>5.3763440860215048E-2</v>
      </c>
      <c r="Q17">
        <v>0.23655913978494619</v>
      </c>
      <c r="R17">
        <v>0.70967741935483875</v>
      </c>
      <c r="S17">
        <v>8.85</v>
      </c>
      <c r="T17">
        <v>73744.858757060007</v>
      </c>
      <c r="U17" s="1">
        <v>131.71948949152539</v>
      </c>
      <c r="V17">
        <v>249642.74319770391</v>
      </c>
      <c r="W17" s="1">
        <v>0.54948953982831894</v>
      </c>
      <c r="X17">
        <v>0.19868304124377159</v>
      </c>
      <c r="Y17">
        <v>0.25182741892790939</v>
      </c>
      <c r="Z17">
        <v>0.45051046017168112</v>
      </c>
      <c r="AA17">
        <v>249.64274319770391</v>
      </c>
      <c r="AB17">
        <v>7572.834015369086</v>
      </c>
      <c r="AC17" s="1">
        <v>490.74784313820561</v>
      </c>
      <c r="AD17">
        <v>220745.81530053719</v>
      </c>
      <c r="AE17" s="1">
        <v>439</v>
      </c>
      <c r="AF17">
        <v>40361</v>
      </c>
      <c r="AG17" s="1">
        <v>80438.773347605034</v>
      </c>
      <c r="AH17" s="1">
        <v>39.249994000000001</v>
      </c>
      <c r="AI17">
        <v>24.10539</v>
      </c>
      <c r="AJ17">
        <v>36.262785999999998</v>
      </c>
      <c r="AK17">
        <v>1.8</v>
      </c>
      <c r="AL17">
        <v>1.8</v>
      </c>
      <c r="AM17">
        <v>1.8</v>
      </c>
      <c r="AN17">
        <v>0</v>
      </c>
      <c r="AO17" s="1">
        <v>0.64598136209090307</v>
      </c>
      <c r="AP17">
        <v>1352.255503019041</v>
      </c>
      <c r="AQ17" s="1">
        <v>1985.291389839515</v>
      </c>
      <c r="AR17" s="1">
        <v>7869.9156542288174</v>
      </c>
      <c r="AS17" s="1">
        <v>1063.5804722365831</v>
      </c>
      <c r="AT17">
        <v>408.41407746855771</v>
      </c>
      <c r="AU17">
        <v>12679.45709679251</v>
      </c>
      <c r="AV17" s="1">
        <v>4838.9857748582999</v>
      </c>
      <c r="AW17" s="1">
        <v>0.36905182440000001</v>
      </c>
      <c r="AX17">
        <v>5932.1762980778003</v>
      </c>
      <c r="AY17" s="1">
        <v>0.45242548490000001</v>
      </c>
      <c r="AZ17">
        <v>988.59126478149994</v>
      </c>
      <c r="BA17">
        <v>7.53962559E-2</v>
      </c>
      <c r="BB17">
        <v>1352.1877361248</v>
      </c>
      <c r="BC17" s="1">
        <v>0.1031264348</v>
      </c>
      <c r="BD17">
        <v>13111.941073842399</v>
      </c>
      <c r="BE17" s="1">
        <v>0.57431433193262083</v>
      </c>
      <c r="BF17">
        <v>0.24934485330547451</v>
      </c>
      <c r="BG17">
        <v>0.1327500878061241</v>
      </c>
      <c r="BH17">
        <v>2.8046083236976799E-2</v>
      </c>
      <c r="BI17">
        <v>1.554464371880371E-2</v>
      </c>
    </row>
    <row r="18" spans="1:61" x14ac:dyDescent="0.35">
      <c r="A18" t="s">
        <v>1341</v>
      </c>
      <c r="B18" t="s">
        <v>644</v>
      </c>
      <c r="C18">
        <v>57</v>
      </c>
      <c r="D18">
        <v>10.01549171929824</v>
      </c>
      <c r="E18">
        <v>570.88302799999997</v>
      </c>
      <c r="F18" t="s">
        <v>3</v>
      </c>
      <c r="G18" t="s">
        <v>3</v>
      </c>
      <c r="H18" t="s">
        <v>3</v>
      </c>
      <c r="I18">
        <v>2.6760913943228829E-2</v>
      </c>
      <c r="J18">
        <v>0.95294134494890692</v>
      </c>
      <c r="K18" t="s">
        <v>3</v>
      </c>
      <c r="L18">
        <v>0.21515251545285341</v>
      </c>
      <c r="M18" t="s">
        <v>3</v>
      </c>
      <c r="N18">
        <v>9.8814735393444042E-2</v>
      </c>
      <c r="O18">
        <v>59603.620341419999</v>
      </c>
      <c r="P18" s="1">
        <v>0.35416666666666669</v>
      </c>
      <c r="Q18">
        <v>0.1041666666666667</v>
      </c>
      <c r="R18">
        <v>0.54166666666666663</v>
      </c>
      <c r="S18">
        <v>7.12</v>
      </c>
      <c r="T18">
        <v>71758.544943820001</v>
      </c>
      <c r="U18" s="1">
        <v>80.180200561797747</v>
      </c>
      <c r="V18">
        <v>206301.38613964891</v>
      </c>
      <c r="W18" s="1">
        <v>0.92404416052580718</v>
      </c>
      <c r="X18">
        <v>3.8521418486735098E-2</v>
      </c>
      <c r="Y18">
        <v>3.7434420987457667E-2</v>
      </c>
      <c r="Z18">
        <v>7.5955839474192766E-2</v>
      </c>
      <c r="AA18">
        <v>206.30138613964891</v>
      </c>
      <c r="AB18">
        <v>4210.4352067022737</v>
      </c>
      <c r="AC18" s="1">
        <v>472.76429104142147</v>
      </c>
      <c r="AD18">
        <v>173237.81912504221</v>
      </c>
      <c r="AE18" s="1">
        <v>299</v>
      </c>
      <c r="AF18">
        <v>47382</v>
      </c>
      <c r="AG18" s="1">
        <v>77268.045759609522</v>
      </c>
      <c r="AH18" s="1">
        <v>30.929957999999999</v>
      </c>
      <c r="AI18">
        <v>19.999993</v>
      </c>
      <c r="AJ18">
        <v>19.999911999999998</v>
      </c>
      <c r="AK18">
        <v>0.47</v>
      </c>
      <c r="AL18">
        <v>0.47</v>
      </c>
      <c r="AM18">
        <v>0.47</v>
      </c>
      <c r="AN18">
        <v>2876.7538522795248</v>
      </c>
      <c r="AO18">
        <v>1.293974141331045</v>
      </c>
      <c r="AP18">
        <v>2076.5989560999878</v>
      </c>
      <c r="AQ18" s="1">
        <v>2727.2977889263861</v>
      </c>
      <c r="AR18" s="1">
        <v>8259.634598911216</v>
      </c>
      <c r="AS18" s="1">
        <v>582.65142539847943</v>
      </c>
      <c r="AT18">
        <v>240.5333549344893</v>
      </c>
      <c r="AU18">
        <v>13886.716124270561</v>
      </c>
      <c r="AV18" s="1">
        <v>7825.2656400267997</v>
      </c>
      <c r="AW18" s="1">
        <v>0.46167495089999999</v>
      </c>
      <c r="AX18">
        <v>6484.1269342723999</v>
      </c>
      <c r="AY18" s="1">
        <v>0.38255046180000002</v>
      </c>
      <c r="AZ18">
        <v>1657.8346760084</v>
      </c>
      <c r="BA18">
        <v>9.7808915100000005E-2</v>
      </c>
      <c r="BB18">
        <v>982.50247810969995</v>
      </c>
      <c r="BC18" s="1">
        <v>5.7965672199999999E-2</v>
      </c>
      <c r="BD18">
        <v>16949.7297284173</v>
      </c>
      <c r="BE18" s="1">
        <v>0.53466194589012084</v>
      </c>
      <c r="BF18">
        <v>0.24283809677785961</v>
      </c>
      <c r="BG18">
        <v>0.17835149710367099</v>
      </c>
      <c r="BH18">
        <v>3.0475522404923499E-2</v>
      </c>
      <c r="BI18">
        <v>1.3672937823424949E-2</v>
      </c>
    </row>
    <row r="19" spans="1:61" x14ac:dyDescent="0.35">
      <c r="A19" t="s">
        <v>1342</v>
      </c>
      <c r="B19" t="s">
        <v>645</v>
      </c>
      <c r="C19">
        <v>76</v>
      </c>
      <c r="D19">
        <v>39.112391013157897</v>
      </c>
      <c r="E19">
        <v>2972.5417170000001</v>
      </c>
      <c r="F19">
        <v>7.537491584474647E-3</v>
      </c>
      <c r="G19">
        <v>6.9531968539214241E-3</v>
      </c>
      <c r="H19" t="s">
        <v>3</v>
      </c>
      <c r="I19">
        <v>2.72735783898094E-2</v>
      </c>
      <c r="J19">
        <v>0.91508570011849988</v>
      </c>
      <c r="K19">
        <v>4.216549287648147E-2</v>
      </c>
      <c r="L19">
        <v>0.36480113349926768</v>
      </c>
      <c r="M19">
        <v>8.8102467090081533E-3</v>
      </c>
      <c r="N19">
        <v>0.1290714883276492</v>
      </c>
      <c r="O19">
        <v>63718.732981380002</v>
      </c>
      <c r="P19" s="1">
        <v>0.10309278350515461</v>
      </c>
      <c r="Q19">
        <v>0.1494845360824742</v>
      </c>
      <c r="R19">
        <v>0.74742268041237114</v>
      </c>
      <c r="S19">
        <v>19.75</v>
      </c>
      <c r="T19">
        <v>84071.493670879994</v>
      </c>
      <c r="U19" s="1">
        <v>150.50844136708861</v>
      </c>
      <c r="V19">
        <v>220917.39747314711</v>
      </c>
      <c r="W19" s="1">
        <v>0.60156941326220692</v>
      </c>
      <c r="X19">
        <v>0.2466374121045154</v>
      </c>
      <c r="Y19">
        <v>0.15179317463327771</v>
      </c>
      <c r="Z19">
        <v>0.39843058673779308</v>
      </c>
      <c r="AA19">
        <v>220.91739747314699</v>
      </c>
      <c r="AB19">
        <v>7858.9336076927457</v>
      </c>
      <c r="AC19" s="1">
        <v>654.39355447067726</v>
      </c>
      <c r="AD19">
        <v>179701.32482504781</v>
      </c>
      <c r="AE19" s="1">
        <v>324</v>
      </c>
      <c r="AF19">
        <v>35756.5</v>
      </c>
      <c r="AG19" s="1">
        <v>63221.485432098772</v>
      </c>
      <c r="AH19" s="1">
        <v>60.999986999999997</v>
      </c>
      <c r="AI19">
        <v>28.795100000000001</v>
      </c>
      <c r="AJ19">
        <v>36.460199000000003</v>
      </c>
      <c r="AK19">
        <v>1.75</v>
      </c>
      <c r="AL19">
        <v>1.343834</v>
      </c>
      <c r="AM19">
        <v>1.348071</v>
      </c>
      <c r="AN19">
        <v>0</v>
      </c>
      <c r="AO19">
        <v>0.84207510070320457</v>
      </c>
      <c r="AP19">
        <v>1841.093777995244</v>
      </c>
      <c r="AQ19" s="1">
        <v>1565.5063487877701</v>
      </c>
      <c r="AR19" s="1">
        <v>7164.1891174171869</v>
      </c>
      <c r="AS19" s="1">
        <v>830.22471505990302</v>
      </c>
      <c r="AT19" s="1">
        <v>795.46677393190635</v>
      </c>
      <c r="AU19">
        <v>12196.480733192009</v>
      </c>
      <c r="AV19" s="1">
        <v>4999.5282624969996</v>
      </c>
      <c r="AW19" s="1">
        <v>0.34445763359999998</v>
      </c>
      <c r="AX19">
        <v>6250.2615041265999</v>
      </c>
      <c r="AY19" s="1">
        <v>0.43063068630000001</v>
      </c>
      <c r="AZ19">
        <v>630.85794123710002</v>
      </c>
      <c r="BA19">
        <v>4.3464867499999997E-2</v>
      </c>
      <c r="BB19">
        <v>2633.5560000792998</v>
      </c>
      <c r="BC19" s="1">
        <v>0.18144681260000001</v>
      </c>
      <c r="BD19">
        <v>14514.20370794</v>
      </c>
      <c r="BE19" s="1">
        <v>0.55783686554565504</v>
      </c>
      <c r="BF19">
        <v>0.2340531718691275</v>
      </c>
      <c r="BG19">
        <v>0.14451882196261751</v>
      </c>
      <c r="BH19">
        <v>4.7863972559843322E-2</v>
      </c>
      <c r="BI19">
        <v>1.5727168062756699E-2</v>
      </c>
    </row>
    <row r="20" spans="1:61" x14ac:dyDescent="0.35">
      <c r="A20" t="s">
        <v>1343</v>
      </c>
      <c r="B20" t="s">
        <v>646</v>
      </c>
      <c r="C20">
        <v>62</v>
      </c>
      <c r="D20">
        <v>45.845208</v>
      </c>
      <c r="E20">
        <v>2842.4028960000001</v>
      </c>
      <c r="F20" t="s">
        <v>3</v>
      </c>
      <c r="G20">
        <v>6.4473094803988412E-2</v>
      </c>
      <c r="H20" t="s">
        <v>3</v>
      </c>
      <c r="I20">
        <v>0.21304258975031451</v>
      </c>
      <c r="J20">
        <v>0.56794122310804984</v>
      </c>
      <c r="K20">
        <v>0.1514538348141945</v>
      </c>
      <c r="L20">
        <v>0.99967545922247969</v>
      </c>
      <c r="M20">
        <v>7.0154683308711802E-2</v>
      </c>
      <c r="N20">
        <v>0.23815672228548759</v>
      </c>
      <c r="O20">
        <v>58580.243931609999</v>
      </c>
      <c r="P20" s="1">
        <v>0.14009661835748791</v>
      </c>
      <c r="Q20">
        <v>0.16908212560386471</v>
      </c>
      <c r="R20">
        <v>0.6908212560386473</v>
      </c>
      <c r="S20">
        <v>34</v>
      </c>
      <c r="T20">
        <v>70819.558823519998</v>
      </c>
      <c r="U20" s="1">
        <v>83.600085176470586</v>
      </c>
      <c r="V20">
        <v>167838.6870036457</v>
      </c>
      <c r="W20" s="1">
        <v>0.69634884475007885</v>
      </c>
      <c r="X20">
        <v>0.1889408945951766</v>
      </c>
      <c r="Y20">
        <v>0.1147102606547445</v>
      </c>
      <c r="Z20">
        <v>0.30365115524992109</v>
      </c>
      <c r="AA20">
        <v>167.8386870036457</v>
      </c>
      <c r="AB20">
        <v>4166.4723240557814</v>
      </c>
      <c r="AC20" s="1">
        <v>525.02032421233503</v>
      </c>
      <c r="AD20">
        <v>115211.2762472032</v>
      </c>
      <c r="AE20" s="1">
        <v>91</v>
      </c>
      <c r="AF20">
        <v>30271</v>
      </c>
      <c r="AG20" s="1">
        <v>50528.01975267657</v>
      </c>
      <c r="AH20" s="1">
        <v>40.299999</v>
      </c>
      <c r="AI20">
        <v>21.052797999999999</v>
      </c>
      <c r="AJ20">
        <v>29.328493999999999</v>
      </c>
      <c r="AK20">
        <v>4.25</v>
      </c>
      <c r="AL20">
        <v>3.390466</v>
      </c>
      <c r="AM20">
        <v>4.1333229999999999</v>
      </c>
      <c r="AN20">
        <v>0</v>
      </c>
      <c r="AO20" s="1">
        <v>0.77159415491543348</v>
      </c>
      <c r="AP20">
        <v>1962.725272990293</v>
      </c>
      <c r="AQ20" s="1">
        <v>4869.7699082276758</v>
      </c>
      <c r="AR20" s="1">
        <v>8780.3091690911369</v>
      </c>
      <c r="AS20" s="1">
        <v>1278.723334793563</v>
      </c>
      <c r="AT20" s="1">
        <v>477.32374671771368</v>
      </c>
      <c r="AU20">
        <v>17368.851431820382</v>
      </c>
      <c r="AV20" s="1">
        <v>9297.1335846682996</v>
      </c>
      <c r="AW20" s="1">
        <v>0.5429031701</v>
      </c>
      <c r="AX20">
        <v>3727.9430808587999</v>
      </c>
      <c r="AY20" s="1">
        <v>0.2176920551</v>
      </c>
      <c r="AZ20">
        <v>398.50627510800001</v>
      </c>
      <c r="BA20">
        <v>2.3270647700000001E-2</v>
      </c>
      <c r="BB20">
        <v>3701.2638029794998</v>
      </c>
      <c r="BC20" s="1">
        <v>0.21613412709999999</v>
      </c>
      <c r="BD20">
        <v>17124.846743614598</v>
      </c>
      <c r="BE20" s="1">
        <v>0.47469125217036368</v>
      </c>
      <c r="BF20">
        <v>0.23475575173184751</v>
      </c>
      <c r="BG20">
        <v>0.24968947175202361</v>
      </c>
      <c r="BH20">
        <v>3.15536953946308E-2</v>
      </c>
      <c r="BI20">
        <v>9.3098289511344117E-3</v>
      </c>
    </row>
    <row r="21" spans="1:61" x14ac:dyDescent="0.35">
      <c r="A21" t="s">
        <v>1344</v>
      </c>
      <c r="B21" t="s">
        <v>647</v>
      </c>
      <c r="C21">
        <v>89</v>
      </c>
      <c r="D21">
        <v>25.350530528089891</v>
      </c>
      <c r="E21">
        <v>2256.1972169999999</v>
      </c>
      <c r="F21">
        <v>3.7606951446242688E-2</v>
      </c>
      <c r="G21">
        <v>3.2740766978408817E-2</v>
      </c>
      <c r="H21" t="s">
        <v>3</v>
      </c>
      <c r="I21">
        <v>2.6064748622840309E-2</v>
      </c>
      <c r="J21">
        <v>0.8427468624218627</v>
      </c>
      <c r="K21">
        <v>6.0405111844619233E-2</v>
      </c>
      <c r="L21">
        <v>0.40939554121169042</v>
      </c>
      <c r="M21">
        <v>2.941931316850108E-2</v>
      </c>
      <c r="N21">
        <v>0.23119179911847329</v>
      </c>
      <c r="O21">
        <v>74644.202551830007</v>
      </c>
      <c r="P21" s="1">
        <v>0.1069182389937107</v>
      </c>
      <c r="Q21">
        <v>0.15723270440251569</v>
      </c>
      <c r="R21">
        <v>0.73584905660377353</v>
      </c>
      <c r="S21">
        <v>14.8</v>
      </c>
      <c r="T21">
        <v>102297.63513513</v>
      </c>
      <c r="U21" s="1">
        <v>152.4457579054054</v>
      </c>
      <c r="V21">
        <v>304099.50638636918</v>
      </c>
      <c r="W21" s="1">
        <v>0.6004895348470124</v>
      </c>
      <c r="X21">
        <v>0.29935390973024878</v>
      </c>
      <c r="Y21">
        <v>0.10015655542273889</v>
      </c>
      <c r="Z21">
        <v>0.3995104651529876</v>
      </c>
      <c r="AA21">
        <v>304.09950638636923</v>
      </c>
      <c r="AB21">
        <v>8572.3747260521504</v>
      </c>
      <c r="AC21" s="1">
        <v>739.01902610138711</v>
      </c>
      <c r="AD21" s="1">
        <v>269224.74550800573</v>
      </c>
      <c r="AE21" s="1">
        <v>515</v>
      </c>
      <c r="AF21">
        <v>30801</v>
      </c>
      <c r="AG21" s="1">
        <v>63290.979340001868</v>
      </c>
      <c r="AH21" s="1">
        <v>52.429994999999998</v>
      </c>
      <c r="AI21">
        <v>25.451098999999999</v>
      </c>
      <c r="AJ21">
        <v>25.571898000000001</v>
      </c>
      <c r="AK21">
        <v>3.12</v>
      </c>
      <c r="AL21">
        <v>3.0857160000000001</v>
      </c>
      <c r="AM21">
        <v>3.0663459999999998</v>
      </c>
      <c r="AN21">
        <v>2245.7642052840101</v>
      </c>
      <c r="AO21">
        <v>1.5164341050115699</v>
      </c>
      <c r="AP21">
        <v>1610.9281726855349</v>
      </c>
      <c r="AQ21" s="1">
        <v>2685.21742441277</v>
      </c>
      <c r="AR21" s="1">
        <v>10601.25335222413</v>
      </c>
      <c r="AS21" s="1">
        <v>1461.413100395647</v>
      </c>
      <c r="AT21" s="1">
        <v>413.78918605411968</v>
      </c>
      <c r="AU21">
        <v>16772.601235772199</v>
      </c>
      <c r="AV21" s="1">
        <v>4645.2816289492002</v>
      </c>
      <c r="AW21" s="1">
        <v>0.2383855429</v>
      </c>
      <c r="AX21">
        <v>10284.5226268918</v>
      </c>
      <c r="AY21" s="1">
        <v>0.52777887450000005</v>
      </c>
      <c r="AZ21">
        <v>973.12990728670002</v>
      </c>
      <c r="BA21">
        <v>4.9938866999999998E-2</v>
      </c>
      <c r="BB21">
        <v>3583.4892692230001</v>
      </c>
      <c r="BC21">
        <v>0.18389671569999999</v>
      </c>
      <c r="BD21">
        <v>19486.423432350701</v>
      </c>
      <c r="BE21" s="1">
        <v>0.60613836648567332</v>
      </c>
      <c r="BF21">
        <v>0.28621805534143369</v>
      </c>
      <c r="BG21">
        <v>6.9191107333534368E-2</v>
      </c>
      <c r="BH21">
        <v>1.8337738727981549E-2</v>
      </c>
      <c r="BI21">
        <v>2.011473211137706E-2</v>
      </c>
    </row>
    <row r="22" spans="1:61" x14ac:dyDescent="0.35">
      <c r="A22" t="s">
        <v>1345</v>
      </c>
      <c r="B22" t="s">
        <v>648</v>
      </c>
      <c r="C22">
        <v>24</v>
      </c>
      <c r="D22">
        <v>118.51359220833331</v>
      </c>
      <c r="E22">
        <v>2844.3262129999998</v>
      </c>
      <c r="F22">
        <v>0.1011446955861986</v>
      </c>
      <c r="G22">
        <v>3.5879026001004843E-2</v>
      </c>
      <c r="H22" t="s">
        <v>3</v>
      </c>
      <c r="I22">
        <v>3.5444641255297303E-2</v>
      </c>
      <c r="J22">
        <v>0.79489414456033791</v>
      </c>
      <c r="K22">
        <v>3.164003284321102E-2</v>
      </c>
      <c r="L22">
        <v>5.1079782667590452E-2</v>
      </c>
      <c r="M22">
        <v>1.8115280204801468E-2</v>
      </c>
      <c r="N22">
        <v>0.13372021700630671</v>
      </c>
      <c r="O22">
        <v>79501.229400990007</v>
      </c>
      <c r="P22" s="1">
        <v>0.1237623762376238</v>
      </c>
      <c r="Q22">
        <v>0.1336633663366337</v>
      </c>
      <c r="R22">
        <v>0.74257425742574257</v>
      </c>
      <c r="S22">
        <v>13.5</v>
      </c>
      <c r="T22">
        <v>104711.77777777</v>
      </c>
      <c r="U22" s="1">
        <v>210.69083059259259</v>
      </c>
      <c r="V22">
        <v>307206.84428048762</v>
      </c>
      <c r="W22" s="1">
        <v>0.84707339402420112</v>
      </c>
      <c r="X22">
        <v>0.12931299517251429</v>
      </c>
      <c r="Y22">
        <v>2.361361080328454E-2</v>
      </c>
      <c r="Z22">
        <v>0.15292660597579891</v>
      </c>
      <c r="AA22">
        <v>307.20684428048759</v>
      </c>
      <c r="AB22">
        <v>12728.80966835853</v>
      </c>
      <c r="AC22" s="1">
        <v>1290.662271163339</v>
      </c>
      <c r="AD22">
        <v>278641.14998383907</v>
      </c>
      <c r="AE22" s="1">
        <v>527</v>
      </c>
      <c r="AF22">
        <v>62941.5</v>
      </c>
      <c r="AG22" s="1">
        <v>140945.92751288661</v>
      </c>
      <c r="AH22" s="1">
        <v>81.279948000000005</v>
      </c>
      <c r="AI22">
        <v>39.210399000000002</v>
      </c>
      <c r="AJ22">
        <v>48.723685000000003</v>
      </c>
      <c r="AK22">
        <v>1.5</v>
      </c>
      <c r="AL22">
        <v>0.91337999999999997</v>
      </c>
      <c r="AM22">
        <v>1.0989059999999999</v>
      </c>
      <c r="AN22">
        <v>0</v>
      </c>
      <c r="AO22">
        <v>0.71430648567095689</v>
      </c>
      <c r="AP22">
        <v>1732.9313590937261</v>
      </c>
      <c r="AQ22" s="1">
        <v>2506.3194922642301</v>
      </c>
      <c r="AR22" s="1">
        <v>10239.3824860482</v>
      </c>
      <c r="AS22" s="1">
        <v>1168.3142266916909</v>
      </c>
      <c r="AT22">
        <v>515.52363202863046</v>
      </c>
      <c r="AU22">
        <v>16162.47119612648</v>
      </c>
      <c r="AV22" s="1">
        <v>2944.1651527948002</v>
      </c>
      <c r="AW22" s="1">
        <v>0.18894666860000001</v>
      </c>
      <c r="AX22">
        <v>10874.6976041994</v>
      </c>
      <c r="AY22" s="1">
        <v>0.69790170659999995</v>
      </c>
      <c r="AZ22">
        <v>1023.2645830629</v>
      </c>
      <c r="BA22">
        <v>6.5669697200000002E-2</v>
      </c>
      <c r="BB22">
        <v>739.86293305720005</v>
      </c>
      <c r="BC22" s="1">
        <v>4.74819275E-2</v>
      </c>
      <c r="BD22">
        <v>15581.990273114299</v>
      </c>
      <c r="BE22" s="1">
        <v>0.64968371419491733</v>
      </c>
      <c r="BF22">
        <v>0.255397929161718</v>
      </c>
      <c r="BG22">
        <v>5.6074581998681261E-2</v>
      </c>
      <c r="BH22">
        <v>2.0692029063674001E-2</v>
      </c>
      <c r="BI22">
        <v>1.815174558100946E-2</v>
      </c>
    </row>
    <row r="23" spans="1:61" x14ac:dyDescent="0.35">
      <c r="A23" t="s">
        <v>1346</v>
      </c>
      <c r="B23" t="s">
        <v>649</v>
      </c>
      <c r="C23">
        <v>27</v>
      </c>
      <c r="D23">
        <v>151.09686707407411</v>
      </c>
      <c r="E23">
        <v>4079.6154110000002</v>
      </c>
      <c r="F23">
        <v>5.4593132124563636E-3</v>
      </c>
      <c r="G23">
        <v>0.14621098677122649</v>
      </c>
      <c r="H23">
        <v>2.4395036301370419E-3</v>
      </c>
      <c r="I23">
        <v>7.5572863099791832E-2</v>
      </c>
      <c r="J23">
        <v>0.70222233579683735</v>
      </c>
      <c r="K23">
        <v>6.809499748955071E-2</v>
      </c>
      <c r="L23">
        <v>0.60091416114771012</v>
      </c>
      <c r="M23">
        <v>1.2450340988401721E-2</v>
      </c>
      <c r="N23">
        <v>0.16975921110683681</v>
      </c>
      <c r="O23">
        <v>60446.708627380001</v>
      </c>
      <c r="P23" s="1">
        <v>0.20930232558139539</v>
      </c>
      <c r="Q23">
        <v>0.18272425249169441</v>
      </c>
      <c r="R23">
        <v>0.60797342192691028</v>
      </c>
      <c r="S23">
        <v>33.200000000000003</v>
      </c>
      <c r="T23">
        <v>80226.506024090006</v>
      </c>
      <c r="U23" s="1">
        <v>122.8799822590361</v>
      </c>
      <c r="V23">
        <v>167516.36886097639</v>
      </c>
      <c r="W23" s="1">
        <v>0.70402759510517343</v>
      </c>
      <c r="X23">
        <v>0.2558697631655823</v>
      </c>
      <c r="Y23">
        <v>4.010264172924425E-2</v>
      </c>
      <c r="Z23">
        <v>0.29597240489482651</v>
      </c>
      <c r="AA23">
        <v>167.5163688609764</v>
      </c>
      <c r="AB23">
        <v>4959.9611633587874</v>
      </c>
      <c r="AC23" s="1">
        <v>653.72683484060883</v>
      </c>
      <c r="AD23" s="1">
        <v>148922.78073229961</v>
      </c>
      <c r="AE23" s="1">
        <v>198</v>
      </c>
      <c r="AF23">
        <v>34632</v>
      </c>
      <c r="AG23" s="1">
        <v>52743.514147839443</v>
      </c>
      <c r="AH23" s="1">
        <v>54.599974000000003</v>
      </c>
      <c r="AI23">
        <v>26.774999999999999</v>
      </c>
      <c r="AJ23">
        <v>33.489196999999997</v>
      </c>
      <c r="AK23">
        <v>0.5</v>
      </c>
      <c r="AL23">
        <v>0.439438</v>
      </c>
      <c r="AM23">
        <v>0.49160700000000002</v>
      </c>
      <c r="AN23">
        <v>0</v>
      </c>
      <c r="AO23">
        <v>0.78632848100728603</v>
      </c>
      <c r="AP23">
        <v>1375.0459577328029</v>
      </c>
      <c r="AQ23" s="1">
        <v>2395.9540949974121</v>
      </c>
      <c r="AR23" s="1">
        <v>7728.9185458467227</v>
      </c>
      <c r="AS23" s="1">
        <v>874.08566513035953</v>
      </c>
      <c r="AT23">
        <v>261.05674008593462</v>
      </c>
      <c r="AU23">
        <v>12635.061003793229</v>
      </c>
      <c r="AV23" s="1">
        <v>6176.9764972335997</v>
      </c>
      <c r="AW23" s="1">
        <v>0.46617831269999999</v>
      </c>
      <c r="AX23">
        <v>4390.0485629938003</v>
      </c>
      <c r="AY23" s="1">
        <v>0.33131831290000002</v>
      </c>
      <c r="AZ23">
        <v>748.85300467299999</v>
      </c>
      <c r="BA23">
        <v>5.6516166200000002E-2</v>
      </c>
      <c r="BB23">
        <v>1934.3661642978</v>
      </c>
      <c r="BC23">
        <v>0.1459872083</v>
      </c>
      <c r="BD23">
        <v>13250.244229198201</v>
      </c>
      <c r="BE23" s="1">
        <v>0.57038334452280548</v>
      </c>
      <c r="BF23">
        <v>0.2496259932812116</v>
      </c>
      <c r="BG23">
        <v>0.14586421567619751</v>
      </c>
      <c r="BH23">
        <v>2.356398444635268E-2</v>
      </c>
      <c r="BI23">
        <v>1.056246207343281E-2</v>
      </c>
    </row>
    <row r="24" spans="1:61" x14ac:dyDescent="0.35">
      <c r="A24" t="s">
        <v>1347</v>
      </c>
      <c r="B24" t="s">
        <v>650</v>
      </c>
      <c r="C24">
        <v>11</v>
      </c>
      <c r="D24">
        <v>306.42263545454551</v>
      </c>
      <c r="E24">
        <v>3370.6489900000001</v>
      </c>
      <c r="F24">
        <v>1.8539271237645181E-2</v>
      </c>
      <c r="G24">
        <v>1.667952121195471E-2</v>
      </c>
      <c r="H24" t="s">
        <v>3</v>
      </c>
      <c r="I24">
        <v>4.956084364574579E-2</v>
      </c>
      <c r="J24">
        <v>0.87280527109131922</v>
      </c>
      <c r="K24">
        <v>4.2133069752926543E-2</v>
      </c>
      <c r="L24">
        <v>9.0465543909586874E-2</v>
      </c>
      <c r="M24">
        <v>1.3219572623529E-2</v>
      </c>
      <c r="N24">
        <v>0.10231191297326531</v>
      </c>
      <c r="O24">
        <v>77573.320142440003</v>
      </c>
      <c r="P24" s="1">
        <v>0.10121457489878539</v>
      </c>
      <c r="Q24">
        <v>9.3117408906882596E-2</v>
      </c>
      <c r="R24">
        <v>0.80566801619433204</v>
      </c>
      <c r="S24">
        <v>20.84</v>
      </c>
      <c r="T24">
        <v>99094.265834930004</v>
      </c>
      <c r="U24" s="1">
        <v>161.73939491362759</v>
      </c>
      <c r="V24">
        <v>349640.64591015148</v>
      </c>
      <c r="W24" s="1">
        <v>0.84026592971945424</v>
      </c>
      <c r="X24">
        <v>0.1052718771572948</v>
      </c>
      <c r="Y24">
        <v>5.4462193123250971E-2</v>
      </c>
      <c r="Z24">
        <v>0.15973407028054579</v>
      </c>
      <c r="AA24">
        <v>349.64064591015148</v>
      </c>
      <c r="AB24">
        <v>12452.64402331018</v>
      </c>
      <c r="AC24" s="1">
        <v>1422.326870648136</v>
      </c>
      <c r="AD24">
        <v>305496.67467007972</v>
      </c>
      <c r="AE24" s="1">
        <v>560</v>
      </c>
      <c r="AF24">
        <v>59385</v>
      </c>
      <c r="AG24" s="1">
        <v>135678.6172633495</v>
      </c>
      <c r="AH24" s="1">
        <v>62.289996000000002</v>
      </c>
      <c r="AI24">
        <v>33.029998999999997</v>
      </c>
      <c r="AJ24">
        <v>42.453099999999999</v>
      </c>
      <c r="AK24">
        <v>1.5</v>
      </c>
      <c r="AL24">
        <v>0.493396</v>
      </c>
      <c r="AM24">
        <v>1.1560619999999999</v>
      </c>
      <c r="AN24">
        <v>0</v>
      </c>
      <c r="AO24">
        <v>0.62605139517574138</v>
      </c>
      <c r="AP24">
        <v>1701.7168405898001</v>
      </c>
      <c r="AQ24" s="1">
        <v>2780.004117248649</v>
      </c>
      <c r="AR24" s="1">
        <v>9057.415480097201</v>
      </c>
      <c r="AS24" s="1">
        <v>972.88511492263092</v>
      </c>
      <c r="AT24">
        <v>628.01532176152216</v>
      </c>
      <c r="AU24">
        <v>15140.0368746198</v>
      </c>
      <c r="AV24" s="1">
        <v>2301.8392026152001</v>
      </c>
      <c r="AW24" s="1">
        <v>0.15826474679999999</v>
      </c>
      <c r="AX24">
        <v>10457.360954084499</v>
      </c>
      <c r="AY24" s="1">
        <v>0.71900399569999995</v>
      </c>
      <c r="AZ24">
        <v>932.42165005820004</v>
      </c>
      <c r="BA24" s="1">
        <v>6.4109376600000004E-2</v>
      </c>
      <c r="BB24">
        <v>852.61023795359995</v>
      </c>
      <c r="BC24">
        <v>5.8621880799999998E-2</v>
      </c>
      <c r="BD24">
        <v>14544.2320447115</v>
      </c>
      <c r="BE24" s="1">
        <v>0.59194300544177492</v>
      </c>
      <c r="BF24">
        <v>0.2183012650246785</v>
      </c>
      <c r="BG24">
        <v>0.12982650613076041</v>
      </c>
      <c r="BH24">
        <v>4.328843081258435E-2</v>
      </c>
      <c r="BI24">
        <v>1.6640792590201781E-2</v>
      </c>
    </row>
    <row r="25" spans="1:61" x14ac:dyDescent="0.35">
      <c r="A25" t="s">
        <v>1348</v>
      </c>
      <c r="B25" t="s">
        <v>651</v>
      </c>
      <c r="C25">
        <v>21</v>
      </c>
      <c r="D25">
        <v>202.33382476190479</v>
      </c>
      <c r="E25">
        <v>4249.0103200000003</v>
      </c>
      <c r="F25">
        <v>4.1831987152380123E-2</v>
      </c>
      <c r="G25">
        <v>3.1586106442010417E-2</v>
      </c>
      <c r="H25" t="s">
        <v>3</v>
      </c>
      <c r="I25">
        <v>7.6272771747785656E-2</v>
      </c>
      <c r="J25">
        <v>0.80069707782427657</v>
      </c>
      <c r="K25">
        <v>4.8948881672982142E-2</v>
      </c>
      <c r="L25">
        <v>0.112942486289383</v>
      </c>
      <c r="M25">
        <v>3.0090917251460309E-2</v>
      </c>
      <c r="N25">
        <v>0.10725745922653319</v>
      </c>
      <c r="O25">
        <v>66851.317641500005</v>
      </c>
      <c r="P25" s="1">
        <v>0.104602510460251</v>
      </c>
      <c r="Q25">
        <v>0.18410041841004179</v>
      </c>
      <c r="R25">
        <v>0.71129707112970708</v>
      </c>
      <c r="S25">
        <v>27</v>
      </c>
      <c r="T25">
        <v>88412.333333329996</v>
      </c>
      <c r="U25" s="1">
        <v>157.37075259259259</v>
      </c>
      <c r="V25">
        <v>263450.77693292109</v>
      </c>
      <c r="W25" s="1">
        <v>0.8189514364089846</v>
      </c>
      <c r="X25">
        <v>0.1601218404344015</v>
      </c>
      <c r="Y25">
        <v>2.09267231566139E-2</v>
      </c>
      <c r="Z25">
        <v>0.1810485635910154</v>
      </c>
      <c r="AA25">
        <v>263.45077693292109</v>
      </c>
      <c r="AB25">
        <v>9351.7216969244728</v>
      </c>
      <c r="AC25" s="1">
        <v>954.65157636990625</v>
      </c>
      <c r="AD25">
        <v>239703.1665775195</v>
      </c>
      <c r="AE25" s="1">
        <v>484</v>
      </c>
      <c r="AF25">
        <v>63556</v>
      </c>
      <c r="AG25" s="1">
        <v>129127.967862969</v>
      </c>
      <c r="AH25" s="1">
        <v>52.198973000000002</v>
      </c>
      <c r="AI25">
        <v>35.098998999999999</v>
      </c>
      <c r="AJ25">
        <v>35.349997999999999</v>
      </c>
      <c r="AK25">
        <v>1.25</v>
      </c>
      <c r="AL25">
        <v>0.85984700000000003</v>
      </c>
      <c r="AM25">
        <v>0.71167999999999998</v>
      </c>
      <c r="AN25">
        <v>0</v>
      </c>
      <c r="AO25" s="1">
        <v>0.65021562220392048</v>
      </c>
      <c r="AP25">
        <v>1373.2646547208201</v>
      </c>
      <c r="AQ25" s="1">
        <v>2216.1161966770651</v>
      </c>
      <c r="AR25" s="1">
        <v>7275.3865446012851</v>
      </c>
      <c r="AS25" s="1">
        <v>861.15298256088954</v>
      </c>
      <c r="AT25">
        <v>280.58485158021449</v>
      </c>
      <c r="AU25">
        <v>12006.50523014027</v>
      </c>
      <c r="AV25" s="1">
        <v>2333.1934584916999</v>
      </c>
      <c r="AW25" s="1">
        <v>0.17296047319999999</v>
      </c>
      <c r="AX25">
        <v>7947.0886520479999</v>
      </c>
      <c r="AY25" s="1">
        <v>0.58912055019999998</v>
      </c>
      <c r="AZ25">
        <v>2206.1395449468</v>
      </c>
      <c r="BA25">
        <v>0.16354192079999999</v>
      </c>
      <c r="BB25">
        <v>1003.3278514199</v>
      </c>
      <c r="BC25" s="1">
        <v>7.4377055799999994E-2</v>
      </c>
      <c r="BD25">
        <v>13489.749506906401</v>
      </c>
      <c r="BE25" s="1">
        <v>0.5604248034180368</v>
      </c>
      <c r="BF25">
        <v>0.23089067894710841</v>
      </c>
      <c r="BG25">
        <v>0.15017611618517249</v>
      </c>
      <c r="BH25">
        <v>4.3593529011844968E-2</v>
      </c>
      <c r="BI25">
        <v>1.491487243783733E-2</v>
      </c>
    </row>
    <row r="26" spans="1:61" x14ac:dyDescent="0.35">
      <c r="A26" t="s">
        <v>1349</v>
      </c>
      <c r="B26" t="s">
        <v>652</v>
      </c>
      <c r="C26">
        <v>52</v>
      </c>
      <c r="D26">
        <v>13.07382805769231</v>
      </c>
      <c r="E26">
        <v>679.83905900000002</v>
      </c>
      <c r="F26" t="s">
        <v>3</v>
      </c>
      <c r="G26" t="s">
        <v>3</v>
      </c>
      <c r="H26" t="s">
        <v>3</v>
      </c>
      <c r="I26">
        <v>9.9369301243084865E-2</v>
      </c>
      <c r="J26">
        <v>0.85866641241069686</v>
      </c>
      <c r="K26">
        <v>2.5996311904629171E-2</v>
      </c>
      <c r="L26">
        <v>0.2078430901930528</v>
      </c>
      <c r="M26" t="s">
        <v>3</v>
      </c>
      <c r="N26">
        <v>0.1166010085239647</v>
      </c>
      <c r="O26">
        <v>60557.552326849996</v>
      </c>
      <c r="P26" s="1">
        <v>0.1132075471698113</v>
      </c>
      <c r="Q26">
        <v>5.6603773584905662E-2</v>
      </c>
      <c r="R26">
        <v>0.83018867924528306</v>
      </c>
      <c r="S26">
        <v>5</v>
      </c>
      <c r="T26">
        <v>71783.199999999997</v>
      </c>
      <c r="U26" s="1">
        <v>135.96781179999999</v>
      </c>
      <c r="V26">
        <v>150135.44551284751</v>
      </c>
      <c r="W26" s="1">
        <v>0.80051111054068491</v>
      </c>
      <c r="X26">
        <v>0.12726062659832271</v>
      </c>
      <c r="Y26">
        <v>7.222826286099239E-2</v>
      </c>
      <c r="Z26">
        <v>0.19948888945931501</v>
      </c>
      <c r="AA26">
        <v>150.1354455128475</v>
      </c>
      <c r="AB26">
        <v>4164.1399718400116</v>
      </c>
      <c r="AC26" s="1">
        <v>469.61232334842941</v>
      </c>
      <c r="AD26">
        <v>145841.34742094361</v>
      </c>
      <c r="AE26" s="1">
        <v>188</v>
      </c>
      <c r="AF26">
        <v>40784</v>
      </c>
      <c r="AG26" s="1">
        <v>66101.226574907356</v>
      </c>
      <c r="AH26" s="1">
        <v>41.179893999999997</v>
      </c>
      <c r="AI26">
        <v>24.524896999999999</v>
      </c>
      <c r="AJ26">
        <v>40.303775000000002</v>
      </c>
      <c r="AK26">
        <v>2.5</v>
      </c>
      <c r="AL26">
        <v>1.380061</v>
      </c>
      <c r="AM26">
        <v>2.4372050000000001</v>
      </c>
      <c r="AN26">
        <v>1722.5423495415851</v>
      </c>
      <c r="AO26">
        <v>1.2676014915067559</v>
      </c>
      <c r="AP26">
        <v>1777.2774659009399</v>
      </c>
      <c r="AQ26" s="1">
        <v>2368.5754866285201</v>
      </c>
      <c r="AR26" s="1">
        <v>7691.0778084611338</v>
      </c>
      <c r="AS26" s="1">
        <v>796.97572951600591</v>
      </c>
      <c r="AT26" s="1">
        <v>360.80290879550648</v>
      </c>
      <c r="AU26">
        <v>12994.70939930211</v>
      </c>
      <c r="AV26" s="1">
        <v>7630.8006036315001</v>
      </c>
      <c r="AW26" s="1">
        <v>0.4967628905</v>
      </c>
      <c r="AX26">
        <v>5509.5093126433003</v>
      </c>
      <c r="AY26" s="1">
        <v>0.35866744699999997</v>
      </c>
      <c r="AZ26">
        <v>1609.2563445272999</v>
      </c>
      <c r="BA26">
        <v>0.104762118</v>
      </c>
      <c r="BB26">
        <v>611.48576105999996</v>
      </c>
      <c r="BC26" s="1">
        <v>3.9807544399999999E-2</v>
      </c>
      <c r="BD26">
        <v>15361.0520218621</v>
      </c>
      <c r="BE26" s="1">
        <v>0.5554536391729793</v>
      </c>
      <c r="BF26">
        <v>0.2356066098020089</v>
      </c>
      <c r="BG26">
        <v>0.15280213556829089</v>
      </c>
      <c r="BH26">
        <v>3.4428393970339442E-2</v>
      </c>
      <c r="BI26">
        <v>2.1709221486381439E-2</v>
      </c>
    </row>
    <row r="27" spans="1:61" x14ac:dyDescent="0.35">
      <c r="A27" t="s">
        <v>1350</v>
      </c>
      <c r="B27" t="s">
        <v>653</v>
      </c>
      <c r="C27">
        <v>9</v>
      </c>
      <c r="D27">
        <v>369.21274522222222</v>
      </c>
      <c r="E27">
        <v>3322.9147069999999</v>
      </c>
      <c r="F27">
        <v>6.4630751905396643E-3</v>
      </c>
      <c r="G27">
        <v>0.1626706129497606</v>
      </c>
      <c r="H27" t="s">
        <v>3</v>
      </c>
      <c r="I27">
        <v>3.8907383813616497E-2</v>
      </c>
      <c r="J27">
        <v>0.69127819619560227</v>
      </c>
      <c r="K27">
        <v>9.8259495459508614E-2</v>
      </c>
      <c r="L27">
        <v>0.72806187173848069</v>
      </c>
      <c r="M27">
        <v>1.343538315303407E-2</v>
      </c>
      <c r="N27">
        <v>0.18126048337684211</v>
      </c>
      <c r="O27">
        <v>75451.510489509994</v>
      </c>
      <c r="P27" s="1">
        <v>0.1348837209302326</v>
      </c>
      <c r="Q27">
        <v>0.26046511627906982</v>
      </c>
      <c r="R27">
        <v>0.60465116279069764</v>
      </c>
      <c r="S27">
        <v>20</v>
      </c>
      <c r="T27">
        <v>84585.1</v>
      </c>
      <c r="U27" s="1">
        <v>166.14573535</v>
      </c>
      <c r="V27">
        <v>120877.8874624301</v>
      </c>
      <c r="W27" s="1">
        <v>0.74966421804574346</v>
      </c>
      <c r="X27">
        <v>0.19840703333017901</v>
      </c>
      <c r="Y27">
        <v>5.1928748624077599E-2</v>
      </c>
      <c r="Z27">
        <v>0.2503357819542566</v>
      </c>
      <c r="AA27">
        <v>120.8778874624301</v>
      </c>
      <c r="AB27">
        <v>4980.6042162730719</v>
      </c>
      <c r="AC27" s="1">
        <v>668.83659557019143</v>
      </c>
      <c r="AD27">
        <v>92239.301079483994</v>
      </c>
      <c r="AE27" s="1">
        <v>48</v>
      </c>
      <c r="AF27">
        <v>31865</v>
      </c>
      <c r="AG27" s="1">
        <v>44808.974643826317</v>
      </c>
      <c r="AH27" s="1">
        <v>61.029980999999999</v>
      </c>
      <c r="AI27">
        <v>38.530597999999998</v>
      </c>
      <c r="AJ27">
        <v>46.114189000000003</v>
      </c>
      <c r="AK27">
        <v>0.9</v>
      </c>
      <c r="AL27">
        <v>0.77468099999999995</v>
      </c>
      <c r="AM27">
        <v>0.76055600000000001</v>
      </c>
      <c r="AN27">
        <v>0</v>
      </c>
      <c r="AO27">
        <v>1.401060147256874</v>
      </c>
      <c r="AP27">
        <v>2116.8429557286258</v>
      </c>
      <c r="AQ27" s="1">
        <v>2980.8335643205542</v>
      </c>
      <c r="AR27" s="1">
        <v>9928.4736802003026</v>
      </c>
      <c r="AS27" s="1">
        <v>1142.155909691244</v>
      </c>
      <c r="AT27">
        <v>788.11146566092111</v>
      </c>
      <c r="AU27">
        <v>16956.417575601648</v>
      </c>
      <c r="AV27" s="1">
        <v>9058.8160885318994</v>
      </c>
      <c r="AW27" s="1">
        <v>0.51468405740000001</v>
      </c>
      <c r="AX27">
        <v>4157.5788072513997</v>
      </c>
      <c r="AY27" s="1">
        <v>0.23621624599999999</v>
      </c>
      <c r="AZ27">
        <v>844.12467000410004</v>
      </c>
      <c r="BA27" s="1">
        <v>4.7959634700000003E-2</v>
      </c>
      <c r="BB27">
        <v>3540.2122974934</v>
      </c>
      <c r="BC27" s="1">
        <v>0.20114006200000001</v>
      </c>
      <c r="BD27">
        <v>17600.731863280798</v>
      </c>
      <c r="BE27" s="1">
        <v>0.53480500423354593</v>
      </c>
      <c r="BF27">
        <v>0.239568602881575</v>
      </c>
      <c r="BG27">
        <v>0.1897419822151947</v>
      </c>
      <c r="BH27">
        <v>2.3626191259706959E-2</v>
      </c>
      <c r="BI27">
        <v>1.225821940997748E-2</v>
      </c>
    </row>
    <row r="28" spans="1:61" x14ac:dyDescent="0.35">
      <c r="A28" t="s">
        <v>1351</v>
      </c>
      <c r="B28" t="s">
        <v>654</v>
      </c>
      <c r="C28">
        <v>125</v>
      </c>
      <c r="D28">
        <v>10.201435776</v>
      </c>
      <c r="E28">
        <v>1275.179472</v>
      </c>
      <c r="F28" t="s">
        <v>3</v>
      </c>
      <c r="G28" t="s">
        <v>3</v>
      </c>
      <c r="H28" t="s">
        <v>3</v>
      </c>
      <c r="I28" t="s">
        <v>3</v>
      </c>
      <c r="J28">
        <v>0.96664332291965749</v>
      </c>
      <c r="K28">
        <v>2.770106260897293E-2</v>
      </c>
      <c r="L28">
        <v>0.42030777868904379</v>
      </c>
      <c r="M28" t="s">
        <v>3</v>
      </c>
      <c r="N28">
        <v>9.8292987384286407E-2</v>
      </c>
      <c r="O28">
        <v>64075.681436500003</v>
      </c>
      <c r="P28" s="1">
        <v>0.15294117647058819</v>
      </c>
      <c r="Q28">
        <v>0.1058823529411765</v>
      </c>
      <c r="R28">
        <v>0.74117647058823533</v>
      </c>
      <c r="S28">
        <v>7</v>
      </c>
      <c r="T28">
        <v>102233.57142856999</v>
      </c>
      <c r="U28" s="1">
        <v>182.168496</v>
      </c>
      <c r="V28">
        <v>199011.76702756711</v>
      </c>
      <c r="W28" s="1">
        <v>0.57460197531899426</v>
      </c>
      <c r="X28">
        <v>0.20328887255250419</v>
      </c>
      <c r="Y28">
        <v>0.22210915212850149</v>
      </c>
      <c r="Z28">
        <v>0.42539802468100568</v>
      </c>
      <c r="AA28">
        <v>199.01176702756709</v>
      </c>
      <c r="AB28">
        <v>5059.1427651213007</v>
      </c>
      <c r="AC28" s="1">
        <v>344.43048970286429</v>
      </c>
      <c r="AD28">
        <v>179760.79478872099</v>
      </c>
      <c r="AE28" s="1">
        <v>325</v>
      </c>
      <c r="AF28">
        <v>36043</v>
      </c>
      <c r="AG28" s="1">
        <v>56505.58975084938</v>
      </c>
      <c r="AH28" s="1">
        <v>39.199987999999998</v>
      </c>
      <c r="AI28">
        <v>19.999995999999999</v>
      </c>
      <c r="AJ28">
        <v>25.690591999999999</v>
      </c>
      <c r="AK28">
        <v>1.25</v>
      </c>
      <c r="AL28">
        <v>1.25</v>
      </c>
      <c r="AM28">
        <v>1.25</v>
      </c>
      <c r="AN28">
        <v>0.21791442389216881</v>
      </c>
      <c r="AO28">
        <v>0.82440386699450152</v>
      </c>
      <c r="AP28">
        <v>1109.098704186167</v>
      </c>
      <c r="AQ28" s="1">
        <v>2730.3650713097431</v>
      </c>
      <c r="AR28" s="1">
        <v>7860.9141537372543</v>
      </c>
      <c r="AS28" s="1">
        <v>1069.9648245278529</v>
      </c>
      <c r="AT28">
        <v>620.21882987150218</v>
      </c>
      <c r="AU28">
        <v>13390.56158363252</v>
      </c>
      <c r="AV28" s="1">
        <v>6217.8891809146999</v>
      </c>
      <c r="AW28" s="1">
        <v>0.46451980310000002</v>
      </c>
      <c r="AX28">
        <v>4412.9446074748003</v>
      </c>
      <c r="AY28" s="1">
        <v>0.32967782159999998</v>
      </c>
      <c r="AZ28">
        <v>881.1399746198</v>
      </c>
      <c r="BA28">
        <v>6.5827317900000001E-2</v>
      </c>
      <c r="BB28">
        <v>1873.6540178707</v>
      </c>
      <c r="BC28" s="1">
        <v>0.1399750575</v>
      </c>
      <c r="BD28">
        <v>13385.627780880001</v>
      </c>
      <c r="BE28" s="1">
        <v>0.49178195457527568</v>
      </c>
      <c r="BF28">
        <v>0.25806470216288452</v>
      </c>
      <c r="BG28">
        <v>0.16817043197610271</v>
      </c>
      <c r="BH28">
        <v>6.5668703152406929E-2</v>
      </c>
      <c r="BI28">
        <v>1.6314208133330049E-2</v>
      </c>
    </row>
    <row r="29" spans="1:61" x14ac:dyDescent="0.35">
      <c r="A29" t="s">
        <v>1352</v>
      </c>
      <c r="B29" t="s">
        <v>655</v>
      </c>
      <c r="C29">
        <v>26</v>
      </c>
      <c r="D29">
        <v>88.941906576923074</v>
      </c>
      <c r="E29">
        <v>2312.4895710000001</v>
      </c>
      <c r="F29">
        <v>1.6537884683821402E-2</v>
      </c>
      <c r="G29">
        <v>4.403081606158437E-2</v>
      </c>
      <c r="H29" t="s">
        <v>3</v>
      </c>
      <c r="I29">
        <v>3.2649907709052767E-2</v>
      </c>
      <c r="J29">
        <v>0.84471409709471479</v>
      </c>
      <c r="K29">
        <v>6.0229834318344402E-2</v>
      </c>
      <c r="L29">
        <v>0.40642420087104092</v>
      </c>
      <c r="M29">
        <v>8.629299373365323E-3</v>
      </c>
      <c r="N29">
        <v>0.18710787818344771</v>
      </c>
      <c r="O29">
        <v>65992.568662599995</v>
      </c>
      <c r="P29" s="1">
        <v>0.31578947368421051</v>
      </c>
      <c r="Q29">
        <v>0.22368421052631579</v>
      </c>
      <c r="R29">
        <v>0.46052631578947367</v>
      </c>
      <c r="S29">
        <v>15</v>
      </c>
      <c r="T29">
        <v>88834.066666660001</v>
      </c>
      <c r="U29" s="1">
        <v>154.16597139999999</v>
      </c>
      <c r="V29">
        <v>127547.78386847051</v>
      </c>
      <c r="W29" s="1">
        <v>0.70356618269790316</v>
      </c>
      <c r="X29">
        <v>0.21830128008225849</v>
      </c>
      <c r="Y29">
        <v>7.8132537219838344E-2</v>
      </c>
      <c r="Z29">
        <v>0.29643381730209689</v>
      </c>
      <c r="AA29">
        <v>127.5477838684705</v>
      </c>
      <c r="AB29">
        <v>3825.4040627627978</v>
      </c>
      <c r="AC29" s="1">
        <v>354.85326735771901</v>
      </c>
      <c r="AD29">
        <v>109218.0924577157</v>
      </c>
      <c r="AE29" s="1">
        <v>79</v>
      </c>
      <c r="AF29">
        <v>43112</v>
      </c>
      <c r="AG29" s="1">
        <v>74582.529323308278</v>
      </c>
      <c r="AH29" s="1">
        <v>52.349967999999997</v>
      </c>
      <c r="AI29">
        <v>23.391797</v>
      </c>
      <c r="AJ29">
        <v>43.261384999999997</v>
      </c>
      <c r="AK29">
        <v>1.5</v>
      </c>
      <c r="AL29">
        <v>1.2489250000000001</v>
      </c>
      <c r="AM29">
        <v>1.4107559999999999</v>
      </c>
      <c r="AN29">
        <v>0</v>
      </c>
      <c r="AO29">
        <v>0.4615820506274293</v>
      </c>
      <c r="AP29">
        <v>1448.6210325054039</v>
      </c>
      <c r="AQ29" s="1">
        <v>2014.7312050299411</v>
      </c>
      <c r="AR29" s="1">
        <v>6969.5349903915303</v>
      </c>
      <c r="AS29" s="1">
        <v>269.61062130558679</v>
      </c>
      <c r="AT29">
        <v>27.907753967552921</v>
      </c>
      <c r="AU29">
        <v>10730.405603200021</v>
      </c>
      <c r="AV29" s="1">
        <v>5969.9930026476004</v>
      </c>
      <c r="AW29" s="1">
        <v>0.49325010990000001</v>
      </c>
      <c r="AX29">
        <v>4270.5264405005</v>
      </c>
      <c r="AY29" s="1">
        <v>0.3528375386</v>
      </c>
      <c r="AZ29">
        <v>897.86039498080004</v>
      </c>
      <c r="BA29">
        <v>7.4182622700000006E-2</v>
      </c>
      <c r="BB29">
        <v>964.99912219010002</v>
      </c>
      <c r="BC29" s="1">
        <v>7.9729728799999997E-2</v>
      </c>
      <c r="BD29">
        <v>12103.378960319</v>
      </c>
      <c r="BE29" s="1">
        <v>0.52559632190918681</v>
      </c>
      <c r="BF29">
        <v>0.2346688495759256</v>
      </c>
      <c r="BG29">
        <v>0.1970280741863589</v>
      </c>
      <c r="BH29">
        <v>3.3478099317554327E-2</v>
      </c>
      <c r="BI29">
        <v>9.2286550109743435E-3</v>
      </c>
    </row>
    <row r="30" spans="1:61" x14ac:dyDescent="0.35">
      <c r="A30" t="s">
        <v>1353</v>
      </c>
      <c r="B30" t="s">
        <v>656</v>
      </c>
      <c r="C30">
        <v>46</v>
      </c>
      <c r="D30">
        <v>36.078756173913042</v>
      </c>
      <c r="E30">
        <v>1659.6227839999999</v>
      </c>
      <c r="F30">
        <v>2.2119820679680931E-2</v>
      </c>
      <c r="G30">
        <v>2.7344964995558201E-2</v>
      </c>
      <c r="H30" t="s">
        <v>3</v>
      </c>
      <c r="I30">
        <v>3.9950877938352738E-2</v>
      </c>
      <c r="J30">
        <v>0.85771015163732178</v>
      </c>
      <c r="K30">
        <v>5.226289145950011E-2</v>
      </c>
      <c r="L30">
        <v>0.38617418466686748</v>
      </c>
      <c r="M30">
        <v>1.1597811451432381E-2</v>
      </c>
      <c r="N30">
        <v>0.11457933425900051</v>
      </c>
      <c r="O30">
        <v>65908.251112829996</v>
      </c>
      <c r="P30" s="1">
        <v>0.15789473684210531</v>
      </c>
      <c r="Q30">
        <v>0.22807017543859651</v>
      </c>
      <c r="R30">
        <v>0.61403508771929827</v>
      </c>
      <c r="S30">
        <v>15.5</v>
      </c>
      <c r="T30">
        <v>84326.838709670003</v>
      </c>
      <c r="U30" s="1">
        <v>107.0724376774193</v>
      </c>
      <c r="V30">
        <v>199458.49935981599</v>
      </c>
      <c r="W30" s="1">
        <v>0.61412970533088551</v>
      </c>
      <c r="X30">
        <v>0.19710758557933861</v>
      </c>
      <c r="Y30">
        <v>0.18876270908977599</v>
      </c>
      <c r="Z30">
        <v>0.38587029466911449</v>
      </c>
      <c r="AA30">
        <v>199.45849935981599</v>
      </c>
      <c r="AB30">
        <v>6034.416432788621</v>
      </c>
      <c r="AC30" s="1">
        <v>633.81144205839007</v>
      </c>
      <c r="AD30" s="1">
        <v>168537.6445507952</v>
      </c>
      <c r="AE30" s="1">
        <v>275</v>
      </c>
      <c r="AF30">
        <v>40995</v>
      </c>
      <c r="AG30" s="1">
        <v>64973.851866251942</v>
      </c>
      <c r="AH30" s="1">
        <v>30.253992</v>
      </c>
      <c r="AI30">
        <v>30.253995</v>
      </c>
      <c r="AJ30">
        <v>30.253996999999998</v>
      </c>
      <c r="AK30">
        <v>3.25</v>
      </c>
      <c r="AL30">
        <v>1.534403</v>
      </c>
      <c r="AM30">
        <v>2.907797</v>
      </c>
      <c r="AN30">
        <v>0</v>
      </c>
      <c r="AO30">
        <v>0.91268077040279216</v>
      </c>
      <c r="AP30">
        <v>1404.1446782162279</v>
      </c>
      <c r="AQ30" s="1">
        <v>2434.8386265586478</v>
      </c>
      <c r="AR30" s="1">
        <v>7297.2112740047814</v>
      </c>
      <c r="AS30" s="1">
        <v>813.43910978749261</v>
      </c>
      <c r="AT30" s="1">
        <v>139.8287865394839</v>
      </c>
      <c r="AU30">
        <v>12089.462475106629</v>
      </c>
      <c r="AV30" s="1">
        <v>5218.9838549281003</v>
      </c>
      <c r="AW30" s="1">
        <v>0.4029132527</v>
      </c>
      <c r="AX30">
        <v>5528.3191840280997</v>
      </c>
      <c r="AY30" s="1">
        <v>0.42679439650000001</v>
      </c>
      <c r="AZ30">
        <v>893.37907107160004</v>
      </c>
      <c r="BA30">
        <v>6.8970182199999994E-2</v>
      </c>
      <c r="BB30">
        <v>1312.4382446684999</v>
      </c>
      <c r="BC30">
        <v>0.1013221686</v>
      </c>
      <c r="BD30">
        <v>12953.120354696301</v>
      </c>
      <c r="BE30" s="1">
        <v>0.57661308441917813</v>
      </c>
      <c r="BF30">
        <v>0.20220888554957819</v>
      </c>
      <c r="BG30">
        <v>0.17894591691201461</v>
      </c>
      <c r="BH30">
        <v>2.5547521624938029E-2</v>
      </c>
      <c r="BI30">
        <v>1.6684591494291089E-2</v>
      </c>
    </row>
    <row r="31" spans="1:61" x14ac:dyDescent="0.35">
      <c r="A31" t="s">
        <v>1354</v>
      </c>
      <c r="B31" t="s">
        <v>657</v>
      </c>
      <c r="C31">
        <v>5</v>
      </c>
      <c r="D31">
        <v>469.53787340000002</v>
      </c>
      <c r="E31">
        <v>2347.6893669999999</v>
      </c>
      <c r="F31">
        <v>1.1336288259844189E-2</v>
      </c>
      <c r="G31">
        <v>7.1404945812160109E-3</v>
      </c>
      <c r="H31" t="s">
        <v>3</v>
      </c>
      <c r="I31">
        <v>4.4383480049789537E-2</v>
      </c>
      <c r="J31">
        <v>0.90026489705990409</v>
      </c>
      <c r="K31">
        <v>3.687484004924612E-2</v>
      </c>
      <c r="L31">
        <v>5.7147687033396032E-2</v>
      </c>
      <c r="M31">
        <v>5.8768143733162609E-3</v>
      </c>
      <c r="N31">
        <v>0.1167341919297554</v>
      </c>
      <c r="O31">
        <v>87387.490271679999</v>
      </c>
      <c r="P31" s="1">
        <v>7.3446327683615822E-2</v>
      </c>
      <c r="Q31">
        <v>0.1129943502824859</v>
      </c>
      <c r="R31">
        <v>0.81355932203389836</v>
      </c>
      <c r="S31">
        <v>29.08</v>
      </c>
      <c r="T31">
        <v>99411.181568080006</v>
      </c>
      <c r="U31" s="1">
        <v>80.732096526822559</v>
      </c>
      <c r="V31">
        <v>317847.36110703688</v>
      </c>
      <c r="W31" s="1">
        <v>0.9643966156462751</v>
      </c>
      <c r="X31">
        <v>1.7314126309236469E-2</v>
      </c>
      <c r="Y31">
        <v>1.8289258044488391E-2</v>
      </c>
      <c r="Z31">
        <v>3.5603384353724857E-2</v>
      </c>
      <c r="AA31">
        <v>317.84736110703687</v>
      </c>
      <c r="AB31">
        <v>15754.52294494291</v>
      </c>
      <c r="AC31" s="1">
        <v>1647.700072409111</v>
      </c>
      <c r="AD31" s="1">
        <v>286939.70177199307</v>
      </c>
      <c r="AE31" s="1">
        <v>538</v>
      </c>
      <c r="AF31">
        <v>70095</v>
      </c>
      <c r="AG31" s="1">
        <v>184752.44876105091</v>
      </c>
      <c r="AH31" s="1">
        <v>125.009947</v>
      </c>
      <c r="AI31">
        <v>47.853400000000001</v>
      </c>
      <c r="AJ31">
        <v>65.283143999999993</v>
      </c>
      <c r="AK31">
        <v>0</v>
      </c>
      <c r="AL31">
        <v>0</v>
      </c>
      <c r="AM31">
        <v>0</v>
      </c>
      <c r="AN31">
        <v>0</v>
      </c>
      <c r="AO31">
        <v>0.67323307023744161</v>
      </c>
      <c r="AP31">
        <v>2270.376036507389</v>
      </c>
      <c r="AQ31" s="1">
        <v>2354.126379616559</v>
      </c>
      <c r="AR31" s="1">
        <v>10077.245790073041</v>
      </c>
      <c r="AS31" s="1">
        <v>1287.5014226701139</v>
      </c>
      <c r="AT31" s="1">
        <v>606.62900723526593</v>
      </c>
      <c r="AU31">
        <v>16595.87863610237</v>
      </c>
      <c r="AV31" s="1">
        <v>3602.8608401619999</v>
      </c>
      <c r="AW31" s="1">
        <v>0.1947326684</v>
      </c>
      <c r="AX31">
        <v>13038.8459756785</v>
      </c>
      <c r="AY31" s="1">
        <v>0.70474253149999999</v>
      </c>
      <c r="AZ31">
        <v>692.9774175819</v>
      </c>
      <c r="BA31">
        <v>3.7455052400000001E-2</v>
      </c>
      <c r="BB31">
        <v>1166.8895941676001</v>
      </c>
      <c r="BC31" s="1">
        <v>6.3069747699999998E-2</v>
      </c>
      <c r="BD31">
        <v>18501.57382759</v>
      </c>
      <c r="BE31" s="1">
        <v>0.64336713281547309</v>
      </c>
      <c r="BF31">
        <v>0.2130551481417739</v>
      </c>
      <c r="BG31">
        <v>9.4096304764764632E-2</v>
      </c>
      <c r="BH31">
        <v>4.1064114661345637E-2</v>
      </c>
      <c r="BI31">
        <v>8.4172996166428215E-3</v>
      </c>
    </row>
    <row r="32" spans="1:61" x14ac:dyDescent="0.35">
      <c r="A32" t="s">
        <v>1355</v>
      </c>
      <c r="B32" t="s">
        <v>658</v>
      </c>
      <c r="C32">
        <v>5</v>
      </c>
      <c r="D32">
        <v>278.55036000000001</v>
      </c>
      <c r="E32">
        <v>1392.7518</v>
      </c>
      <c r="F32">
        <v>0.2038787350605839</v>
      </c>
      <c r="G32">
        <v>0.23430688489027179</v>
      </c>
      <c r="H32" t="s">
        <v>3</v>
      </c>
      <c r="I32">
        <v>4.479977681714345E-2</v>
      </c>
      <c r="J32">
        <v>0.44389685067076862</v>
      </c>
      <c r="K32">
        <v>7.0060924469572433E-2</v>
      </c>
      <c r="L32">
        <v>0.12151286736221439</v>
      </c>
      <c r="M32">
        <v>4.3178528490132401E-2</v>
      </c>
      <c r="N32">
        <v>0.1564375372098106</v>
      </c>
      <c r="O32">
        <v>98116.195805209994</v>
      </c>
      <c r="P32" s="1">
        <v>0.1140939597315436</v>
      </c>
      <c r="Q32">
        <v>0.1073825503355705</v>
      </c>
      <c r="R32">
        <v>0.77852348993288589</v>
      </c>
      <c r="S32">
        <v>17</v>
      </c>
      <c r="T32">
        <v>123568.05882352</v>
      </c>
      <c r="U32" s="1">
        <v>81.92657647058823</v>
      </c>
      <c r="V32">
        <v>637064.53655274399</v>
      </c>
      <c r="W32" s="1">
        <v>0.49765954727023182</v>
      </c>
      <c r="X32">
        <v>0.4835247058970974</v>
      </c>
      <c r="Y32">
        <v>1.8815746832670781E-2</v>
      </c>
      <c r="Z32">
        <v>0.50234045272976813</v>
      </c>
      <c r="AA32">
        <v>637.06453655274402</v>
      </c>
      <c r="AB32">
        <v>25598.28750535451</v>
      </c>
      <c r="AC32" s="1">
        <v>1478.0721446563559</v>
      </c>
      <c r="AD32">
        <v>552339.31862638972</v>
      </c>
      <c r="AE32" s="1">
        <v>601</v>
      </c>
      <c r="AF32">
        <v>70999.5</v>
      </c>
      <c r="AG32" s="1">
        <v>194764.79098618089</v>
      </c>
      <c r="AH32" s="1">
        <v>85.199973999999997</v>
      </c>
      <c r="AI32">
        <v>34.387399000000002</v>
      </c>
      <c r="AJ32">
        <v>44.393399000000002</v>
      </c>
      <c r="AK32">
        <v>2.7</v>
      </c>
      <c r="AL32">
        <v>1.665154</v>
      </c>
      <c r="AM32">
        <v>1.8305830000000001</v>
      </c>
      <c r="AN32">
        <v>0</v>
      </c>
      <c r="AO32">
        <v>0.35059411620966591</v>
      </c>
      <c r="AP32">
        <v>3823.7545196495171</v>
      </c>
      <c r="AQ32" s="1">
        <v>4859.9972371243748</v>
      </c>
      <c r="AR32" s="1">
        <v>14653.068364370451</v>
      </c>
      <c r="AS32" s="1">
        <v>1749.103156786442</v>
      </c>
      <c r="AT32">
        <v>983.88810554759289</v>
      </c>
      <c r="AU32">
        <v>26069.81138347838</v>
      </c>
      <c r="AV32" s="1">
        <v>2970.7091655580002</v>
      </c>
      <c r="AW32" s="1">
        <v>0.108903894</v>
      </c>
      <c r="AX32">
        <v>21058.479943335398</v>
      </c>
      <c r="AY32" s="1">
        <v>0.7719875424</v>
      </c>
      <c r="AZ32">
        <v>2242.2788417876</v>
      </c>
      <c r="BA32">
        <v>8.2200203299999997E-2</v>
      </c>
      <c r="BB32">
        <v>1006.7959938071</v>
      </c>
      <c r="BC32" s="1">
        <v>3.6908360299999998E-2</v>
      </c>
      <c r="BD32">
        <v>27278.263944488099</v>
      </c>
      <c r="BE32" s="1">
        <v>0.60761311917669014</v>
      </c>
      <c r="BF32">
        <v>0.1965245047121926</v>
      </c>
      <c r="BG32">
        <v>0.14085038632161501</v>
      </c>
      <c r="BH32">
        <v>3.2262630956647068E-2</v>
      </c>
      <c r="BI32">
        <v>2.2749358832855209E-2</v>
      </c>
    </row>
    <row r="33" spans="1:61" x14ac:dyDescent="0.35">
      <c r="A33" t="s">
        <v>1356</v>
      </c>
      <c r="B33" t="s">
        <v>659</v>
      </c>
      <c r="C33">
        <v>112</v>
      </c>
      <c r="D33">
        <v>14.951848401785711</v>
      </c>
      <c r="E33">
        <v>1674.607021</v>
      </c>
      <c r="F33" t="s">
        <v>3</v>
      </c>
      <c r="G33" t="s">
        <v>3</v>
      </c>
      <c r="H33" t="s">
        <v>3</v>
      </c>
      <c r="I33">
        <v>1.069148337665447E-2</v>
      </c>
      <c r="J33">
        <v>0.95535476776892714</v>
      </c>
      <c r="K33">
        <v>2.6099639349071571E-2</v>
      </c>
      <c r="L33">
        <v>0.42994381553567118</v>
      </c>
      <c r="M33" t="s">
        <v>3</v>
      </c>
      <c r="N33">
        <v>0.1517193670278045</v>
      </c>
      <c r="O33">
        <v>59869.625770649996</v>
      </c>
      <c r="P33" s="1">
        <v>0.15652173913043479</v>
      </c>
      <c r="Q33">
        <v>0.16521739130434779</v>
      </c>
      <c r="R33">
        <v>0.67826086956521736</v>
      </c>
      <c r="S33">
        <v>12.25</v>
      </c>
      <c r="T33">
        <v>70903.346938770002</v>
      </c>
      <c r="U33" s="1">
        <v>136.70261395918371</v>
      </c>
      <c r="V33">
        <v>223249.2789721798</v>
      </c>
      <c r="W33" s="1">
        <v>0.76332854992557142</v>
      </c>
      <c r="X33">
        <v>0.14720706682896501</v>
      </c>
      <c r="Y33">
        <v>8.9464383245463658E-2</v>
      </c>
      <c r="Z33">
        <v>0.23667145007442861</v>
      </c>
      <c r="AA33">
        <v>223.24927897217981</v>
      </c>
      <c r="AB33">
        <v>5324.7179118329996</v>
      </c>
      <c r="AC33" s="1">
        <v>627.39314766076086</v>
      </c>
      <c r="AD33">
        <v>178329.2315416307</v>
      </c>
      <c r="AE33" s="1">
        <v>316</v>
      </c>
      <c r="AF33">
        <v>38519</v>
      </c>
      <c r="AG33" s="1">
        <v>61203.311608961303</v>
      </c>
      <c r="AH33" s="1">
        <v>28.94998</v>
      </c>
      <c r="AI33">
        <v>23.35</v>
      </c>
      <c r="AJ33">
        <v>23.349989999999998</v>
      </c>
      <c r="AK33">
        <v>0.5</v>
      </c>
      <c r="AL33">
        <v>0.35829800000000001</v>
      </c>
      <c r="AM33">
        <v>0.46773700000000001</v>
      </c>
      <c r="AN33">
        <v>0</v>
      </c>
      <c r="AO33">
        <v>0.97537874317706819</v>
      </c>
      <c r="AP33">
        <v>1185.074781792641</v>
      </c>
      <c r="AQ33" s="1">
        <v>2716.8979605036538</v>
      </c>
      <c r="AR33" s="1">
        <v>7126.449095426311</v>
      </c>
      <c r="AS33" s="1">
        <v>676.48664181732227</v>
      </c>
      <c r="AT33">
        <v>323.30344565060801</v>
      </c>
      <c r="AU33">
        <v>12028.211925190541</v>
      </c>
      <c r="AV33" s="1">
        <v>6891.918284802</v>
      </c>
      <c r="AW33" s="1">
        <v>0.51819148650000002</v>
      </c>
      <c r="AX33">
        <v>4632.9762744420996</v>
      </c>
      <c r="AY33" s="1">
        <v>0.34834552050000001</v>
      </c>
      <c r="AZ33">
        <v>528.61299292770002</v>
      </c>
      <c r="BA33">
        <v>3.9745502100000003E-2</v>
      </c>
      <c r="BB33">
        <v>1246.4374776008999</v>
      </c>
      <c r="BC33" s="1">
        <v>9.3717490900000006E-2</v>
      </c>
      <c r="BD33">
        <v>13299.9450297727</v>
      </c>
      <c r="BE33" s="1">
        <v>0.54249830197729187</v>
      </c>
      <c r="BF33">
        <v>0.2502273728763344</v>
      </c>
      <c r="BG33">
        <v>0.1145952798247491</v>
      </c>
      <c r="BH33">
        <v>7.4378032167583222E-2</v>
      </c>
      <c r="BI33">
        <v>1.830101315404151E-2</v>
      </c>
    </row>
    <row r="34" spans="1:61" x14ac:dyDescent="0.35">
      <c r="A34" t="s">
        <v>1357</v>
      </c>
      <c r="B34" t="s">
        <v>660</v>
      </c>
      <c r="C34">
        <v>47</v>
      </c>
      <c r="D34">
        <v>160.9215099574468</v>
      </c>
      <c r="E34">
        <v>7563.3109679999998</v>
      </c>
      <c r="F34">
        <v>5.8675799139625347E-2</v>
      </c>
      <c r="G34">
        <v>3.9336191634342287E-2</v>
      </c>
      <c r="H34">
        <v>2.4391580901257899E-3</v>
      </c>
      <c r="I34">
        <v>4.861235198099171E-2</v>
      </c>
      <c r="J34">
        <v>0.80299948385187969</v>
      </c>
      <c r="K34">
        <v>4.7937015303035249E-2</v>
      </c>
      <c r="L34">
        <v>0.1429142434723196</v>
      </c>
      <c r="M34">
        <v>3.0017665342535371E-2</v>
      </c>
      <c r="N34">
        <v>0.16823762502692161</v>
      </c>
      <c r="O34">
        <v>79862.951609690004</v>
      </c>
      <c r="P34" s="1">
        <v>0.1471861471861472</v>
      </c>
      <c r="Q34">
        <v>0.17099567099567101</v>
      </c>
      <c r="R34">
        <v>0.68181818181818177</v>
      </c>
      <c r="S34">
        <v>43</v>
      </c>
      <c r="T34">
        <v>112386.74418604</v>
      </c>
      <c r="U34" s="1">
        <v>175.89095274418611</v>
      </c>
      <c r="V34">
        <v>287517.85550013359</v>
      </c>
      <c r="W34" s="1">
        <v>0.73891937501050486</v>
      </c>
      <c r="X34">
        <v>0.236280623315614</v>
      </c>
      <c r="Y34">
        <v>2.4800001673881099E-2</v>
      </c>
      <c r="Z34">
        <v>0.26108062498949508</v>
      </c>
      <c r="AA34">
        <v>287.51785550013358</v>
      </c>
      <c r="AB34">
        <v>11255.456421159281</v>
      </c>
      <c r="AC34" s="1">
        <v>996.3318567599058</v>
      </c>
      <c r="AD34">
        <v>261591.53436108341</v>
      </c>
      <c r="AE34" s="1">
        <v>510</v>
      </c>
      <c r="AF34">
        <v>59756</v>
      </c>
      <c r="AG34" s="1">
        <v>103756.44027792331</v>
      </c>
      <c r="AH34" s="1">
        <v>49.669978</v>
      </c>
      <c r="AI34">
        <v>38.869999</v>
      </c>
      <c r="AJ34">
        <v>38.908696999999997</v>
      </c>
      <c r="AK34">
        <v>2</v>
      </c>
      <c r="AL34">
        <v>1.397878</v>
      </c>
      <c r="AM34">
        <v>1.435208</v>
      </c>
      <c r="AN34">
        <v>0</v>
      </c>
      <c r="AO34">
        <v>0.71513526918030956</v>
      </c>
      <c r="AP34">
        <v>1574.424128583576</v>
      </c>
      <c r="AQ34" s="1">
        <v>2325.147592688536</v>
      </c>
      <c r="AR34" s="1">
        <v>8918.5620815267266</v>
      </c>
      <c r="AS34" s="1">
        <v>981.64206805888932</v>
      </c>
      <c r="AT34" s="1">
        <v>298.35887345469251</v>
      </c>
      <c r="AU34">
        <v>14098.13474431242</v>
      </c>
      <c r="AV34" s="1">
        <v>2681.0967631778999</v>
      </c>
      <c r="AW34" s="1">
        <v>0.17555512549999999</v>
      </c>
      <c r="AX34">
        <v>10132.679782740701</v>
      </c>
      <c r="AY34" s="1">
        <v>0.66347619219999998</v>
      </c>
      <c r="AZ34">
        <v>1012.6805165124</v>
      </c>
      <c r="BA34" s="1">
        <v>6.6309152900000001E-2</v>
      </c>
      <c r="BB34">
        <v>1445.6505152679999</v>
      </c>
      <c r="BC34" s="1">
        <v>9.4659529300000003E-2</v>
      </c>
      <c r="BD34">
        <v>15272.107577699</v>
      </c>
      <c r="BE34" s="1">
        <v>0.63077123384055966</v>
      </c>
      <c r="BF34">
        <v>0.2349949434874847</v>
      </c>
      <c r="BG34">
        <v>6.7873780587353952E-2</v>
      </c>
      <c r="BH34">
        <v>2.8305260572111898E-2</v>
      </c>
      <c r="BI34">
        <v>3.8054781512489769E-2</v>
      </c>
    </row>
    <row r="35" spans="1:61" x14ac:dyDescent="0.35">
      <c r="A35" t="s">
        <v>1358</v>
      </c>
      <c r="B35" t="s">
        <v>661</v>
      </c>
      <c r="C35">
        <v>20</v>
      </c>
      <c r="D35">
        <v>130.36184489999999</v>
      </c>
      <c r="E35">
        <v>2607.2368980000001</v>
      </c>
      <c r="F35" t="s">
        <v>3</v>
      </c>
      <c r="G35">
        <v>0.80010858088175552</v>
      </c>
      <c r="H35" t="s">
        <v>3</v>
      </c>
      <c r="I35">
        <v>5.9112839150797417E-2</v>
      </c>
      <c r="J35">
        <v>7.2901278641973807E-2</v>
      </c>
      <c r="K35">
        <v>6.3926838250838475E-2</v>
      </c>
      <c r="L35">
        <v>0.67364458751913991</v>
      </c>
      <c r="M35">
        <v>2.959655483385288E-2</v>
      </c>
      <c r="N35">
        <v>0.22903053467008669</v>
      </c>
      <c r="O35">
        <v>72857.937648199993</v>
      </c>
      <c r="P35" s="1">
        <v>0.37307692307692308</v>
      </c>
      <c r="Q35">
        <v>0.2</v>
      </c>
      <c r="R35">
        <v>0.42692307692307691</v>
      </c>
      <c r="S35">
        <v>53</v>
      </c>
      <c r="T35">
        <v>88569.415094330005</v>
      </c>
      <c r="U35" s="1">
        <v>49.193149018867928</v>
      </c>
      <c r="V35">
        <v>324247.8812142064</v>
      </c>
      <c r="W35" s="1">
        <v>0.52522400757878862</v>
      </c>
      <c r="X35">
        <v>0.35744537817670741</v>
      </c>
      <c r="Y35">
        <v>0.1173306142445039</v>
      </c>
      <c r="Z35">
        <v>0.47477599242121138</v>
      </c>
      <c r="AA35">
        <v>324.24788121420642</v>
      </c>
      <c r="AB35">
        <v>14462.65048984436</v>
      </c>
      <c r="AC35" s="1">
        <v>890.18287589454019</v>
      </c>
      <c r="AD35">
        <v>236344.94958822039</v>
      </c>
      <c r="AE35" s="1">
        <v>475</v>
      </c>
      <c r="AF35">
        <v>34718</v>
      </c>
      <c r="AG35" s="1">
        <v>49395.399702823182</v>
      </c>
      <c r="AH35" s="1">
        <v>74.719994999999997</v>
      </c>
      <c r="AI35">
        <v>36.144198000000003</v>
      </c>
      <c r="AJ35">
        <v>47.148299999999999</v>
      </c>
      <c r="AK35">
        <v>1</v>
      </c>
      <c r="AL35">
        <v>0.51336800000000005</v>
      </c>
      <c r="AM35">
        <v>0.687585</v>
      </c>
      <c r="AN35">
        <v>0</v>
      </c>
      <c r="AO35">
        <v>1.346324767032437</v>
      </c>
      <c r="AP35">
        <v>4856.0904111598684</v>
      </c>
      <c r="AQ35" s="1">
        <v>4369.0161368681274</v>
      </c>
      <c r="AR35" s="1">
        <v>11144.33043360527</v>
      </c>
      <c r="AS35" s="1">
        <v>2020.67211999084</v>
      </c>
      <c r="AT35">
        <v>595.06552749009154</v>
      </c>
      <c r="AU35">
        <v>22985.17462911419</v>
      </c>
      <c r="AV35" s="1">
        <v>4813.8932366585004</v>
      </c>
      <c r="AW35" s="1">
        <v>0.21281497460000001</v>
      </c>
      <c r="AX35">
        <v>13083.7600902019</v>
      </c>
      <c r="AY35" s="1">
        <v>0.57841334109999998</v>
      </c>
      <c r="AZ35">
        <v>1660.5220126168999</v>
      </c>
      <c r="BA35" s="1">
        <v>7.3409178899999997E-2</v>
      </c>
      <c r="BB35">
        <v>3061.9116484179999</v>
      </c>
      <c r="BC35" s="1">
        <v>0.13536250550000001</v>
      </c>
      <c r="BD35">
        <v>22620.086987895302</v>
      </c>
      <c r="BE35" s="1">
        <v>0.62287769935594317</v>
      </c>
      <c r="BF35">
        <v>0.18012983790386489</v>
      </c>
      <c r="BG35">
        <v>0.13749256871675311</v>
      </c>
      <c r="BH35">
        <v>4.1988892031670368E-2</v>
      </c>
      <c r="BI35">
        <v>1.7511001991768541E-2</v>
      </c>
    </row>
    <row r="36" spans="1:61" x14ac:dyDescent="0.35">
      <c r="A36" t="s">
        <v>1359</v>
      </c>
      <c r="B36" t="s">
        <v>662</v>
      </c>
      <c r="C36">
        <v>44</v>
      </c>
      <c r="D36">
        <v>24.80067584090909</v>
      </c>
      <c r="E36">
        <v>1091.2297370000001</v>
      </c>
      <c r="F36" t="s">
        <v>3</v>
      </c>
      <c r="G36">
        <v>3.6835944348994933E-2</v>
      </c>
      <c r="H36" t="s">
        <v>3</v>
      </c>
      <c r="I36" t="s">
        <v>3</v>
      </c>
      <c r="J36">
        <v>0.86406855878057742</v>
      </c>
      <c r="K36">
        <v>8.7805436911210469E-2</v>
      </c>
      <c r="L36">
        <v>0.56568403768061881</v>
      </c>
      <c r="M36" t="s">
        <v>3</v>
      </c>
      <c r="N36">
        <v>0.24427403225579999</v>
      </c>
      <c r="O36">
        <v>57342.733544609997</v>
      </c>
      <c r="P36" s="1">
        <v>0.25</v>
      </c>
      <c r="Q36">
        <v>0.23809523809523811</v>
      </c>
      <c r="R36">
        <v>0.51190476190476186</v>
      </c>
      <c r="S36">
        <v>6</v>
      </c>
      <c r="T36">
        <v>89094</v>
      </c>
      <c r="U36" s="1">
        <v>181.8716228333333</v>
      </c>
      <c r="V36">
        <v>299026.34517372953</v>
      </c>
      <c r="W36" s="1">
        <v>0.38355170066517841</v>
      </c>
      <c r="X36">
        <v>0.15425028080965861</v>
      </c>
      <c r="Y36">
        <v>0.46219801852516301</v>
      </c>
      <c r="Z36">
        <v>0.61644829933482159</v>
      </c>
      <c r="AA36">
        <v>299.02634517372951</v>
      </c>
      <c r="AB36">
        <v>7620.9121856069814</v>
      </c>
      <c r="AC36" s="1">
        <v>407.22829935123008</v>
      </c>
      <c r="AD36">
        <v>209710.66358314539</v>
      </c>
      <c r="AE36" s="1">
        <v>423</v>
      </c>
      <c r="AF36">
        <v>33297</v>
      </c>
      <c r="AG36" s="1">
        <v>53228.043043812453</v>
      </c>
      <c r="AH36" s="1">
        <v>29.499995999999999</v>
      </c>
      <c r="AI36">
        <v>22.000098999999999</v>
      </c>
      <c r="AJ36">
        <v>22.124692</v>
      </c>
      <c r="AK36">
        <v>4</v>
      </c>
      <c r="AL36">
        <v>2.1406130000000001</v>
      </c>
      <c r="AM36">
        <v>3.2689550000000001</v>
      </c>
      <c r="AN36">
        <v>0</v>
      </c>
      <c r="AO36">
        <v>0.80930948803246572</v>
      </c>
      <c r="AP36">
        <v>2519.7898268052791</v>
      </c>
      <c r="AQ36" s="1">
        <v>3240.8899062104651</v>
      </c>
      <c r="AR36" s="1">
        <v>8108.1625069387201</v>
      </c>
      <c r="AS36" s="1">
        <v>928.63271192177945</v>
      </c>
      <c r="AT36">
        <v>138.46032130262591</v>
      </c>
      <c r="AU36">
        <v>14935.935273178869</v>
      </c>
      <c r="AV36" s="1">
        <v>8543.2369700600993</v>
      </c>
      <c r="AW36" s="1">
        <v>0.47898445080000002</v>
      </c>
      <c r="AX36">
        <v>6365.6981908306998</v>
      </c>
      <c r="AY36" s="1">
        <v>0.35689873319999998</v>
      </c>
      <c r="AZ36">
        <v>1039.1885983932</v>
      </c>
      <c r="BA36">
        <v>5.8263066099999997E-2</v>
      </c>
      <c r="BB36">
        <v>1888.0230214358</v>
      </c>
      <c r="BC36" s="1">
        <v>0.10585375</v>
      </c>
      <c r="BD36">
        <v>17836.146780719799</v>
      </c>
      <c r="BE36" s="1">
        <v>0.47433802222709642</v>
      </c>
      <c r="BF36">
        <v>0.26609276170009383</v>
      </c>
      <c r="BG36">
        <v>0.19759339132339129</v>
      </c>
      <c r="BH36">
        <v>4.5361595901083483E-2</v>
      </c>
      <c r="BI36">
        <v>1.6614228848335189E-2</v>
      </c>
    </row>
    <row r="37" spans="1:61" x14ac:dyDescent="0.35">
      <c r="A37" t="s">
        <v>1360</v>
      </c>
      <c r="B37" t="s">
        <v>1138</v>
      </c>
      <c r="C37">
        <v>29</v>
      </c>
      <c r="D37">
        <v>86.470018827586202</v>
      </c>
      <c r="E37">
        <v>2507.6305459999999</v>
      </c>
      <c r="F37">
        <v>3.4940950599507338E-2</v>
      </c>
      <c r="G37">
        <v>3.8752974872915291E-2</v>
      </c>
      <c r="H37" t="s">
        <v>3</v>
      </c>
      <c r="I37">
        <v>3.6343283432044973E-2</v>
      </c>
      <c r="J37">
        <v>0.84311794031373644</v>
      </c>
      <c r="K37">
        <v>4.6502858344161832E-2</v>
      </c>
      <c r="L37">
        <v>0.125384461933404</v>
      </c>
      <c r="M37">
        <v>2.2801053763641731E-2</v>
      </c>
      <c r="N37">
        <v>0.11989125532844901</v>
      </c>
      <c r="O37">
        <v>73450.939343460006</v>
      </c>
      <c r="P37" s="1">
        <v>0.14525139664804471</v>
      </c>
      <c r="Q37">
        <v>0.16201117318435751</v>
      </c>
      <c r="R37">
        <v>0.69273743016759781</v>
      </c>
      <c r="S37">
        <v>12</v>
      </c>
      <c r="T37">
        <v>114747.08333333</v>
      </c>
      <c r="U37" s="1">
        <v>208.96921216666669</v>
      </c>
      <c r="V37">
        <v>275998.52821381291</v>
      </c>
      <c r="W37" s="1">
        <v>0.85292692407310744</v>
      </c>
      <c r="X37">
        <v>0.11307018554510299</v>
      </c>
      <c r="Y37">
        <v>3.400289038178949E-2</v>
      </c>
      <c r="Z37">
        <v>0.1470730759268925</v>
      </c>
      <c r="AA37">
        <v>275.9985282138129</v>
      </c>
      <c r="AB37">
        <v>10571.463584332971</v>
      </c>
      <c r="AC37" s="1">
        <v>1033.400567772474</v>
      </c>
      <c r="AD37">
        <v>251410.8858224726</v>
      </c>
      <c r="AE37" s="1">
        <v>502</v>
      </c>
      <c r="AF37">
        <v>62936</v>
      </c>
      <c r="AG37" s="1">
        <v>132859.82437992239</v>
      </c>
      <c r="AH37" s="1">
        <v>63.959983999999999</v>
      </c>
      <c r="AI37">
        <v>36.849397000000003</v>
      </c>
      <c r="AJ37">
        <v>41.548893</v>
      </c>
      <c r="AK37">
        <v>2</v>
      </c>
      <c r="AL37">
        <v>1.2477339999999999</v>
      </c>
      <c r="AM37">
        <v>1.633114</v>
      </c>
      <c r="AN37">
        <v>0</v>
      </c>
      <c r="AO37">
        <v>0.62176730090798149</v>
      </c>
      <c r="AP37">
        <v>1464.6779948739711</v>
      </c>
      <c r="AQ37" s="1">
        <v>3034.0960522021019</v>
      </c>
      <c r="AR37" s="1">
        <v>7778.1138099120944</v>
      </c>
      <c r="AS37" s="1">
        <v>694.38943578732426</v>
      </c>
      <c r="AT37" s="1">
        <v>661.82484203954982</v>
      </c>
      <c r="AU37">
        <v>13633.102134815041</v>
      </c>
      <c r="AV37" s="1">
        <v>3421.9265392544999</v>
      </c>
      <c r="AW37" s="1">
        <v>0.2156359715</v>
      </c>
      <c r="AX37">
        <v>9554.6282630326004</v>
      </c>
      <c r="AY37" s="1">
        <v>0.60209403220000002</v>
      </c>
      <c r="AZ37">
        <v>1542.4809556978</v>
      </c>
      <c r="BA37">
        <v>9.7200911700000003E-2</v>
      </c>
      <c r="BB37">
        <v>1349.9610292458999</v>
      </c>
      <c r="BC37" s="1">
        <v>8.5069084500000003E-2</v>
      </c>
      <c r="BD37">
        <v>15868.996787230801</v>
      </c>
      <c r="BE37" s="1">
        <v>0.59891890011379456</v>
      </c>
      <c r="BF37">
        <v>0.20042326976988609</v>
      </c>
      <c r="BG37">
        <v>0.1526932111519626</v>
      </c>
      <c r="BH37">
        <v>3.52813349032478E-2</v>
      </c>
      <c r="BI37">
        <v>1.2683284061108999E-2</v>
      </c>
    </row>
    <row r="38" spans="1:61" x14ac:dyDescent="0.35">
      <c r="A38" t="s">
        <v>1361</v>
      </c>
      <c r="B38" t="s">
        <v>663</v>
      </c>
      <c r="C38">
        <v>31</v>
      </c>
      <c r="D38">
        <v>70.135110258064529</v>
      </c>
      <c r="E38">
        <v>2174.1884180000002</v>
      </c>
      <c r="F38">
        <v>1.531813141181757E-2</v>
      </c>
      <c r="G38">
        <v>3.1382581967696457E-2</v>
      </c>
      <c r="H38" t="s">
        <v>3</v>
      </c>
      <c r="I38">
        <v>5.2342364513820717E-2</v>
      </c>
      <c r="J38">
        <v>0.77692362700059903</v>
      </c>
      <c r="K38">
        <v>0.122216081585153</v>
      </c>
      <c r="L38">
        <v>0.44525622325395608</v>
      </c>
      <c r="M38">
        <v>2.377630676887359E-2</v>
      </c>
      <c r="N38">
        <v>0.1737945336022097</v>
      </c>
      <c r="O38">
        <v>62180.645676109998</v>
      </c>
      <c r="P38" s="1">
        <v>0.1764705882352941</v>
      </c>
      <c r="Q38">
        <v>0.1588235294117647</v>
      </c>
      <c r="R38">
        <v>0.66470588235294115</v>
      </c>
      <c r="S38">
        <v>22</v>
      </c>
      <c r="T38">
        <v>94009.454545450004</v>
      </c>
      <c r="U38" s="1">
        <v>98.826746272727277</v>
      </c>
      <c r="V38">
        <v>179169.61417646549</v>
      </c>
      <c r="W38" s="1">
        <v>0.72543264830951726</v>
      </c>
      <c r="X38">
        <v>0.23426792812704961</v>
      </c>
      <c r="Y38">
        <v>4.0299423563433051E-2</v>
      </c>
      <c r="Z38">
        <v>0.27456735169048269</v>
      </c>
      <c r="AA38">
        <v>179.1696141764655</v>
      </c>
      <c r="AB38">
        <v>5667.5437593100078</v>
      </c>
      <c r="AC38" s="1">
        <v>502.00652848846153</v>
      </c>
      <c r="AD38">
        <v>124056.2205138674</v>
      </c>
      <c r="AE38" s="1">
        <v>114</v>
      </c>
      <c r="AF38">
        <v>35964</v>
      </c>
      <c r="AG38" s="1">
        <v>57405.812411484483</v>
      </c>
      <c r="AH38" s="1">
        <v>53.729954999999997</v>
      </c>
      <c r="AI38">
        <v>29.499998999999999</v>
      </c>
      <c r="AJ38">
        <v>34.433793999999999</v>
      </c>
      <c r="AK38">
        <v>1.25</v>
      </c>
      <c r="AL38">
        <v>0.80714299999999994</v>
      </c>
      <c r="AM38">
        <v>0.99240499999999998</v>
      </c>
      <c r="AN38">
        <v>0</v>
      </c>
      <c r="AO38">
        <v>1.057031812748348</v>
      </c>
      <c r="AP38">
        <v>2203.070005499404</v>
      </c>
      <c r="AQ38" s="1">
        <v>3318.6766290648129</v>
      </c>
      <c r="AR38" s="1">
        <v>8095.6789320915241</v>
      </c>
      <c r="AS38" s="1">
        <v>976.23574499236429</v>
      </c>
      <c r="AT38">
        <v>257.01792695319187</v>
      </c>
      <c r="AU38">
        <v>14850.6792386013</v>
      </c>
      <c r="AV38" s="1">
        <v>6854.7094095130997</v>
      </c>
      <c r="AW38" s="1">
        <v>0.44017159820000001</v>
      </c>
      <c r="AX38">
        <v>4836.9360609024998</v>
      </c>
      <c r="AY38" s="1">
        <v>0.31060133249999999</v>
      </c>
      <c r="AZ38">
        <v>831.02131074279998</v>
      </c>
      <c r="BA38">
        <v>5.3363601099999998E-2</v>
      </c>
      <c r="BB38">
        <v>3050.1449067868002</v>
      </c>
      <c r="BC38" s="1">
        <v>0.1958634682</v>
      </c>
      <c r="BD38">
        <v>15572.811687945201</v>
      </c>
      <c r="BE38" s="1">
        <v>0.59259270357197114</v>
      </c>
      <c r="BF38">
        <v>0.25732474071795303</v>
      </c>
      <c r="BG38">
        <v>0.11392088701822051</v>
      </c>
      <c r="BH38">
        <v>2.3603057245124109E-2</v>
      </c>
      <c r="BI38">
        <v>1.255861144673125E-2</v>
      </c>
    </row>
    <row r="39" spans="1:61" x14ac:dyDescent="0.35">
      <c r="A39" t="s">
        <v>1362</v>
      </c>
      <c r="B39" t="s">
        <v>664</v>
      </c>
      <c r="C39">
        <v>115</v>
      </c>
      <c r="D39">
        <v>15.163819860869561</v>
      </c>
      <c r="E39">
        <v>1743.8392839999999</v>
      </c>
      <c r="F39" t="s">
        <v>3</v>
      </c>
      <c r="G39" t="s">
        <v>3</v>
      </c>
      <c r="H39" t="s">
        <v>3</v>
      </c>
      <c r="I39">
        <v>7.3744623250762559E-2</v>
      </c>
      <c r="J39">
        <v>0.87596696748778313</v>
      </c>
      <c r="K39">
        <v>4.8378197496204957E-2</v>
      </c>
      <c r="L39">
        <v>0.3812934898950372</v>
      </c>
      <c r="M39" t="s">
        <v>3</v>
      </c>
      <c r="N39">
        <v>0.16155332276344311</v>
      </c>
      <c r="O39">
        <v>68467.475545070003</v>
      </c>
      <c r="P39" s="1">
        <v>0.14516129032258071</v>
      </c>
      <c r="Q39">
        <v>9.6774193548387094E-2</v>
      </c>
      <c r="R39">
        <v>0.75806451612903225</v>
      </c>
      <c r="S39" t="s">
        <v>3</v>
      </c>
      <c r="T39" t="s">
        <v>3</v>
      </c>
      <c r="U39" s="1" t="s">
        <v>3</v>
      </c>
      <c r="V39">
        <v>203572.00532018751</v>
      </c>
      <c r="W39" s="1">
        <v>0.68609485728972364</v>
      </c>
      <c r="X39">
        <v>0.26056131876772087</v>
      </c>
      <c r="Y39">
        <v>5.3343823942555442E-2</v>
      </c>
      <c r="Z39">
        <v>0.31390514271027642</v>
      </c>
      <c r="AA39">
        <v>203.57200532018749</v>
      </c>
      <c r="AB39">
        <v>5704.5658342904953</v>
      </c>
      <c r="AC39" s="1">
        <v>667.06959791140935</v>
      </c>
      <c r="AD39">
        <v>164042.01542315411</v>
      </c>
      <c r="AE39" s="1">
        <v>254</v>
      </c>
      <c r="AF39">
        <v>36963.5</v>
      </c>
      <c r="AG39" s="1">
        <v>56116.613862881313</v>
      </c>
      <c r="AH39" s="1">
        <v>34.399841000000002</v>
      </c>
      <c r="AI39">
        <v>26.701692999999999</v>
      </c>
      <c r="AJ39">
        <v>30.194182000000001</v>
      </c>
      <c r="AK39">
        <v>2.5</v>
      </c>
      <c r="AL39">
        <v>1.755002</v>
      </c>
      <c r="AM39">
        <v>2.4363380000000001</v>
      </c>
      <c r="AN39">
        <v>1069.632928397775</v>
      </c>
      <c r="AO39">
        <v>1.23877563296487</v>
      </c>
      <c r="AP39">
        <v>1330.9502207544031</v>
      </c>
      <c r="AQ39" s="1">
        <v>2468.858001710209</v>
      </c>
      <c r="AR39" s="1">
        <v>7569.9975858555099</v>
      </c>
      <c r="AS39" s="1">
        <v>1282.89942801862</v>
      </c>
      <c r="AT39">
        <v>699.20047746785372</v>
      </c>
      <c r="AU39">
        <v>13351.905713806589</v>
      </c>
      <c r="AV39" s="1">
        <v>5886.0072288691999</v>
      </c>
      <c r="AW39" s="1">
        <v>0.38544811810000001</v>
      </c>
      <c r="AX39">
        <v>6160.4111971331004</v>
      </c>
      <c r="AY39" s="1">
        <v>0.40341759869999999</v>
      </c>
      <c r="AZ39">
        <v>1008.064869565</v>
      </c>
      <c r="BA39">
        <v>6.6013630599999998E-2</v>
      </c>
      <c r="BB39">
        <v>2216.0731114695</v>
      </c>
      <c r="BC39" s="1">
        <v>0.14512065260000001</v>
      </c>
      <c r="BD39">
        <v>15270.5564070368</v>
      </c>
      <c r="BE39" s="1">
        <v>0.60711610734546262</v>
      </c>
      <c r="BF39">
        <v>0.2227461802847954</v>
      </c>
      <c r="BG39">
        <v>0.13851397976326721</v>
      </c>
      <c r="BH39">
        <v>2.769266955690879E-2</v>
      </c>
      <c r="BI39">
        <v>3.9310630495659679E-3</v>
      </c>
    </row>
    <row r="40" spans="1:61" x14ac:dyDescent="0.35">
      <c r="A40" t="s">
        <v>1363</v>
      </c>
      <c r="B40" t="s">
        <v>665</v>
      </c>
      <c r="C40">
        <v>21</v>
      </c>
      <c r="D40">
        <v>42.980146238095237</v>
      </c>
      <c r="E40">
        <v>902.58307100000002</v>
      </c>
      <c r="F40" t="s">
        <v>3</v>
      </c>
      <c r="G40">
        <v>1.151104733639933E-2</v>
      </c>
      <c r="H40" t="s">
        <v>3</v>
      </c>
      <c r="I40">
        <v>1.562563847623908E-2</v>
      </c>
      <c r="J40">
        <v>0.8931372354427497</v>
      </c>
      <c r="K40">
        <v>7.5118246266317995E-2</v>
      </c>
      <c r="L40">
        <v>0.48183836516637712</v>
      </c>
      <c r="M40" t="s">
        <v>3</v>
      </c>
      <c r="N40">
        <v>0.1715542304640981</v>
      </c>
      <c r="O40">
        <v>57013.380952380001</v>
      </c>
      <c r="P40" s="1">
        <v>0.25396825396825401</v>
      </c>
      <c r="Q40">
        <v>0.15873015873015869</v>
      </c>
      <c r="R40">
        <v>0.58730158730158732</v>
      </c>
      <c r="S40">
        <v>13.5</v>
      </c>
      <c r="T40">
        <v>78898.962962959995</v>
      </c>
      <c r="U40" s="1">
        <v>66.858005259259258</v>
      </c>
      <c r="V40">
        <v>286642.61308752157</v>
      </c>
      <c r="W40" s="1">
        <v>0.67973958750654229</v>
      </c>
      <c r="X40">
        <v>0.2227086190924609</v>
      </c>
      <c r="Y40">
        <v>9.7551793400996761E-2</v>
      </c>
      <c r="Z40">
        <v>0.32026041249345771</v>
      </c>
      <c r="AA40">
        <v>286.64261308752162</v>
      </c>
      <c r="AB40">
        <v>8645.6573923487649</v>
      </c>
      <c r="AC40" s="1">
        <v>699.11537261704291</v>
      </c>
      <c r="AD40">
        <v>192925.13396388409</v>
      </c>
      <c r="AE40" s="1">
        <v>373</v>
      </c>
      <c r="AF40">
        <v>32785</v>
      </c>
      <c r="AG40" s="1">
        <v>53026.149750415971</v>
      </c>
      <c r="AH40" s="1">
        <v>39.986995999999998</v>
      </c>
      <c r="AI40">
        <v>28.986999000000001</v>
      </c>
      <c r="AJ40">
        <v>29.443794</v>
      </c>
      <c r="AK40">
        <v>0</v>
      </c>
      <c r="AL40">
        <v>0</v>
      </c>
      <c r="AM40">
        <v>0</v>
      </c>
      <c r="AN40">
        <v>0</v>
      </c>
      <c r="AO40">
        <v>1.4171654619631939</v>
      </c>
      <c r="AP40">
        <v>2145.8849520123558</v>
      </c>
      <c r="AQ40" s="1">
        <v>2471.1599648427259</v>
      </c>
      <c r="AR40" s="1">
        <v>7750.9502280483166</v>
      </c>
      <c r="AS40" s="1">
        <v>719.48693795077838</v>
      </c>
      <c r="AT40" s="1">
        <v>984.16558934108343</v>
      </c>
      <c r="AU40">
        <v>14071.64767219526</v>
      </c>
      <c r="AV40" s="1">
        <v>7109.1895945000997</v>
      </c>
      <c r="AW40" s="1">
        <v>0.37527878240000001</v>
      </c>
      <c r="AX40">
        <v>7800.6605511563002</v>
      </c>
      <c r="AY40" s="1">
        <v>0.4117800425</v>
      </c>
      <c r="AZ40">
        <v>524.82378188780001</v>
      </c>
      <c r="BA40">
        <v>2.7704315300000001E-2</v>
      </c>
      <c r="BB40">
        <v>3509.0818314527</v>
      </c>
      <c r="BC40" s="1">
        <v>0.18523685989999999</v>
      </c>
      <c r="BD40">
        <v>18943.7557589969</v>
      </c>
      <c r="BE40" s="1">
        <v>0.49739475836588981</v>
      </c>
      <c r="BF40">
        <v>0.2593316338257361</v>
      </c>
      <c r="BG40">
        <v>0.17644514708625531</v>
      </c>
      <c r="BH40">
        <v>4.5127937420987987E-2</v>
      </c>
      <c r="BI40">
        <v>2.1700523301130859E-2</v>
      </c>
    </row>
    <row r="41" spans="1:61" x14ac:dyDescent="0.35">
      <c r="A41" t="s">
        <v>1364</v>
      </c>
      <c r="B41" t="s">
        <v>666</v>
      </c>
      <c r="C41">
        <v>220</v>
      </c>
      <c r="D41">
        <v>7.4494423909090912</v>
      </c>
      <c r="E41">
        <v>1638.877326</v>
      </c>
      <c r="F41" t="s">
        <v>3</v>
      </c>
      <c r="G41" t="s">
        <v>3</v>
      </c>
      <c r="H41" t="s">
        <v>3</v>
      </c>
      <c r="I41">
        <v>2.2675040303995281E-2</v>
      </c>
      <c r="J41">
        <v>0.93583997497554661</v>
      </c>
      <c r="K41">
        <v>3.5410434660114093E-2</v>
      </c>
      <c r="L41">
        <v>0.2462566208066603</v>
      </c>
      <c r="M41" t="s">
        <v>3</v>
      </c>
      <c r="N41">
        <v>0.12384687990994089</v>
      </c>
      <c r="O41">
        <v>61186.276445030002</v>
      </c>
      <c r="P41" s="1">
        <v>0.20535714285714279</v>
      </c>
      <c r="Q41">
        <v>0.14285714285714279</v>
      </c>
      <c r="R41">
        <v>0.6517857142857143</v>
      </c>
      <c r="S41">
        <v>17</v>
      </c>
      <c r="T41">
        <v>81218.764705880007</v>
      </c>
      <c r="U41" s="1">
        <v>96.404548588235301</v>
      </c>
      <c r="V41">
        <v>303384.03131949861</v>
      </c>
      <c r="W41" s="1">
        <v>0.8102739890920363</v>
      </c>
      <c r="X41">
        <v>0.1566227624785953</v>
      </c>
      <c r="Y41">
        <v>3.3103248429368397E-2</v>
      </c>
      <c r="Z41">
        <v>0.1897260109079637</v>
      </c>
      <c r="AA41">
        <v>303.38403131949849</v>
      </c>
      <c r="AB41">
        <v>7223.3789632647586</v>
      </c>
      <c r="AC41" s="1">
        <v>686.83337803405539</v>
      </c>
      <c r="AD41" s="1">
        <v>255482.14655884221</v>
      </c>
      <c r="AE41" s="1">
        <v>504</v>
      </c>
      <c r="AF41">
        <v>44648.5</v>
      </c>
      <c r="AG41" s="1">
        <v>71265.553489195896</v>
      </c>
      <c r="AH41" s="1">
        <v>32.649928000000003</v>
      </c>
      <c r="AI41">
        <v>23.449995000000001</v>
      </c>
      <c r="AJ41">
        <v>23.799976000000001</v>
      </c>
      <c r="AK41">
        <v>2</v>
      </c>
      <c r="AL41">
        <v>1.1591</v>
      </c>
      <c r="AM41">
        <v>1.591132</v>
      </c>
      <c r="AN41">
        <v>0</v>
      </c>
      <c r="AO41">
        <v>1.069229672243931</v>
      </c>
      <c r="AP41">
        <v>1723.431879366912</v>
      </c>
      <c r="AQ41" s="1">
        <v>3357.9559084094622</v>
      </c>
      <c r="AR41" s="1">
        <v>7077.0370338261664</v>
      </c>
      <c r="AS41" s="1">
        <v>579.67374673411041</v>
      </c>
      <c r="AT41" s="1">
        <v>217.95071194974841</v>
      </c>
      <c r="AU41">
        <v>12956.049280286399</v>
      </c>
      <c r="AV41" s="1">
        <v>4959.1748382928999</v>
      </c>
      <c r="AW41" s="1">
        <v>0.32559315039999998</v>
      </c>
      <c r="AX41">
        <v>6104.5832837948001</v>
      </c>
      <c r="AY41" s="1">
        <v>0.40079460150000001</v>
      </c>
      <c r="AZ41">
        <v>2880.7701186777999</v>
      </c>
      <c r="BA41">
        <v>0.18913610610000001</v>
      </c>
      <c r="BB41">
        <v>1286.6731285348999</v>
      </c>
      <c r="BC41" s="1">
        <v>8.4476141899999996E-2</v>
      </c>
      <c r="BD41">
        <v>15231.201369300399</v>
      </c>
      <c r="BE41" s="1">
        <v>0.55303828964601154</v>
      </c>
      <c r="BF41">
        <v>0.2223077681547013</v>
      </c>
      <c r="BG41">
        <v>0.1564120553508746</v>
      </c>
      <c r="BH41">
        <v>4.7177108632274173E-2</v>
      </c>
      <c r="BI41">
        <v>2.1064778216138339E-2</v>
      </c>
    </row>
    <row r="42" spans="1:61" x14ac:dyDescent="0.35">
      <c r="A42" t="s">
        <v>1365</v>
      </c>
      <c r="B42" t="s">
        <v>667</v>
      </c>
      <c r="C42">
        <v>116</v>
      </c>
      <c r="D42">
        <v>11.288237879310349</v>
      </c>
      <c r="E42">
        <v>1309.435594</v>
      </c>
      <c r="F42" t="s">
        <v>3</v>
      </c>
      <c r="G42" t="s">
        <v>3</v>
      </c>
      <c r="H42" t="s">
        <v>3</v>
      </c>
      <c r="I42">
        <v>4.3326164231087469E-2</v>
      </c>
      <c r="J42">
        <v>0.92394217977909254</v>
      </c>
      <c r="K42">
        <v>2.431936216837436E-2</v>
      </c>
      <c r="L42">
        <v>0.32240245757118807</v>
      </c>
      <c r="M42" t="s">
        <v>3</v>
      </c>
      <c r="N42">
        <v>0.16091762047812261</v>
      </c>
      <c r="O42">
        <v>70823.662656899993</v>
      </c>
      <c r="P42" s="1">
        <v>5.128205128205128E-2</v>
      </c>
      <c r="Q42">
        <v>0.141025641025641</v>
      </c>
      <c r="R42">
        <v>0.80769230769230771</v>
      </c>
      <c r="S42">
        <v>17.5</v>
      </c>
      <c r="T42">
        <v>69899.828571420003</v>
      </c>
      <c r="U42" s="1">
        <v>74.824891085714285</v>
      </c>
      <c r="V42">
        <v>332349.64895875589</v>
      </c>
      <c r="W42" s="1">
        <v>0.60896371671382687</v>
      </c>
      <c r="X42">
        <v>0.14684508479344879</v>
      </c>
      <c r="Y42">
        <v>0.2441911984927243</v>
      </c>
      <c r="Z42">
        <v>0.39103628328617313</v>
      </c>
      <c r="AA42">
        <v>332.34964895875589</v>
      </c>
      <c r="AB42">
        <v>10257.126094282719</v>
      </c>
      <c r="AC42" s="1">
        <v>588.11894493223929</v>
      </c>
      <c r="AD42">
        <v>304140.14989477338</v>
      </c>
      <c r="AE42" s="1">
        <v>558</v>
      </c>
      <c r="AF42">
        <v>43032</v>
      </c>
      <c r="AG42" s="1">
        <v>65820.427824065104</v>
      </c>
      <c r="AH42" s="1">
        <v>39.629995999999998</v>
      </c>
      <c r="AI42">
        <v>26.999998000000001</v>
      </c>
      <c r="AJ42">
        <v>32.300294000000001</v>
      </c>
      <c r="AK42">
        <v>1.5</v>
      </c>
      <c r="AL42">
        <v>0.60539699999999996</v>
      </c>
      <c r="AM42">
        <v>0.94476099999999996</v>
      </c>
      <c r="AN42">
        <v>0</v>
      </c>
      <c r="AO42" s="1">
        <v>0.99525191855613504</v>
      </c>
      <c r="AP42">
        <v>2599.060530807596</v>
      </c>
      <c r="AQ42" s="1">
        <v>3005.168591743658</v>
      </c>
      <c r="AR42" s="1">
        <v>8236.0649270696395</v>
      </c>
      <c r="AS42" s="1">
        <v>1466.9748774218831</v>
      </c>
      <c r="AT42" s="1">
        <v>795.19694192763791</v>
      </c>
      <c r="AU42">
        <v>16102.46586897041</v>
      </c>
      <c r="AV42" s="1">
        <v>6852.8329204304</v>
      </c>
      <c r="AW42" s="1">
        <v>0.33963344039999999</v>
      </c>
      <c r="AX42">
        <v>9962.4358190198</v>
      </c>
      <c r="AY42" s="1">
        <v>0.49374855499999998</v>
      </c>
      <c r="AZ42">
        <v>1769.4326673718001</v>
      </c>
      <c r="BA42" s="1">
        <v>8.7694901000000006E-2</v>
      </c>
      <c r="BB42">
        <v>1592.4428463922</v>
      </c>
      <c r="BC42" s="1">
        <v>7.8923103600000002E-2</v>
      </c>
      <c r="BD42">
        <v>20177.144253214199</v>
      </c>
      <c r="BE42" s="1">
        <v>0.61080756075450837</v>
      </c>
      <c r="BF42">
        <v>0.214973506452803</v>
      </c>
      <c r="BG42">
        <v>0.1184287677807124</v>
      </c>
      <c r="BH42">
        <v>4.4266750679886779E-2</v>
      </c>
      <c r="BI42">
        <v>1.1523414332089459E-2</v>
      </c>
    </row>
    <row r="43" spans="1:61" x14ac:dyDescent="0.35">
      <c r="A43" t="s">
        <v>1366</v>
      </c>
      <c r="B43" t="s">
        <v>668</v>
      </c>
      <c r="C43">
        <v>21</v>
      </c>
      <c r="D43">
        <v>240.3592564285714</v>
      </c>
      <c r="E43">
        <v>5047.5443850000001</v>
      </c>
      <c r="F43">
        <v>5.5391884563809772E-2</v>
      </c>
      <c r="G43">
        <v>5.6861874412296523E-2</v>
      </c>
      <c r="H43">
        <v>2.9873943882428801E-3</v>
      </c>
      <c r="I43">
        <v>0.1092919307662452</v>
      </c>
      <c r="J43">
        <v>0.70602406139047136</v>
      </c>
      <c r="K43">
        <v>6.944285447893421E-2</v>
      </c>
      <c r="L43">
        <v>0.30672830478071411</v>
      </c>
      <c r="M43">
        <v>2.3626527503772681E-2</v>
      </c>
      <c r="N43">
        <v>0.17692545172871579</v>
      </c>
      <c r="O43">
        <v>79170.431481580003</v>
      </c>
      <c r="P43" s="1">
        <v>0.16666666666666671</v>
      </c>
      <c r="Q43">
        <v>6.7204301075268813E-2</v>
      </c>
      <c r="R43">
        <v>0.7661290322580645</v>
      </c>
      <c r="S43">
        <v>46</v>
      </c>
      <c r="T43">
        <v>102398.54347826001</v>
      </c>
      <c r="U43" s="1">
        <v>109.7292257608696</v>
      </c>
      <c r="V43">
        <v>335211.17615689873</v>
      </c>
      <c r="W43" s="1">
        <v>0.65025293924185712</v>
      </c>
      <c r="X43">
        <v>0.30992708014817238</v>
      </c>
      <c r="Y43">
        <v>3.9819980609970378E-2</v>
      </c>
      <c r="Z43">
        <v>0.34974706075814282</v>
      </c>
      <c r="AA43">
        <v>335.21117615689872</v>
      </c>
      <c r="AB43">
        <v>13256.57268093542</v>
      </c>
      <c r="AC43" s="1">
        <v>1187.9040148351271</v>
      </c>
      <c r="AD43">
        <v>264603.6057019991</v>
      </c>
      <c r="AE43" s="1">
        <v>511</v>
      </c>
      <c r="AF43">
        <v>41556</v>
      </c>
      <c r="AG43" s="1">
        <v>61397.291968707388</v>
      </c>
      <c r="AH43" s="1">
        <v>76.099997999999999</v>
      </c>
      <c r="AI43">
        <v>33.915899000000003</v>
      </c>
      <c r="AJ43">
        <v>46.664898999999998</v>
      </c>
      <c r="AK43">
        <v>1.9</v>
      </c>
      <c r="AL43">
        <v>0.77722199999999997</v>
      </c>
      <c r="AM43">
        <v>1.1148929999999999</v>
      </c>
      <c r="AN43">
        <v>0</v>
      </c>
      <c r="AO43" s="1">
        <v>1.0671151850704561</v>
      </c>
      <c r="AP43">
        <v>2202.2230280992371</v>
      </c>
      <c r="AQ43" s="1">
        <v>2824.7038921283302</v>
      </c>
      <c r="AR43" s="1">
        <v>9832.942740928469</v>
      </c>
      <c r="AS43" s="1">
        <v>1117.209738017985</v>
      </c>
      <c r="AT43">
        <v>513.03460306273269</v>
      </c>
      <c r="AU43">
        <v>16490.114002236751</v>
      </c>
      <c r="AV43" s="1">
        <v>3244.3238696412</v>
      </c>
      <c r="AW43" s="1">
        <v>0.1863501253</v>
      </c>
      <c r="AX43">
        <v>11401.563747556</v>
      </c>
      <c r="AY43" s="1">
        <v>0.65489233449999995</v>
      </c>
      <c r="AZ43">
        <v>1141.0730558165999</v>
      </c>
      <c r="BA43">
        <v>6.5541886499999993E-2</v>
      </c>
      <c r="BB43">
        <v>1622.8686183068</v>
      </c>
      <c r="BC43" s="1">
        <v>9.3215653699999998E-2</v>
      </c>
      <c r="BD43">
        <v>17409.829291320599</v>
      </c>
      <c r="BE43" s="1">
        <v>0.56253495049813684</v>
      </c>
      <c r="BF43">
        <v>0.26902798886205143</v>
      </c>
      <c r="BG43">
        <v>0.12149320472795901</v>
      </c>
      <c r="BH43">
        <v>2.9816958515550749E-2</v>
      </c>
      <c r="BI43">
        <v>1.712689739630208E-2</v>
      </c>
    </row>
    <row r="44" spans="1:61" x14ac:dyDescent="0.35">
      <c r="A44" t="s">
        <v>1367</v>
      </c>
      <c r="B44" t="s">
        <v>669</v>
      </c>
      <c r="C44">
        <v>118</v>
      </c>
      <c r="D44">
        <v>11.228415237288139</v>
      </c>
      <c r="E44">
        <v>1324.952998</v>
      </c>
      <c r="F44" t="s">
        <v>3</v>
      </c>
      <c r="G44" t="s">
        <v>3</v>
      </c>
      <c r="H44" t="s">
        <v>3</v>
      </c>
      <c r="I44">
        <v>2.378386068548417E-2</v>
      </c>
      <c r="J44">
        <v>0.94131065350098087</v>
      </c>
      <c r="K44">
        <v>2.878746447912519E-2</v>
      </c>
      <c r="L44">
        <v>0.19647470890517479</v>
      </c>
      <c r="M44" t="s">
        <v>3</v>
      </c>
      <c r="N44">
        <v>0.1274292275013926</v>
      </c>
      <c r="O44">
        <v>70630.868766400003</v>
      </c>
      <c r="P44" s="1">
        <v>0.119047619047619</v>
      </c>
      <c r="Q44">
        <v>0.26190476190476192</v>
      </c>
      <c r="R44">
        <v>0.61904761904761907</v>
      </c>
      <c r="S44">
        <v>8.5</v>
      </c>
      <c r="T44">
        <v>100322.94117647001</v>
      </c>
      <c r="U44" s="1">
        <v>155.87682329411771</v>
      </c>
      <c r="V44">
        <v>295934.86002286099</v>
      </c>
      <c r="W44" s="1">
        <v>0.84343250587898821</v>
      </c>
      <c r="X44">
        <v>0.11615497463426271</v>
      </c>
      <c r="Y44">
        <v>4.041251948674901E-2</v>
      </c>
      <c r="Z44">
        <v>0.15656749412101181</v>
      </c>
      <c r="AA44">
        <v>295.93486002286102</v>
      </c>
      <c r="AB44">
        <v>6344.6967648583714</v>
      </c>
      <c r="AC44" s="1">
        <v>739.36282379731631</v>
      </c>
      <c r="AD44">
        <v>283861.2571921515</v>
      </c>
      <c r="AE44" s="1">
        <v>532</v>
      </c>
      <c r="AF44">
        <v>39906</v>
      </c>
      <c r="AG44" s="1">
        <v>71269.979072309856</v>
      </c>
      <c r="AH44" s="1">
        <v>49.799945999999998</v>
      </c>
      <c r="AI44">
        <v>20</v>
      </c>
      <c r="AJ44">
        <v>22.024998</v>
      </c>
      <c r="AK44">
        <v>2.5</v>
      </c>
      <c r="AL44">
        <v>0.928562</v>
      </c>
      <c r="AM44">
        <v>1.483887</v>
      </c>
      <c r="AN44">
        <v>2799.2093648592959</v>
      </c>
      <c r="AO44" s="1">
        <v>1.1525580579784751</v>
      </c>
      <c r="AP44">
        <v>2007.939816745107</v>
      </c>
      <c r="AQ44" s="1">
        <v>3308.4444630238881</v>
      </c>
      <c r="AR44" s="1">
        <v>7394.7105027796624</v>
      </c>
      <c r="AS44" s="1">
        <v>1414.310351256702</v>
      </c>
      <c r="AT44">
        <v>231.90390184693931</v>
      </c>
      <c r="AU44">
        <v>14357.309035652301</v>
      </c>
      <c r="AV44" s="1">
        <v>5063.6486237006002</v>
      </c>
      <c r="AW44" s="1">
        <v>0.32047534840000003</v>
      </c>
      <c r="AX44">
        <v>8236.0517246179006</v>
      </c>
      <c r="AY44" s="1">
        <v>0.52125487800000003</v>
      </c>
      <c r="AZ44">
        <v>1313.9971234298</v>
      </c>
      <c r="BA44" s="1">
        <v>8.3162106499999999E-2</v>
      </c>
      <c r="BB44">
        <v>1186.7335111969001</v>
      </c>
      <c r="BC44">
        <v>7.5107667200000006E-2</v>
      </c>
      <c r="BD44">
        <v>15800.4309829452</v>
      </c>
      <c r="BE44" s="1">
        <v>0.51121094089309982</v>
      </c>
      <c r="BF44">
        <v>0.18223584101518109</v>
      </c>
      <c r="BG44">
        <v>0.26272459867527681</v>
      </c>
      <c r="BH44">
        <v>2.7433718072624388E-2</v>
      </c>
      <c r="BI44">
        <v>1.6394901343817918E-2</v>
      </c>
    </row>
    <row r="45" spans="1:61" x14ac:dyDescent="0.35">
      <c r="A45" t="s">
        <v>1368</v>
      </c>
      <c r="B45" t="s">
        <v>670</v>
      </c>
      <c r="C45">
        <v>46</v>
      </c>
      <c r="D45">
        <v>17.219501521739129</v>
      </c>
      <c r="E45">
        <v>792.09707000000003</v>
      </c>
      <c r="F45" t="s">
        <v>3</v>
      </c>
      <c r="G45" t="s">
        <v>3</v>
      </c>
      <c r="H45" t="s">
        <v>3</v>
      </c>
      <c r="I45" t="s">
        <v>3</v>
      </c>
      <c r="J45">
        <v>0.93227222050978775</v>
      </c>
      <c r="K45">
        <v>4.2234584414575248E-2</v>
      </c>
      <c r="L45">
        <v>0.2420006769791532</v>
      </c>
      <c r="M45" t="s">
        <v>3</v>
      </c>
      <c r="N45">
        <v>0.19340171390656799</v>
      </c>
      <c r="O45">
        <v>66563.545098799994</v>
      </c>
      <c r="P45" s="1">
        <v>0.39655172413793099</v>
      </c>
      <c r="Q45">
        <v>0.37931034482758619</v>
      </c>
      <c r="R45">
        <v>0.22413793103448279</v>
      </c>
      <c r="S45">
        <v>8.25</v>
      </c>
      <c r="T45">
        <v>95905.060606059997</v>
      </c>
      <c r="U45" s="1">
        <v>96.011766060606064</v>
      </c>
      <c r="V45">
        <v>407060.42505623709</v>
      </c>
      <c r="W45" s="1">
        <v>0.44688905425052161</v>
      </c>
      <c r="X45">
        <v>2.451073541634612E-2</v>
      </c>
      <c r="Y45">
        <v>0.52860021033313231</v>
      </c>
      <c r="Z45">
        <v>0.55311094574947839</v>
      </c>
      <c r="AA45">
        <v>407.06042505623708</v>
      </c>
      <c r="AB45">
        <v>13312.704211871411</v>
      </c>
      <c r="AC45" s="1">
        <v>437.22307923699299</v>
      </c>
      <c r="AD45">
        <v>289875.28302461881</v>
      </c>
      <c r="AE45" s="1">
        <v>541</v>
      </c>
      <c r="AF45">
        <v>41013</v>
      </c>
      <c r="AG45" s="1">
        <v>64815.658657829328</v>
      </c>
      <c r="AH45" s="1">
        <v>43.892876999999999</v>
      </c>
      <c r="AI45">
        <v>19.976209000000001</v>
      </c>
      <c r="AJ45">
        <v>23.48188</v>
      </c>
      <c r="AK45">
        <v>0</v>
      </c>
      <c r="AL45">
        <v>0</v>
      </c>
      <c r="AM45">
        <v>0</v>
      </c>
      <c r="AN45">
        <v>3329.0857647030562</v>
      </c>
      <c r="AO45">
        <v>1.747507667629935</v>
      </c>
      <c r="AP45">
        <v>2637.3824864672201</v>
      </c>
      <c r="AQ45" s="1">
        <v>4755.9227936545703</v>
      </c>
      <c r="AR45" s="1">
        <v>8247.8365309443707</v>
      </c>
      <c r="AS45" s="1">
        <v>978.52604100656492</v>
      </c>
      <c r="AT45">
        <v>396.88564938133152</v>
      </c>
      <c r="AU45">
        <v>17016.553501454058</v>
      </c>
      <c r="AV45" s="1">
        <v>6149.7208586976003</v>
      </c>
      <c r="AW45" s="1">
        <v>0.25656195409999999</v>
      </c>
      <c r="AX45">
        <v>14853.073780897201</v>
      </c>
      <c r="AY45" s="1">
        <v>0.61965961069999997</v>
      </c>
      <c r="AZ45">
        <v>566.34753579029996</v>
      </c>
      <c r="BA45">
        <v>2.3627614000000002E-2</v>
      </c>
      <c r="BB45">
        <v>2400.5881819987999</v>
      </c>
      <c r="BC45" s="1">
        <v>0.1001508213</v>
      </c>
      <c r="BD45">
        <v>23969.730357383902</v>
      </c>
      <c r="BE45" s="1">
        <v>0.51439230268472369</v>
      </c>
      <c r="BF45">
        <v>0.24466826250498491</v>
      </c>
      <c r="BG45">
        <v>0.18887768629605139</v>
      </c>
      <c r="BH45">
        <v>2.9703142894289391E-2</v>
      </c>
      <c r="BI45">
        <v>2.2358605619950629E-2</v>
      </c>
    </row>
    <row r="46" spans="1:61" x14ac:dyDescent="0.35">
      <c r="A46" t="s">
        <v>1369</v>
      </c>
      <c r="B46" t="s">
        <v>671</v>
      </c>
      <c r="C46">
        <v>34</v>
      </c>
      <c r="D46">
        <v>54.962793588235293</v>
      </c>
      <c r="E46">
        <v>1868.7349819999999</v>
      </c>
      <c r="F46">
        <v>1.791774476320997E-2</v>
      </c>
      <c r="G46">
        <v>3.1936152881169688E-2</v>
      </c>
      <c r="H46" t="s">
        <v>3</v>
      </c>
      <c r="I46">
        <v>3.440733887107221E-2</v>
      </c>
      <c r="J46">
        <v>0.87655432895920293</v>
      </c>
      <c r="K46">
        <v>3.8623927640929423E-2</v>
      </c>
      <c r="L46">
        <v>0.25565485912637798</v>
      </c>
      <c r="M46">
        <v>0.1644655960695714</v>
      </c>
      <c r="N46">
        <v>7.8034343444842821E-2</v>
      </c>
      <c r="O46">
        <v>55913.19734287</v>
      </c>
      <c r="P46" s="1">
        <v>0.32432432432432429</v>
      </c>
      <c r="Q46">
        <v>0.26126126126126131</v>
      </c>
      <c r="R46">
        <v>0.4144144144144144</v>
      </c>
      <c r="S46">
        <v>11</v>
      </c>
      <c r="T46">
        <v>96617.272727269999</v>
      </c>
      <c r="U46" s="1">
        <v>169.88499836363641</v>
      </c>
      <c r="V46">
        <v>109842.1402591371</v>
      </c>
      <c r="W46" s="1">
        <v>0.88542473090384977</v>
      </c>
      <c r="X46">
        <v>8.7089206509509492E-2</v>
      </c>
      <c r="Y46">
        <v>2.7486062586640689E-2</v>
      </c>
      <c r="Z46">
        <v>0.11457526909615021</v>
      </c>
      <c r="AA46">
        <v>109.8421402591371</v>
      </c>
      <c r="AB46">
        <v>2604.485947381917</v>
      </c>
      <c r="AC46" s="1">
        <v>586.45242399598851</v>
      </c>
      <c r="AD46" s="1">
        <v>101497.7443293394</v>
      </c>
      <c r="AE46" s="1">
        <v>65</v>
      </c>
      <c r="AF46">
        <v>49744</v>
      </c>
      <c r="AG46" s="1">
        <v>83735.635207221989</v>
      </c>
      <c r="AH46" s="1">
        <v>49.249993000000003</v>
      </c>
      <c r="AI46">
        <v>22.8</v>
      </c>
      <c r="AJ46">
        <v>24.914691999999999</v>
      </c>
      <c r="AK46">
        <v>4</v>
      </c>
      <c r="AL46">
        <v>2.9656359999999999</v>
      </c>
      <c r="AM46">
        <v>3.6706639999999999</v>
      </c>
      <c r="AN46">
        <v>1318.595378014923</v>
      </c>
      <c r="AO46" s="1">
        <v>0.66178148680895688</v>
      </c>
      <c r="AP46">
        <v>1296.3010075443649</v>
      </c>
      <c r="AQ46" s="1">
        <v>1577.868279023847</v>
      </c>
      <c r="AR46" s="1">
        <v>6275.3351400578649</v>
      </c>
      <c r="AS46" s="1">
        <v>460.64067312461748</v>
      </c>
      <c r="AT46" s="1">
        <v>252.163712104149</v>
      </c>
      <c r="AU46">
        <v>9862.3088118548421</v>
      </c>
      <c r="AV46" s="1">
        <v>4726.2919223556</v>
      </c>
      <c r="AW46" s="1">
        <v>0.41910447540000001</v>
      </c>
      <c r="AX46">
        <v>3519.2166875609</v>
      </c>
      <c r="AY46" s="1">
        <v>0.3120669412</v>
      </c>
      <c r="AZ46">
        <v>2203.5047856649999</v>
      </c>
      <c r="BA46">
        <v>0.19539603820000001</v>
      </c>
      <c r="BB46">
        <v>828.10770448230005</v>
      </c>
      <c r="BC46" s="1">
        <v>7.3432545200000005E-2</v>
      </c>
      <c r="BD46">
        <v>11277.1211000638</v>
      </c>
      <c r="BE46" s="1">
        <v>0.50700300395974907</v>
      </c>
      <c r="BF46">
        <v>0.21355685517073911</v>
      </c>
      <c r="BG46">
        <v>0.22503315085412201</v>
      </c>
      <c r="BH46">
        <v>4.3749891908979772E-2</v>
      </c>
      <c r="BI46">
        <v>1.0657098106410041E-2</v>
      </c>
    </row>
    <row r="47" spans="1:61" x14ac:dyDescent="0.35">
      <c r="A47" t="s">
        <v>1370</v>
      </c>
      <c r="B47" t="s">
        <v>672</v>
      </c>
      <c r="C47">
        <v>48</v>
      </c>
      <c r="D47">
        <v>28.146482583333331</v>
      </c>
      <c r="E47">
        <v>1351.031164</v>
      </c>
      <c r="F47" t="s">
        <v>3</v>
      </c>
      <c r="G47" t="s">
        <v>3</v>
      </c>
      <c r="H47" t="s">
        <v>3</v>
      </c>
      <c r="I47">
        <v>3.2399593623817537E-2</v>
      </c>
      <c r="J47">
        <v>0.91946312250530349</v>
      </c>
      <c r="K47">
        <v>3.7188935480998948E-2</v>
      </c>
      <c r="L47">
        <v>0.42284118021767808</v>
      </c>
      <c r="M47" t="s">
        <v>3</v>
      </c>
      <c r="N47">
        <v>0.20412977198726379</v>
      </c>
      <c r="O47">
        <v>62648.42303631</v>
      </c>
      <c r="P47" s="1">
        <v>0.2857142857142857</v>
      </c>
      <c r="Q47">
        <v>0.21904761904761899</v>
      </c>
      <c r="R47">
        <v>0.49523809523809531</v>
      </c>
      <c r="S47">
        <v>10</v>
      </c>
      <c r="T47">
        <v>93327.9</v>
      </c>
      <c r="U47" s="1">
        <v>135.1031164</v>
      </c>
      <c r="V47">
        <v>151786.1285988811</v>
      </c>
      <c r="W47" s="1">
        <v>0.89949406486508676</v>
      </c>
      <c r="X47">
        <v>6.1397940651723021E-2</v>
      </c>
      <c r="Y47">
        <v>3.9107994483190169E-2</v>
      </c>
      <c r="Z47">
        <v>0.1005059351349132</v>
      </c>
      <c r="AA47">
        <v>151.78612859888111</v>
      </c>
      <c r="AB47">
        <v>4256.8477717217193</v>
      </c>
      <c r="AC47" s="1">
        <v>426.03902510719581</v>
      </c>
      <c r="AD47">
        <v>138755.4150740304</v>
      </c>
      <c r="AE47" s="1">
        <v>152</v>
      </c>
      <c r="AF47">
        <v>38213.5</v>
      </c>
      <c r="AG47" s="1">
        <v>58785.310722610717</v>
      </c>
      <c r="AH47" s="1">
        <v>40.649942000000003</v>
      </c>
      <c r="AI47">
        <v>27.372298000000001</v>
      </c>
      <c r="AJ47">
        <v>29.872032999999998</v>
      </c>
      <c r="AK47">
        <v>0</v>
      </c>
      <c r="AL47">
        <v>0</v>
      </c>
      <c r="AM47">
        <v>0</v>
      </c>
      <c r="AN47">
        <v>0</v>
      </c>
      <c r="AO47" s="1">
        <v>1.065242950707646</v>
      </c>
      <c r="AP47">
        <v>1597.988904717819</v>
      </c>
      <c r="AQ47" s="1">
        <v>2186.6695741150202</v>
      </c>
      <c r="AR47" s="1">
        <v>7385.9913715506264</v>
      </c>
      <c r="AS47" s="1">
        <v>558.59566389691361</v>
      </c>
      <c r="AT47">
        <v>213.18035266283471</v>
      </c>
      <c r="AU47">
        <v>11942.425866943209</v>
      </c>
      <c r="AV47" s="1">
        <v>7859.8580456093996</v>
      </c>
      <c r="AW47" s="1">
        <v>0.54214267110000003</v>
      </c>
      <c r="AX47">
        <v>3838.8738538129001</v>
      </c>
      <c r="AY47" s="1">
        <v>0.26479070139999999</v>
      </c>
      <c r="AZ47">
        <v>675.16737941680003</v>
      </c>
      <c r="BA47">
        <v>4.6570439900000003E-2</v>
      </c>
      <c r="BB47">
        <v>2123.8675724715999</v>
      </c>
      <c r="BC47" s="1">
        <v>0.14649618759999999</v>
      </c>
      <c r="BD47">
        <v>14497.7668513107</v>
      </c>
      <c r="BE47" s="1">
        <v>0.5398534352797203</v>
      </c>
      <c r="BF47">
        <v>0.22609807296666379</v>
      </c>
      <c r="BG47">
        <v>0.1983490922482537</v>
      </c>
      <c r="BH47">
        <v>2.389781773613605E-2</v>
      </c>
      <c r="BI47">
        <v>1.1801581769226089E-2</v>
      </c>
    </row>
    <row r="48" spans="1:61" x14ac:dyDescent="0.35">
      <c r="A48" t="s">
        <v>1371</v>
      </c>
      <c r="B48" t="s">
        <v>673</v>
      </c>
      <c r="C48">
        <v>2</v>
      </c>
      <c r="D48">
        <v>1251.7195174999999</v>
      </c>
      <c r="E48">
        <v>2503.4390349999999</v>
      </c>
      <c r="F48">
        <v>1.63567104523718E-2</v>
      </c>
      <c r="G48">
        <v>5.9214638126162393E-2</v>
      </c>
      <c r="H48" t="s">
        <v>3</v>
      </c>
      <c r="I48">
        <v>3.933604650954392E-2</v>
      </c>
      <c r="J48">
        <v>0.81393900062454771</v>
      </c>
      <c r="K48">
        <v>7.1153604287374272E-2</v>
      </c>
      <c r="L48">
        <v>8.6733783253007526E-2</v>
      </c>
      <c r="M48">
        <v>8.2868292402889978E-3</v>
      </c>
      <c r="N48">
        <v>0.14845342884275281</v>
      </c>
      <c r="O48">
        <v>88966.669400419996</v>
      </c>
      <c r="P48" s="1">
        <v>0.14871794871794869</v>
      </c>
      <c r="Q48">
        <v>0.1948717948717949</v>
      </c>
      <c r="R48">
        <v>0.65641025641025641</v>
      </c>
      <c r="S48">
        <v>15</v>
      </c>
      <c r="T48">
        <v>125077.93333333</v>
      </c>
      <c r="U48" s="1">
        <v>166.89593566666659</v>
      </c>
      <c r="V48">
        <v>266679.50793537102</v>
      </c>
      <c r="W48" s="1">
        <v>0.95319332498212406</v>
      </c>
      <c r="X48">
        <v>3.5722097627125082E-2</v>
      </c>
      <c r="Y48">
        <v>1.108457739075084E-2</v>
      </c>
      <c r="Z48">
        <v>4.6806675017875922E-2</v>
      </c>
      <c r="AA48">
        <v>266.67950793537102</v>
      </c>
      <c r="AB48">
        <v>11781.99532228673</v>
      </c>
      <c r="AC48" s="1">
        <v>1249.4971741942179</v>
      </c>
      <c r="AD48">
        <v>266078.26273952139</v>
      </c>
      <c r="AE48" s="1">
        <v>513</v>
      </c>
      <c r="AF48">
        <v>77062</v>
      </c>
      <c r="AG48" s="1">
        <v>242031.5773840542</v>
      </c>
      <c r="AH48" s="1">
        <v>116.899992</v>
      </c>
      <c r="AI48">
        <v>42.742899000000001</v>
      </c>
      <c r="AJ48">
        <v>59.971888999999997</v>
      </c>
      <c r="AK48">
        <v>1.38</v>
      </c>
      <c r="AL48">
        <v>1.055876</v>
      </c>
      <c r="AM48">
        <v>1.0083310000000001</v>
      </c>
      <c r="AN48">
        <v>4592.6425246461022</v>
      </c>
      <c r="AO48">
        <v>0.73275664641534888</v>
      </c>
      <c r="AP48">
        <v>2485.8516157154991</v>
      </c>
      <c r="AQ48" s="1">
        <v>2805.4920298867992</v>
      </c>
      <c r="AR48" s="1">
        <v>10944.24233103004</v>
      </c>
      <c r="AS48" s="1">
        <v>1256.6405716366889</v>
      </c>
      <c r="AT48">
        <v>814.82025784582379</v>
      </c>
      <c r="AU48">
        <v>18307.04680611486</v>
      </c>
      <c r="AV48" s="1">
        <v>3066.0599484086001</v>
      </c>
      <c r="AW48" s="1">
        <v>0.1465105944</v>
      </c>
      <c r="AX48">
        <v>15805.2723683851</v>
      </c>
      <c r="AY48" s="1">
        <v>0.75524937179999996</v>
      </c>
      <c r="AZ48">
        <v>1152.9871617174999</v>
      </c>
      <c r="BA48">
        <v>5.5095085299999999E-2</v>
      </c>
      <c r="BB48">
        <v>902.90397796180002</v>
      </c>
      <c r="BC48" s="1">
        <v>4.3144948500000002E-2</v>
      </c>
      <c r="BD48">
        <v>20927.223456472999</v>
      </c>
      <c r="BE48" s="1">
        <v>0.55085541708994412</v>
      </c>
      <c r="BF48">
        <v>0.2170408684883319</v>
      </c>
      <c r="BG48">
        <v>0.17596719829289789</v>
      </c>
      <c r="BH48">
        <v>3.992545979603019E-2</v>
      </c>
      <c r="BI48">
        <v>1.62110563327959E-2</v>
      </c>
    </row>
    <row r="49" spans="1:61" x14ac:dyDescent="0.35">
      <c r="A49" t="s">
        <v>1372</v>
      </c>
      <c r="B49" t="s">
        <v>674</v>
      </c>
      <c r="C49">
        <v>109</v>
      </c>
      <c r="D49">
        <v>35.112240477064219</v>
      </c>
      <c r="E49">
        <v>3827.2342119999998</v>
      </c>
      <c r="F49">
        <v>1.6425076621791591E-2</v>
      </c>
      <c r="G49">
        <v>1.695780557737565E-2</v>
      </c>
      <c r="H49" t="s">
        <v>3</v>
      </c>
      <c r="I49">
        <v>4.6756033553393132E-2</v>
      </c>
      <c r="J49">
        <v>0.87890870454220926</v>
      </c>
      <c r="K49">
        <v>3.9717460786373532E-2</v>
      </c>
      <c r="L49">
        <v>0.14761569607968081</v>
      </c>
      <c r="M49">
        <v>1.9208786638581561E-2</v>
      </c>
      <c r="N49">
        <v>0.1148950754573668</v>
      </c>
      <c r="O49">
        <v>69723.800339769994</v>
      </c>
      <c r="P49" s="1">
        <v>0.23529411764705879</v>
      </c>
      <c r="Q49">
        <v>0.24313725490196081</v>
      </c>
      <c r="R49">
        <v>0.52156862745098043</v>
      </c>
      <c r="S49">
        <v>20.5</v>
      </c>
      <c r="T49">
        <v>92193.707317070002</v>
      </c>
      <c r="U49" s="1">
        <v>186.69435180487801</v>
      </c>
      <c r="V49">
        <v>326944.8590516519</v>
      </c>
      <c r="W49" s="1">
        <v>0.82695124021758104</v>
      </c>
      <c r="X49">
        <v>6.4628364280816211E-2</v>
      </c>
      <c r="Y49">
        <v>0.10842039550160271</v>
      </c>
      <c r="Z49">
        <v>0.1730487597824189</v>
      </c>
      <c r="AA49">
        <v>326.94485905165192</v>
      </c>
      <c r="AB49">
        <v>8383.3800657925349</v>
      </c>
      <c r="AC49" s="1">
        <v>964.64537979522015</v>
      </c>
      <c r="AD49">
        <v>290085.97235039697</v>
      </c>
      <c r="AE49" s="1">
        <v>542</v>
      </c>
      <c r="AF49">
        <v>61368</v>
      </c>
      <c r="AG49" s="1">
        <v>135804.98398189261</v>
      </c>
      <c r="AH49" s="1">
        <v>33.219996000000002</v>
      </c>
      <c r="AI49">
        <v>24.719999000000001</v>
      </c>
      <c r="AJ49">
        <v>24.719992000000001</v>
      </c>
      <c r="AK49">
        <v>1.25</v>
      </c>
      <c r="AL49">
        <v>0.985286</v>
      </c>
      <c r="AM49">
        <v>1.1007880000000001</v>
      </c>
      <c r="AN49">
        <v>3140.0395231416792</v>
      </c>
      <c r="AO49">
        <v>0.79849571689890209</v>
      </c>
      <c r="AP49">
        <v>1705.792012814501</v>
      </c>
      <c r="AQ49" s="1">
        <v>2688.151740947073</v>
      </c>
      <c r="AR49" s="1">
        <v>7943.6816369052667</v>
      </c>
      <c r="AS49" s="1">
        <v>824.24720444571528</v>
      </c>
      <c r="AT49">
        <v>181.62572800496281</v>
      </c>
      <c r="AU49">
        <v>13343.498323117519</v>
      </c>
      <c r="AV49" s="1">
        <v>2645.2991484804002</v>
      </c>
      <c r="AW49" s="1">
        <v>0.18080932769999999</v>
      </c>
      <c r="AX49">
        <v>10103.797822370399</v>
      </c>
      <c r="AY49" s="1">
        <v>0.69060653969999997</v>
      </c>
      <c r="AZ49">
        <v>1056.8158077932001</v>
      </c>
      <c r="BA49" s="1">
        <v>7.2234611300000001E-2</v>
      </c>
      <c r="BB49">
        <v>824.41178550760003</v>
      </c>
      <c r="BC49" s="1">
        <v>5.6349521299999997E-2</v>
      </c>
      <c r="BD49">
        <v>14630.3245641516</v>
      </c>
      <c r="BE49" s="1">
        <v>0.57919536734503796</v>
      </c>
      <c r="BF49">
        <v>0.2312596072911498</v>
      </c>
      <c r="BG49">
        <v>0.14710541060984619</v>
      </c>
      <c r="BH49">
        <v>2.7590575768631678E-2</v>
      </c>
      <c r="BI49">
        <v>1.4849038985334351E-2</v>
      </c>
    </row>
    <row r="50" spans="1:61" x14ac:dyDescent="0.35">
      <c r="A50" t="s">
        <v>1373</v>
      </c>
      <c r="B50" t="s">
        <v>675</v>
      </c>
      <c r="C50">
        <v>114</v>
      </c>
      <c r="D50">
        <v>8.6753604473684209</v>
      </c>
      <c r="E50">
        <v>988.99109099999998</v>
      </c>
      <c r="F50" t="s">
        <v>3</v>
      </c>
      <c r="G50" t="s">
        <v>3</v>
      </c>
      <c r="H50" t="s">
        <v>3</v>
      </c>
      <c r="I50">
        <v>3.5537303523288002E-2</v>
      </c>
      <c r="J50">
        <v>0.93473289665388526</v>
      </c>
      <c r="K50">
        <v>1.9087665664245312E-2</v>
      </c>
      <c r="L50">
        <v>0.31891135868104398</v>
      </c>
      <c r="M50" t="s">
        <v>3</v>
      </c>
      <c r="N50">
        <v>0.13953252124879459</v>
      </c>
      <c r="O50">
        <v>57514.74530594</v>
      </c>
      <c r="P50" s="1">
        <v>0.26470588235294118</v>
      </c>
      <c r="Q50">
        <v>0.20588235294117649</v>
      </c>
      <c r="R50">
        <v>0.52941176470588236</v>
      </c>
      <c r="S50">
        <v>13.36</v>
      </c>
      <c r="T50">
        <v>70235.703592809994</v>
      </c>
      <c r="U50" s="1">
        <v>74.026279266467071</v>
      </c>
      <c r="V50">
        <v>289571.97148300702</v>
      </c>
      <c r="W50" s="1">
        <v>0.84151700461024193</v>
      </c>
      <c r="X50">
        <v>4.0328181627401802E-2</v>
      </c>
      <c r="Y50">
        <v>0.1181548137623562</v>
      </c>
      <c r="Z50">
        <v>0.15848299538975799</v>
      </c>
      <c r="AA50">
        <v>289.57197148300702</v>
      </c>
      <c r="AB50">
        <v>8246.0328249812319</v>
      </c>
      <c r="AC50" s="1">
        <v>844.64912535799579</v>
      </c>
      <c r="AD50">
        <v>214050.57252749469</v>
      </c>
      <c r="AE50" s="1">
        <v>429</v>
      </c>
      <c r="AF50">
        <v>39749</v>
      </c>
      <c r="AG50" s="1">
        <v>58425.828577898552</v>
      </c>
      <c r="AH50" s="1">
        <v>49.199973999999997</v>
      </c>
      <c r="AI50">
        <v>25.699995000000001</v>
      </c>
      <c r="AJ50">
        <v>25.699888000000001</v>
      </c>
      <c r="AK50">
        <v>1.4</v>
      </c>
      <c r="AL50">
        <v>1.1684209999999999</v>
      </c>
      <c r="AM50">
        <v>1.259371</v>
      </c>
      <c r="AN50">
        <v>0</v>
      </c>
      <c r="AO50" s="1">
        <v>1.2279177458107771</v>
      </c>
      <c r="AP50">
        <v>2355.9711014626319</v>
      </c>
      <c r="AQ50" s="1">
        <v>3711.001164114632</v>
      </c>
      <c r="AR50" s="1">
        <v>10323.317654638</v>
      </c>
      <c r="AS50" s="1">
        <v>655.44361915794047</v>
      </c>
      <c r="AT50">
        <v>289.89620089509992</v>
      </c>
      <c r="AU50">
        <v>17335.629740268309</v>
      </c>
      <c r="AV50" s="1">
        <v>7286.8346042786998</v>
      </c>
      <c r="AW50" s="1">
        <v>0.44877181319999998</v>
      </c>
      <c r="AX50">
        <v>6951.3948876148997</v>
      </c>
      <c r="AY50" s="1">
        <v>0.428113201</v>
      </c>
      <c r="AZ50">
        <v>791.12181434909996</v>
      </c>
      <c r="BA50">
        <v>4.8722551099999997E-2</v>
      </c>
      <c r="BB50">
        <v>1207.9309619994001</v>
      </c>
      <c r="BC50" s="1">
        <v>7.4392434800000004E-2</v>
      </c>
      <c r="BD50">
        <v>16237.282268242099</v>
      </c>
      <c r="BE50" s="1">
        <v>0.50428893362494265</v>
      </c>
      <c r="BF50">
        <v>0.25428666768103808</v>
      </c>
      <c r="BG50">
        <v>0.1842745935748373</v>
      </c>
      <c r="BH50">
        <v>4.432038428351593E-2</v>
      </c>
      <c r="BI50">
        <v>1.282942083566597E-2</v>
      </c>
    </row>
    <row r="51" spans="1:61" x14ac:dyDescent="0.35">
      <c r="A51" t="s">
        <v>1374</v>
      </c>
      <c r="B51" t="s">
        <v>676</v>
      </c>
      <c r="C51">
        <v>70</v>
      </c>
      <c r="D51">
        <v>16.644348300000001</v>
      </c>
      <c r="E51">
        <v>1165.1043810000001</v>
      </c>
      <c r="F51" t="s">
        <v>3</v>
      </c>
      <c r="G51" t="s">
        <v>3</v>
      </c>
      <c r="H51" t="s">
        <v>3</v>
      </c>
      <c r="I51">
        <v>2.1225158956160731E-2</v>
      </c>
      <c r="J51">
        <v>0.94192618747707979</v>
      </c>
      <c r="K51">
        <v>2.9824983410190551E-2</v>
      </c>
      <c r="L51">
        <v>0.41110477869557932</v>
      </c>
      <c r="M51" t="s">
        <v>3</v>
      </c>
      <c r="N51">
        <v>0.14128607178348229</v>
      </c>
      <c r="O51">
        <v>59841.558054779998</v>
      </c>
      <c r="P51" s="1">
        <v>0.14285714285714279</v>
      </c>
      <c r="Q51">
        <v>0.1785714285714286</v>
      </c>
      <c r="R51">
        <v>0.6785714285714286</v>
      </c>
      <c r="S51">
        <v>15</v>
      </c>
      <c r="T51">
        <v>66878.2</v>
      </c>
      <c r="U51" s="1">
        <v>77.673625400000006</v>
      </c>
      <c r="V51">
        <v>177422.46391913621</v>
      </c>
      <c r="W51" s="1">
        <v>0.77192839111535272</v>
      </c>
      <c r="X51">
        <v>7.5848911130064686E-2</v>
      </c>
      <c r="Y51">
        <v>0.15222269775458261</v>
      </c>
      <c r="Z51">
        <v>0.22807160888464731</v>
      </c>
      <c r="AA51">
        <v>177.42246391913619</v>
      </c>
      <c r="AB51">
        <v>3894.4519255052051</v>
      </c>
      <c r="AC51" s="1">
        <v>405.01636393726682</v>
      </c>
      <c r="AD51">
        <v>138180.7867658594</v>
      </c>
      <c r="AE51" s="1">
        <v>148</v>
      </c>
      <c r="AF51">
        <v>37202</v>
      </c>
      <c r="AG51" s="1">
        <v>54985.100480890913</v>
      </c>
      <c r="AH51" s="1">
        <v>30.599945999999999</v>
      </c>
      <c r="AI51">
        <v>19.999991999999999</v>
      </c>
      <c r="AJ51">
        <v>24.43798</v>
      </c>
      <c r="AK51">
        <v>0</v>
      </c>
      <c r="AL51">
        <v>0</v>
      </c>
      <c r="AM51">
        <v>0</v>
      </c>
      <c r="AN51">
        <v>0</v>
      </c>
      <c r="AO51">
        <v>0.8028724174046874</v>
      </c>
      <c r="AP51">
        <v>2164.7287669069369</v>
      </c>
      <c r="AQ51" s="1">
        <v>3157.4324069080981</v>
      </c>
      <c r="AR51" s="1">
        <v>8906.7772374980013</v>
      </c>
      <c r="AS51" s="1">
        <v>616.85249984481857</v>
      </c>
      <c r="AT51">
        <v>211.67881094766909</v>
      </c>
      <c r="AU51">
        <v>15057.469722105519</v>
      </c>
      <c r="AV51" s="1">
        <v>10741.105755155701</v>
      </c>
      <c r="AW51" s="1">
        <v>0.61844774899999999</v>
      </c>
      <c r="AX51">
        <v>3385.3279871338</v>
      </c>
      <c r="AY51" s="1">
        <v>0.1949192682</v>
      </c>
      <c r="AZ51">
        <v>921.41135419969999</v>
      </c>
      <c r="BA51">
        <v>5.3052710900000001E-2</v>
      </c>
      <c r="BB51">
        <v>2320.0016983947999</v>
      </c>
      <c r="BC51" s="1">
        <v>0.133580272</v>
      </c>
      <c r="BD51">
        <v>17367.846794884001</v>
      </c>
      <c r="BE51" s="1">
        <v>0.48990437974760798</v>
      </c>
      <c r="BF51">
        <v>0.30787322841803222</v>
      </c>
      <c r="BG51">
        <v>0.15905764277172171</v>
      </c>
      <c r="BH51">
        <v>2.9472364619419971E-2</v>
      </c>
      <c r="BI51">
        <v>1.369238444321812E-2</v>
      </c>
    </row>
    <row r="52" spans="1:61" x14ac:dyDescent="0.35">
      <c r="A52" t="s">
        <v>1375</v>
      </c>
      <c r="B52" t="s">
        <v>677</v>
      </c>
      <c r="C52">
        <v>54</v>
      </c>
      <c r="D52">
        <v>42.028752944444442</v>
      </c>
      <c r="E52">
        <v>2269.5526589999999</v>
      </c>
      <c r="F52" t="s">
        <v>3</v>
      </c>
      <c r="G52">
        <v>3.8448375504708608E-2</v>
      </c>
      <c r="H52" t="s">
        <v>3</v>
      </c>
      <c r="I52">
        <v>1.8932240384435799E-2</v>
      </c>
      <c r="J52">
        <v>0.89266110059639803</v>
      </c>
      <c r="K52">
        <v>4.6432406902289232E-2</v>
      </c>
      <c r="L52">
        <v>0.15978138654933211</v>
      </c>
      <c r="M52">
        <v>9.1364135755863021E-3</v>
      </c>
      <c r="N52">
        <v>8.6161991642880686E-2</v>
      </c>
      <c r="O52">
        <v>67585.374720160005</v>
      </c>
      <c r="P52" s="1">
        <v>0.1726618705035971</v>
      </c>
      <c r="Q52">
        <v>0.15827338129496399</v>
      </c>
      <c r="R52">
        <v>0.6690647482014388</v>
      </c>
      <c r="S52">
        <v>12.25</v>
      </c>
      <c r="T52">
        <v>101691.1632653</v>
      </c>
      <c r="U52" s="1">
        <v>185.26960481632651</v>
      </c>
      <c r="V52">
        <v>254965.51388896411</v>
      </c>
      <c r="W52" s="1">
        <v>0.87515278031573973</v>
      </c>
      <c r="X52">
        <v>5.0904346448986781E-2</v>
      </c>
      <c r="Y52">
        <v>7.3942873235273515E-2</v>
      </c>
      <c r="Z52">
        <v>0.1248472196842603</v>
      </c>
      <c r="AA52">
        <v>254.96551388896421</v>
      </c>
      <c r="AB52">
        <v>5560.130517332932</v>
      </c>
      <c r="AC52" s="1">
        <v>603.95814768358719</v>
      </c>
      <c r="AD52">
        <v>200887.23550763811</v>
      </c>
      <c r="AE52" s="1">
        <v>396</v>
      </c>
      <c r="AF52">
        <v>56183</v>
      </c>
      <c r="AG52" s="1">
        <v>97345.446764806577</v>
      </c>
      <c r="AH52" s="1">
        <v>42.299979</v>
      </c>
      <c r="AI52">
        <v>20</v>
      </c>
      <c r="AJ52">
        <v>23.112867000000001</v>
      </c>
      <c r="AK52">
        <v>1.2</v>
      </c>
      <c r="AL52">
        <v>0.78189799999999998</v>
      </c>
      <c r="AM52">
        <v>1.1302680000000001</v>
      </c>
      <c r="AN52">
        <v>3157.5998343028532</v>
      </c>
      <c r="AO52">
        <v>1.1005591691674961</v>
      </c>
      <c r="AP52">
        <v>1777.127322428873</v>
      </c>
      <c r="AQ52" s="1">
        <v>2399.1090175449422</v>
      </c>
      <c r="AR52" s="1">
        <v>6070.4733795736092</v>
      </c>
      <c r="AS52" s="1">
        <v>556.18883086686742</v>
      </c>
      <c r="AT52">
        <v>590.56804198170403</v>
      </c>
      <c r="AU52">
        <v>11393.466592395989</v>
      </c>
      <c r="AV52" s="1">
        <v>3475.1754590244</v>
      </c>
      <c r="AW52" s="1">
        <v>0.27008510530000002</v>
      </c>
      <c r="AX52">
        <v>7791.6664777351998</v>
      </c>
      <c r="AY52" s="1">
        <v>0.60555591689999999</v>
      </c>
      <c r="AZ52">
        <v>916.57380177699997</v>
      </c>
      <c r="BA52" s="1">
        <v>7.1234657000000007E-2</v>
      </c>
      <c r="BB52">
        <v>683.54874857120001</v>
      </c>
      <c r="BC52" s="1">
        <v>5.3124320799999999E-2</v>
      </c>
      <c r="BD52">
        <v>12866.9644871078</v>
      </c>
      <c r="BE52" s="1">
        <v>0.52509919901240976</v>
      </c>
      <c r="BF52">
        <v>0.2000495863675413</v>
      </c>
      <c r="BG52">
        <v>0.18151015421091229</v>
      </c>
      <c r="BH52">
        <v>6.1045048041891363E-2</v>
      </c>
      <c r="BI52">
        <v>3.2296012367245372E-2</v>
      </c>
    </row>
    <row r="53" spans="1:61" x14ac:dyDescent="0.35">
      <c r="A53" t="s">
        <v>1376</v>
      </c>
      <c r="B53" t="s">
        <v>678</v>
      </c>
      <c r="C53">
        <v>84</v>
      </c>
      <c r="D53">
        <v>8.9829332976190486</v>
      </c>
      <c r="E53">
        <v>754.56639700000005</v>
      </c>
      <c r="F53" t="s">
        <v>3</v>
      </c>
      <c r="G53" t="s">
        <v>3</v>
      </c>
      <c r="H53" t="s">
        <v>3</v>
      </c>
      <c r="I53" t="s">
        <v>3</v>
      </c>
      <c r="J53">
        <v>0.98148325286802929</v>
      </c>
      <c r="K53" t="s">
        <v>3</v>
      </c>
      <c r="L53">
        <v>0.48131559719324218</v>
      </c>
      <c r="M53" t="s">
        <v>3</v>
      </c>
      <c r="N53">
        <v>0.14427094443351179</v>
      </c>
      <c r="O53">
        <v>50746.932794710003</v>
      </c>
      <c r="P53" s="1">
        <v>0.16666666666666671</v>
      </c>
      <c r="Q53">
        <v>0.1785714285714286</v>
      </c>
      <c r="R53">
        <v>0.65476190476190477</v>
      </c>
      <c r="S53">
        <v>7.2</v>
      </c>
      <c r="T53">
        <v>90952.263888879999</v>
      </c>
      <c r="U53" s="1">
        <v>104.8008884722222</v>
      </c>
      <c r="V53">
        <v>136586.36325412721</v>
      </c>
      <c r="W53" s="1">
        <v>0.68167046173872647</v>
      </c>
      <c r="X53">
        <v>1.9571433062419399E-2</v>
      </c>
      <c r="Y53">
        <v>0.29875810519885421</v>
      </c>
      <c r="Z53">
        <v>0.31832953826127353</v>
      </c>
      <c r="AA53">
        <v>136.58636325412721</v>
      </c>
      <c r="AB53">
        <v>2743.9679373901399</v>
      </c>
      <c r="AC53" s="1">
        <v>304.88740409679281</v>
      </c>
      <c r="AD53">
        <v>117245.9749115903</v>
      </c>
      <c r="AE53" s="1">
        <v>93</v>
      </c>
      <c r="AF53">
        <v>37052</v>
      </c>
      <c r="AG53" s="1">
        <v>55469.901727861768</v>
      </c>
      <c r="AH53" s="1">
        <v>20.299990000000001</v>
      </c>
      <c r="AI53">
        <v>19.999991000000001</v>
      </c>
      <c r="AJ53">
        <v>20</v>
      </c>
      <c r="AK53">
        <v>2</v>
      </c>
      <c r="AL53">
        <v>1.826716</v>
      </c>
      <c r="AM53">
        <v>1.825045</v>
      </c>
      <c r="AN53">
        <v>0</v>
      </c>
      <c r="AO53">
        <v>0.75055694021745001</v>
      </c>
      <c r="AP53">
        <v>1769.4922346243841</v>
      </c>
      <c r="AQ53" s="1">
        <v>3700.714570781503</v>
      </c>
      <c r="AR53" s="1">
        <v>8464.6983557631174</v>
      </c>
      <c r="AS53" s="1">
        <v>760.35033137050766</v>
      </c>
      <c r="AT53">
        <v>536.7407846548989</v>
      </c>
      <c r="AU53">
        <v>15231.99627719441</v>
      </c>
      <c r="AV53" s="1">
        <v>12044.3275418792</v>
      </c>
      <c r="AW53" s="1">
        <v>0.6344030906</v>
      </c>
      <c r="AX53">
        <v>2356.492584097</v>
      </c>
      <c r="AY53" s="1">
        <v>0.12412201289999999</v>
      </c>
      <c r="AZ53">
        <v>630.03439836550001</v>
      </c>
      <c r="BA53" s="1">
        <v>3.3185395200000002E-2</v>
      </c>
      <c r="BB53">
        <v>3954.4368790335002</v>
      </c>
      <c r="BC53" s="1">
        <v>0.20828950130000001</v>
      </c>
      <c r="BD53">
        <v>18985.291403375199</v>
      </c>
      <c r="BE53" s="1">
        <v>0.52304942382939434</v>
      </c>
      <c r="BF53">
        <v>0.2261565767712036</v>
      </c>
      <c r="BG53">
        <v>0.1834520933526361</v>
      </c>
      <c r="BH53">
        <v>5.4692328034027897E-2</v>
      </c>
      <c r="BI53">
        <v>1.264957801273805E-2</v>
      </c>
    </row>
    <row r="54" spans="1:61" x14ac:dyDescent="0.35">
      <c r="A54" t="s">
        <v>1377</v>
      </c>
      <c r="B54" t="s">
        <v>679</v>
      </c>
      <c r="C54">
        <v>51</v>
      </c>
      <c r="D54">
        <v>3.9233315294117652</v>
      </c>
      <c r="E54">
        <v>200.08990800000001</v>
      </c>
      <c r="F54" t="s">
        <v>3</v>
      </c>
      <c r="G54" t="s">
        <v>3</v>
      </c>
      <c r="H54" t="s">
        <v>3</v>
      </c>
      <c r="I54" t="s">
        <v>3</v>
      </c>
      <c r="J54">
        <v>0.94743326620723367</v>
      </c>
      <c r="K54" t="s">
        <v>3</v>
      </c>
      <c r="L54">
        <v>0.59528911116833871</v>
      </c>
      <c r="M54">
        <v>0.1105576009529691</v>
      </c>
      <c r="N54">
        <v>0.18868479527045379</v>
      </c>
      <c r="O54">
        <v>43870.946932630002</v>
      </c>
      <c r="P54" s="1">
        <v>0.2413793103448276</v>
      </c>
      <c r="Q54">
        <v>0.31034482758620691</v>
      </c>
      <c r="R54">
        <v>0.44827586206896552</v>
      </c>
      <c r="S54">
        <v>3.54</v>
      </c>
      <c r="T54">
        <v>67323.649717509994</v>
      </c>
      <c r="U54" s="1">
        <v>56.522572881355927</v>
      </c>
      <c r="V54">
        <v>356385.5404441487</v>
      </c>
      <c r="W54" s="1">
        <v>0.91312461304054249</v>
      </c>
      <c r="X54">
        <v>3.4850366327462877E-2</v>
      </c>
      <c r="Y54">
        <v>5.2025020631994628E-2</v>
      </c>
      <c r="Z54">
        <v>8.6875386959457512E-2</v>
      </c>
      <c r="AA54">
        <v>356.38554044414872</v>
      </c>
      <c r="AB54">
        <v>8646.0332622073074</v>
      </c>
      <c r="AC54" s="1">
        <v>1013.047694539397</v>
      </c>
      <c r="AD54">
        <v>285480.5130204662</v>
      </c>
      <c r="AE54" s="1">
        <v>534</v>
      </c>
      <c r="AF54">
        <v>17971</v>
      </c>
      <c r="AG54" s="1">
        <v>54260.674300254454</v>
      </c>
      <c r="AH54" s="1">
        <v>51.049905000000003</v>
      </c>
      <c r="AI54">
        <v>22.452696</v>
      </c>
      <c r="AJ54">
        <v>31.631088999999999</v>
      </c>
      <c r="AK54">
        <v>3</v>
      </c>
      <c r="AL54">
        <v>2.3909940000000001</v>
      </c>
      <c r="AM54">
        <v>2.706</v>
      </c>
      <c r="AN54">
        <v>0</v>
      </c>
      <c r="AO54">
        <v>1.9391813541920639</v>
      </c>
      <c r="AP54">
        <v>3698.5163189739678</v>
      </c>
      <c r="AQ54" s="1">
        <v>4998.0193403857229</v>
      </c>
      <c r="AR54" s="1">
        <v>17717.46683995676</v>
      </c>
      <c r="AS54" s="1">
        <v>1164.6592390856611</v>
      </c>
      <c r="AT54">
        <v>724.30164743741102</v>
      </c>
      <c r="AU54">
        <v>28302.963385839528</v>
      </c>
      <c r="AV54" s="1">
        <v>9701.6964704419006</v>
      </c>
      <c r="AW54" s="1">
        <v>0.31592668839999999</v>
      </c>
      <c r="AX54">
        <v>7564.4664686512997</v>
      </c>
      <c r="AY54" s="1">
        <v>0.24632978859999999</v>
      </c>
      <c r="AZ54">
        <v>1722.1727150601</v>
      </c>
      <c r="BA54">
        <v>5.6080946700000002E-2</v>
      </c>
      <c r="BB54">
        <v>11720.3598381463</v>
      </c>
      <c r="BC54" s="1">
        <v>0.38166257640000001</v>
      </c>
      <c r="BD54">
        <v>30708.695492299601</v>
      </c>
      <c r="BE54" s="1">
        <v>0.52523319140444391</v>
      </c>
      <c r="BF54">
        <v>0.22865017995991899</v>
      </c>
      <c r="BG54">
        <v>0.17009880676693639</v>
      </c>
      <c r="BH54">
        <v>4.8632219836089417E-2</v>
      </c>
      <c r="BI54">
        <v>2.7385602032611259E-2</v>
      </c>
    </row>
    <row r="55" spans="1:61" x14ac:dyDescent="0.35">
      <c r="A55" t="s">
        <v>1378</v>
      </c>
      <c r="B55" t="s">
        <v>680</v>
      </c>
      <c r="C55">
        <v>53</v>
      </c>
      <c r="D55">
        <v>21.725599226415088</v>
      </c>
      <c r="E55">
        <v>1151.4567589999999</v>
      </c>
      <c r="F55" t="s">
        <v>3</v>
      </c>
      <c r="G55" t="s">
        <v>3</v>
      </c>
      <c r="H55" t="s">
        <v>3</v>
      </c>
      <c r="I55">
        <v>3.6709038629903823E-2</v>
      </c>
      <c r="J55">
        <v>0.91932388164378487</v>
      </c>
      <c r="K55">
        <v>3.5210723657094913E-2</v>
      </c>
      <c r="L55">
        <v>0.14652905422646251</v>
      </c>
      <c r="M55" t="s">
        <v>3</v>
      </c>
      <c r="N55">
        <v>0.1056580775263511</v>
      </c>
      <c r="O55">
        <v>53654.977186310003</v>
      </c>
      <c r="P55" s="1">
        <v>0.22058823529411761</v>
      </c>
      <c r="Q55">
        <v>0.19117647058823531</v>
      </c>
      <c r="R55">
        <v>0.58823529411764708</v>
      </c>
      <c r="S55">
        <v>5</v>
      </c>
      <c r="T55">
        <v>88677.2</v>
      </c>
      <c r="U55" s="1">
        <v>230.2913518</v>
      </c>
      <c r="V55">
        <v>168014.66358842229</v>
      </c>
      <c r="W55" s="1">
        <v>0.76658946616905199</v>
      </c>
      <c r="X55">
        <v>0.1129803937339096</v>
      </c>
      <c r="Y55">
        <v>0.1204301400970384</v>
      </c>
      <c r="Z55">
        <v>0.23341053383094801</v>
      </c>
      <c r="AA55">
        <v>168.01466358842231</v>
      </c>
      <c r="AB55">
        <v>4254.1310923860756</v>
      </c>
      <c r="AC55" s="1">
        <v>399.97990927595038</v>
      </c>
      <c r="AD55">
        <v>145974.39338580499</v>
      </c>
      <c r="AE55" s="1">
        <v>189</v>
      </c>
      <c r="AF55">
        <v>44724</v>
      </c>
      <c r="AG55" s="1">
        <v>79743.762162162166</v>
      </c>
      <c r="AH55" s="1">
        <v>37.202948999999997</v>
      </c>
      <c r="AI55">
        <v>23.692996000000001</v>
      </c>
      <c r="AJ55">
        <v>23.692969000000002</v>
      </c>
      <c r="AK55">
        <v>0</v>
      </c>
      <c r="AL55">
        <v>0</v>
      </c>
      <c r="AM55">
        <v>0</v>
      </c>
      <c r="AN55">
        <v>0</v>
      </c>
      <c r="AO55" s="1">
        <v>0.67675765460703996</v>
      </c>
      <c r="AP55">
        <v>1219.0958965919799</v>
      </c>
      <c r="AQ55" s="1">
        <v>2645.2855708149091</v>
      </c>
      <c r="AR55" s="1">
        <v>6930.3100942586079</v>
      </c>
      <c r="AS55" s="1">
        <v>521.71389442510542</v>
      </c>
      <c r="AT55">
        <v>168.2504344915657</v>
      </c>
      <c r="AU55">
        <v>11484.655890582169</v>
      </c>
      <c r="AV55" s="1">
        <v>5873.4814513868996</v>
      </c>
      <c r="AW55" s="1">
        <v>0.5172284949</v>
      </c>
      <c r="AX55">
        <v>3680.122011766</v>
      </c>
      <c r="AY55" s="1">
        <v>0.32407763350000002</v>
      </c>
      <c r="AZ55">
        <v>891.94359332299996</v>
      </c>
      <c r="BA55" s="1">
        <v>7.8546028599999998E-2</v>
      </c>
      <c r="BB55">
        <v>910.13328561820003</v>
      </c>
      <c r="BC55" s="1">
        <v>8.0147842999999996E-2</v>
      </c>
      <c r="BD55">
        <v>11355.6803420941</v>
      </c>
      <c r="BE55" s="1">
        <v>0.60795829972517856</v>
      </c>
      <c r="BF55">
        <v>0.23790176009316211</v>
      </c>
      <c r="BG55">
        <v>0.11327168173629421</v>
      </c>
      <c r="BH55">
        <v>2.7733291621183171E-2</v>
      </c>
      <c r="BI55">
        <v>1.313496682418199E-2</v>
      </c>
    </row>
    <row r="56" spans="1:61" x14ac:dyDescent="0.35">
      <c r="A56" t="s">
        <v>1379</v>
      </c>
      <c r="B56" t="s">
        <v>681</v>
      </c>
      <c r="C56">
        <v>25</v>
      </c>
      <c r="D56">
        <v>148.92950948000001</v>
      </c>
      <c r="E56">
        <v>3723.2377369999999</v>
      </c>
      <c r="F56">
        <v>2.8400725313549171E-2</v>
      </c>
      <c r="G56">
        <v>9.2666598521325638E-2</v>
      </c>
      <c r="H56" t="s">
        <v>3</v>
      </c>
      <c r="I56">
        <v>9.3640376854731408E-2</v>
      </c>
      <c r="J56">
        <v>0.70289093656697665</v>
      </c>
      <c r="K56">
        <v>8.1725807422480978E-2</v>
      </c>
      <c r="L56">
        <v>0.47603378852853689</v>
      </c>
      <c r="M56">
        <v>2.2017349916839589E-2</v>
      </c>
      <c r="N56">
        <v>0.16500343985325461</v>
      </c>
      <c r="O56">
        <v>65809.112406619999</v>
      </c>
      <c r="P56" s="1">
        <v>0.12781954887218039</v>
      </c>
      <c r="Q56">
        <v>0.24812030075187971</v>
      </c>
      <c r="R56">
        <v>0.62406015037593987</v>
      </c>
      <c r="S56">
        <v>29.49</v>
      </c>
      <c r="T56">
        <v>79741.776873509996</v>
      </c>
      <c r="U56" s="1">
        <v>126.2542467616141</v>
      </c>
      <c r="V56">
        <v>252449.95253978859</v>
      </c>
      <c r="W56" s="1">
        <v>0.61699456957056609</v>
      </c>
      <c r="X56">
        <v>0.32498961971886481</v>
      </c>
      <c r="Y56">
        <v>5.8015810710569153E-2</v>
      </c>
      <c r="Z56">
        <v>0.38300543042943391</v>
      </c>
      <c r="AA56">
        <v>252.4499525397886</v>
      </c>
      <c r="AB56">
        <v>10509.302591976821</v>
      </c>
      <c r="AC56" s="1">
        <v>924.70239699872275</v>
      </c>
      <c r="AD56">
        <v>205231.1940881687</v>
      </c>
      <c r="AE56" s="1">
        <v>410</v>
      </c>
      <c r="AF56">
        <v>36934.5</v>
      </c>
      <c r="AG56" s="1">
        <v>70514.120506062201</v>
      </c>
      <c r="AH56" s="1">
        <v>60.849992</v>
      </c>
      <c r="AI56">
        <v>39.043399999999998</v>
      </c>
      <c r="AJ56">
        <v>43.107298</v>
      </c>
      <c r="AK56">
        <v>1.6</v>
      </c>
      <c r="AL56">
        <v>1.3944510000000001</v>
      </c>
      <c r="AM56">
        <v>1.58979</v>
      </c>
      <c r="AN56">
        <v>0</v>
      </c>
      <c r="AO56" s="1">
        <v>0.93182416980313776</v>
      </c>
      <c r="AP56">
        <v>1529.4332224372811</v>
      </c>
      <c r="AQ56" s="1">
        <v>2429.7735382563351</v>
      </c>
      <c r="AR56" s="1">
        <v>8224.4745656970663</v>
      </c>
      <c r="AS56" s="1">
        <v>814.73367651354999</v>
      </c>
      <c r="AT56">
        <v>233.57577770489809</v>
      </c>
      <c r="AU56">
        <v>13231.990780609131</v>
      </c>
      <c r="AV56" s="1">
        <v>3346.5385217526</v>
      </c>
      <c r="AW56" s="1">
        <v>0.20504613830000001</v>
      </c>
      <c r="AX56">
        <v>9721.3571584756992</v>
      </c>
      <c r="AY56" s="1">
        <v>0.59563836839999995</v>
      </c>
      <c r="AZ56">
        <v>881.24948638939998</v>
      </c>
      <c r="BA56">
        <v>5.3995136399999998E-2</v>
      </c>
      <c r="BB56">
        <v>2371.7597221694</v>
      </c>
      <c r="BC56" s="1">
        <v>0.14532035679999999</v>
      </c>
      <c r="BD56">
        <v>16320.904888787099</v>
      </c>
      <c r="BE56" s="1">
        <v>0.58921614631763353</v>
      </c>
      <c r="BF56">
        <v>0.24910658804780991</v>
      </c>
      <c r="BG56">
        <v>0.1168860438974174</v>
      </c>
      <c r="BH56">
        <v>2.876789537620298E-2</v>
      </c>
      <c r="BI56">
        <v>1.602332636093616E-2</v>
      </c>
    </row>
    <row r="57" spans="1:61" x14ac:dyDescent="0.35">
      <c r="A57" t="s">
        <v>1380</v>
      </c>
      <c r="B57" t="s">
        <v>682</v>
      </c>
      <c r="C57">
        <v>32</v>
      </c>
      <c r="D57">
        <v>19.445449499999999</v>
      </c>
      <c r="E57">
        <v>622.25438399999996</v>
      </c>
      <c r="F57" t="s">
        <v>3</v>
      </c>
      <c r="G57" t="s">
        <v>3</v>
      </c>
      <c r="H57" t="s">
        <v>3</v>
      </c>
      <c r="I57">
        <v>2.6005428753527401E-2</v>
      </c>
      <c r="J57">
        <v>0.93799330581580798</v>
      </c>
      <c r="K57">
        <v>2.7874568945187181E-2</v>
      </c>
      <c r="L57">
        <v>0.1205360367051414</v>
      </c>
      <c r="M57" t="s">
        <v>3</v>
      </c>
      <c r="N57">
        <v>9.6114704264045614E-2</v>
      </c>
      <c r="O57">
        <v>71080.881542689996</v>
      </c>
      <c r="P57" s="1">
        <v>9.7560975609756101E-2</v>
      </c>
      <c r="Q57">
        <v>9.7560975609756101E-2</v>
      </c>
      <c r="R57">
        <v>0.80487804878048785</v>
      </c>
      <c r="S57">
        <v>6</v>
      </c>
      <c r="T57">
        <v>86659.5</v>
      </c>
      <c r="U57" s="1">
        <v>103.709064</v>
      </c>
      <c r="V57">
        <v>110699.7102329777</v>
      </c>
      <c r="W57" s="1">
        <v>0.82513082255835879</v>
      </c>
      <c r="X57">
        <v>0.11062160422441519</v>
      </c>
      <c r="Y57">
        <v>6.4247573217225989E-2</v>
      </c>
      <c r="Z57">
        <v>0.17486917744164121</v>
      </c>
      <c r="AA57">
        <v>110.69971023297769</v>
      </c>
      <c r="AB57">
        <v>2230.6102386576358</v>
      </c>
      <c r="AC57" s="1">
        <v>366.55892809266248</v>
      </c>
      <c r="AD57">
        <v>111095.9900625468</v>
      </c>
      <c r="AE57" s="1">
        <v>83</v>
      </c>
      <c r="AF57">
        <v>48043</v>
      </c>
      <c r="AG57" s="1">
        <v>74857.021079258004</v>
      </c>
      <c r="AH57" s="1">
        <v>23.135898000000001</v>
      </c>
      <c r="AI57">
        <v>19.933212999999999</v>
      </c>
      <c r="AJ57">
        <v>20.033753000000001</v>
      </c>
      <c r="AK57">
        <v>3.98</v>
      </c>
      <c r="AL57">
        <v>3.34144</v>
      </c>
      <c r="AM57">
        <v>3.98</v>
      </c>
      <c r="AN57">
        <v>1318.2696033845859</v>
      </c>
      <c r="AO57" s="1">
        <v>0.93110162765327742</v>
      </c>
      <c r="AP57">
        <v>1571.5171723081021</v>
      </c>
      <c r="AQ57" s="1">
        <v>2062.0092087611552</v>
      </c>
      <c r="AR57" s="1">
        <v>7905.8752601733386</v>
      </c>
      <c r="AS57" s="1">
        <v>678.21905454024102</v>
      </c>
      <c r="AT57">
        <v>794.89374879197317</v>
      </c>
      <c r="AU57">
        <v>13012.51444457481</v>
      </c>
      <c r="AV57" s="1">
        <v>8681.0895938527992</v>
      </c>
      <c r="AW57" s="1">
        <v>0.60435397570000005</v>
      </c>
      <c r="AX57">
        <v>3438.59730059</v>
      </c>
      <c r="AY57" s="1">
        <v>0.2393858428</v>
      </c>
      <c r="AZ57">
        <v>1385.7035457740999</v>
      </c>
      <c r="BA57">
        <v>9.6468932600000001E-2</v>
      </c>
      <c r="BB57">
        <v>858.85624896419995</v>
      </c>
      <c r="BC57" s="1">
        <v>5.9791248900000003E-2</v>
      </c>
      <c r="BD57">
        <v>14364.2466891811</v>
      </c>
      <c r="BE57" s="1">
        <v>0.54984581578657543</v>
      </c>
      <c r="BF57">
        <v>0.27585745302363629</v>
      </c>
      <c r="BG57">
        <v>0.12932004237443689</v>
      </c>
      <c r="BH57">
        <v>3.5500521813919578E-2</v>
      </c>
      <c r="BI57">
        <v>9.4761670014317113E-3</v>
      </c>
    </row>
    <row r="58" spans="1:61" x14ac:dyDescent="0.35">
      <c r="A58" t="s">
        <v>1381</v>
      </c>
      <c r="B58" t="s">
        <v>683</v>
      </c>
      <c r="C58">
        <v>118</v>
      </c>
      <c r="D58">
        <v>20.59937189830508</v>
      </c>
      <c r="E58">
        <v>2430.725884</v>
      </c>
      <c r="F58">
        <v>1.935849909123755E-2</v>
      </c>
      <c r="G58">
        <v>3.7853806493017811E-2</v>
      </c>
      <c r="H58" t="s">
        <v>3</v>
      </c>
      <c r="I58">
        <v>0.1357163457032452</v>
      </c>
      <c r="J58">
        <v>0.75568702311824032</v>
      </c>
      <c r="K58">
        <v>4.8811789759244557E-2</v>
      </c>
      <c r="L58">
        <v>0.39941809740762801</v>
      </c>
      <c r="M58">
        <v>1.074464368792403E-2</v>
      </c>
      <c r="N58">
        <v>0.1742551294573112</v>
      </c>
      <c r="O58">
        <v>65415.07007247</v>
      </c>
      <c r="P58" s="1">
        <v>0.31840796019900502</v>
      </c>
      <c r="Q58">
        <v>0.2537313432835821</v>
      </c>
      <c r="R58">
        <v>0.42786069651741288</v>
      </c>
      <c r="S58">
        <v>19</v>
      </c>
      <c r="T58">
        <v>96040.263157890004</v>
      </c>
      <c r="U58" s="1">
        <v>127.9329412631579</v>
      </c>
      <c r="V58">
        <v>327191.38971410238</v>
      </c>
      <c r="W58" s="1">
        <v>0.63260041731013483</v>
      </c>
      <c r="X58">
        <v>0.26807743943896878</v>
      </c>
      <c r="Y58">
        <v>9.9322143250896402E-2</v>
      </c>
      <c r="Z58">
        <v>0.36739958268986522</v>
      </c>
      <c r="AA58">
        <v>327.1913897141024</v>
      </c>
      <c r="AB58">
        <v>9240.6993103793357</v>
      </c>
      <c r="AC58" s="1">
        <v>733.92693176257796</v>
      </c>
      <c r="AD58" s="1">
        <v>258982.45708059249</v>
      </c>
      <c r="AE58" s="1">
        <v>506</v>
      </c>
      <c r="AF58">
        <v>34298</v>
      </c>
      <c r="AG58" s="1">
        <v>62785.328035689388</v>
      </c>
      <c r="AH58" s="1">
        <v>53.439993999999999</v>
      </c>
      <c r="AI58">
        <v>22.874998000000001</v>
      </c>
      <c r="AJ58">
        <v>31.572897999999999</v>
      </c>
      <c r="AK58">
        <v>1.2</v>
      </c>
      <c r="AL58">
        <v>0.67718800000000001</v>
      </c>
      <c r="AM58">
        <v>0.88624000000000003</v>
      </c>
      <c r="AN58">
        <v>1973.3679439437769</v>
      </c>
      <c r="AO58">
        <v>1.073149407789376</v>
      </c>
      <c r="AP58">
        <v>1965.0121436728821</v>
      </c>
      <c r="AQ58" s="1">
        <v>3089.0418822725628</v>
      </c>
      <c r="AR58" s="1">
        <v>9172.1019497729594</v>
      </c>
      <c r="AS58" s="1">
        <v>1010.094933435941</v>
      </c>
      <c r="AT58" s="1">
        <v>563.37286693409817</v>
      </c>
      <c r="AU58">
        <v>15799.62377608844</v>
      </c>
      <c r="AV58" s="1">
        <v>3647.2689339070998</v>
      </c>
      <c r="AW58" s="1">
        <v>0.2253191578</v>
      </c>
      <c r="AX58">
        <v>9574.2743421399009</v>
      </c>
      <c r="AY58" s="1">
        <v>0.59147473650000004</v>
      </c>
      <c r="AZ58">
        <v>1099.8422715719</v>
      </c>
      <c r="BA58">
        <v>6.79455063E-2</v>
      </c>
      <c r="BB58">
        <v>1865.7375040392999</v>
      </c>
      <c r="BC58" s="1">
        <v>0.1152605993</v>
      </c>
      <c r="BD58">
        <v>16187.1230516582</v>
      </c>
      <c r="BE58" s="1">
        <v>0.56552774184853083</v>
      </c>
      <c r="BF58">
        <v>0.23068133323372941</v>
      </c>
      <c r="BG58">
        <v>0.1105061061600229</v>
      </c>
      <c r="BH58">
        <v>4.98045011968666E-2</v>
      </c>
      <c r="BI58">
        <v>4.348031756085026E-2</v>
      </c>
    </row>
    <row r="59" spans="1:61" x14ac:dyDescent="0.35">
      <c r="A59" t="s">
        <v>1382</v>
      </c>
      <c r="B59" t="s">
        <v>684</v>
      </c>
      <c r="C59">
        <v>25</v>
      </c>
      <c r="D59">
        <v>19.269154960000002</v>
      </c>
      <c r="E59">
        <v>481.72887400000002</v>
      </c>
      <c r="F59" t="s">
        <v>3</v>
      </c>
      <c r="G59" t="s">
        <v>3</v>
      </c>
      <c r="H59" t="s">
        <v>3</v>
      </c>
      <c r="I59" t="s">
        <v>3</v>
      </c>
      <c r="J59">
        <v>0.97452936184137373</v>
      </c>
      <c r="K59" t="s">
        <v>3</v>
      </c>
      <c r="L59">
        <v>0.47827744335137801</v>
      </c>
      <c r="M59" t="s">
        <v>3</v>
      </c>
      <c r="N59">
        <v>0.2103607478456396</v>
      </c>
      <c r="O59">
        <v>61652.244809919997</v>
      </c>
      <c r="P59" s="1">
        <v>0.17073170731707321</v>
      </c>
      <c r="Q59">
        <v>0.29268292682926828</v>
      </c>
      <c r="R59">
        <v>0.53658536585365857</v>
      </c>
      <c r="S59">
        <v>4.3499999999999996</v>
      </c>
      <c r="T59">
        <v>80708.160919539994</v>
      </c>
      <c r="U59" s="1">
        <v>110.7422698850575</v>
      </c>
      <c r="V59">
        <v>140113.3161056898</v>
      </c>
      <c r="W59" s="1">
        <v>0.92095353501352584</v>
      </c>
      <c r="X59">
        <v>4.4681934490655308E-2</v>
      </c>
      <c r="Y59">
        <v>3.4364530495818828E-2</v>
      </c>
      <c r="Z59">
        <v>7.9046464986474135E-2</v>
      </c>
      <c r="AA59">
        <v>140.11331610568979</v>
      </c>
      <c r="AB59">
        <v>2799.0931679133691</v>
      </c>
      <c r="AC59" s="1">
        <v>356.05561397177121</v>
      </c>
      <c r="AD59">
        <v>120354.11148074269</v>
      </c>
      <c r="AE59" s="1">
        <v>105</v>
      </c>
      <c r="AF59">
        <v>39051</v>
      </c>
      <c r="AG59" s="1">
        <v>58627.437299035373</v>
      </c>
      <c r="AH59" s="1">
        <v>25.573725</v>
      </c>
      <c r="AI59">
        <v>19.759862999999999</v>
      </c>
      <c r="AJ59">
        <v>20.155974000000001</v>
      </c>
      <c r="AK59">
        <v>0</v>
      </c>
      <c r="AL59">
        <v>0</v>
      </c>
      <c r="AM59">
        <v>0</v>
      </c>
      <c r="AN59">
        <v>3512.808970632721</v>
      </c>
      <c r="AO59">
        <v>1.6679431305388139</v>
      </c>
      <c r="AP59">
        <v>3242.3948911976572</v>
      </c>
      <c r="AQ59" s="1">
        <v>2545.8734076214</v>
      </c>
      <c r="AR59" s="1">
        <v>9121.2974707428475</v>
      </c>
      <c r="AS59" s="1">
        <v>752.78499914040856</v>
      </c>
      <c r="AT59">
        <v>732.83915300455919</v>
      </c>
      <c r="AU59">
        <v>16395.189921706871</v>
      </c>
      <c r="AV59" s="1">
        <v>10384.3143508421</v>
      </c>
      <c r="AW59" s="1">
        <v>0.49735525359999999</v>
      </c>
      <c r="AX59">
        <v>6107.3062552494002</v>
      </c>
      <c r="AY59" s="1">
        <v>0.29250856139999998</v>
      </c>
      <c r="AZ59">
        <v>1966.9411958264</v>
      </c>
      <c r="BA59">
        <v>9.4206367799999996E-2</v>
      </c>
      <c r="BB59">
        <v>2420.5065813101</v>
      </c>
      <c r="BC59" s="1">
        <v>0.11592981719999999</v>
      </c>
      <c r="BD59">
        <v>20879.068383228001</v>
      </c>
      <c r="BE59" s="1">
        <v>0.58635636787276024</v>
      </c>
      <c r="BF59">
        <v>0.24415835495756891</v>
      </c>
      <c r="BG59">
        <v>0.13876436577845061</v>
      </c>
      <c r="BH59">
        <v>1.21497025378279E-2</v>
      </c>
      <c r="BI59">
        <v>1.8571208853392269E-2</v>
      </c>
    </row>
    <row r="60" spans="1:61" x14ac:dyDescent="0.35">
      <c r="A60" t="s">
        <v>1383</v>
      </c>
      <c r="B60" t="s">
        <v>685</v>
      </c>
      <c r="C60">
        <v>29</v>
      </c>
      <c r="D60">
        <v>119.51139217241381</v>
      </c>
      <c r="E60">
        <v>3465.8303729999998</v>
      </c>
      <c r="F60">
        <v>5.4804441207409543E-2</v>
      </c>
      <c r="G60">
        <v>1.8198306129168201E-2</v>
      </c>
      <c r="H60" t="s">
        <v>3</v>
      </c>
      <c r="I60">
        <v>4.2751504656482107E-2</v>
      </c>
      <c r="J60">
        <v>0.82938476566390895</v>
      </c>
      <c r="K60">
        <v>5.4795719776822377E-2</v>
      </c>
      <c r="L60">
        <v>0.10456465546528119</v>
      </c>
      <c r="M60">
        <v>3.1646059943359478E-2</v>
      </c>
      <c r="N60">
        <v>0.112748038120303</v>
      </c>
      <c r="O60">
        <v>91941.352864069995</v>
      </c>
      <c r="P60" s="1">
        <v>7.1090047393364927E-2</v>
      </c>
      <c r="Q60">
        <v>0.15639810426540279</v>
      </c>
      <c r="R60">
        <v>0.77251184834123221</v>
      </c>
      <c r="S60">
        <v>28</v>
      </c>
      <c r="T60">
        <v>98097.907142850003</v>
      </c>
      <c r="U60" s="1">
        <v>123.7796561785714</v>
      </c>
      <c r="V60">
        <v>377526.82883537072</v>
      </c>
      <c r="W60" s="1">
        <v>0.81273010586353356</v>
      </c>
      <c r="X60">
        <v>0.16086190012189669</v>
      </c>
      <c r="Y60">
        <v>2.6407994014569749E-2</v>
      </c>
      <c r="Z60">
        <v>0.18726989413646641</v>
      </c>
      <c r="AA60">
        <v>377.52682883537068</v>
      </c>
      <c r="AB60">
        <v>13630.67661015042</v>
      </c>
      <c r="AC60" s="1">
        <v>1263.1932232189481</v>
      </c>
      <c r="AD60">
        <v>333716.37681976293</v>
      </c>
      <c r="AE60" s="1">
        <v>574</v>
      </c>
      <c r="AF60">
        <v>57648</v>
      </c>
      <c r="AG60" s="1">
        <v>159894.89877573351</v>
      </c>
      <c r="AH60" s="1">
        <v>78.429982999999993</v>
      </c>
      <c r="AI60">
        <v>33.416398999999998</v>
      </c>
      <c r="AJ60">
        <v>42.741596000000001</v>
      </c>
      <c r="AK60">
        <v>2</v>
      </c>
      <c r="AL60">
        <v>1.382153</v>
      </c>
      <c r="AM60">
        <v>1.556135</v>
      </c>
      <c r="AN60">
        <v>0</v>
      </c>
      <c r="AO60">
        <v>0.53610490850164805</v>
      </c>
      <c r="AP60">
        <v>1854.1715774847589</v>
      </c>
      <c r="AQ60" s="1">
        <v>2890.8458469441662</v>
      </c>
      <c r="AR60" s="1">
        <v>9397.8823036876893</v>
      </c>
      <c r="AS60" s="1">
        <v>1072.795431353328</v>
      </c>
      <c r="AT60">
        <v>495.50560909692848</v>
      </c>
      <c r="AU60">
        <v>15711.20076856687</v>
      </c>
      <c r="AV60" s="1">
        <v>2574.6941824359001</v>
      </c>
      <c r="AW60" s="1">
        <v>0.16185379550000001</v>
      </c>
      <c r="AX60">
        <v>11500.854508791799</v>
      </c>
      <c r="AY60" s="1">
        <v>0.72298176879999998</v>
      </c>
      <c r="AZ60">
        <v>1226.0191348832</v>
      </c>
      <c r="BA60">
        <v>7.7071619499999994E-2</v>
      </c>
      <c r="BB60">
        <v>605.96263309150004</v>
      </c>
      <c r="BC60" s="1">
        <v>3.8092816100000003E-2</v>
      </c>
      <c r="BD60">
        <v>15907.5304592024</v>
      </c>
      <c r="BE60" s="1">
        <v>0.64605559700568815</v>
      </c>
      <c r="BF60">
        <v>0.22294848641350221</v>
      </c>
      <c r="BG60">
        <v>9.4563669318079593E-2</v>
      </c>
      <c r="BH60">
        <v>2.099880614797265E-2</v>
      </c>
      <c r="BI60">
        <v>1.543344111475739E-2</v>
      </c>
    </row>
    <row r="61" spans="1:61" x14ac:dyDescent="0.35">
      <c r="A61" t="s">
        <v>1384</v>
      </c>
      <c r="B61" t="s">
        <v>686</v>
      </c>
      <c r="C61">
        <v>16</v>
      </c>
      <c r="D61">
        <v>43.2466875</v>
      </c>
      <c r="E61">
        <v>691.947</v>
      </c>
      <c r="F61" t="s">
        <v>3</v>
      </c>
      <c r="G61">
        <v>3.9062135789487432E-2</v>
      </c>
      <c r="H61" t="s">
        <v>3</v>
      </c>
      <c r="I61" t="s">
        <v>3</v>
      </c>
      <c r="J61">
        <v>0.88118817950012873</v>
      </c>
      <c r="K61">
        <v>6.6279357866859095E-2</v>
      </c>
      <c r="L61">
        <v>0.63507550540906854</v>
      </c>
      <c r="M61" t="s">
        <v>3</v>
      </c>
      <c r="N61">
        <v>0.19688625205994739</v>
      </c>
      <c r="O61">
        <v>55315.864909390002</v>
      </c>
      <c r="P61" s="1">
        <v>0.25396825396825401</v>
      </c>
      <c r="Q61">
        <v>0.31746031746031739</v>
      </c>
      <c r="R61">
        <v>0.42857142857142849</v>
      </c>
      <c r="S61">
        <v>11.5</v>
      </c>
      <c r="T61">
        <v>75633.217391300001</v>
      </c>
      <c r="U61" s="1">
        <v>60.169304347826078</v>
      </c>
      <c r="V61">
        <v>162049.76681740081</v>
      </c>
      <c r="W61" s="1">
        <v>0.6473516195732002</v>
      </c>
      <c r="X61">
        <v>0.21186597502805901</v>
      </c>
      <c r="Y61">
        <v>0.14078240539874079</v>
      </c>
      <c r="Z61">
        <v>0.3526483804267998</v>
      </c>
      <c r="AA61">
        <v>162.04976681740081</v>
      </c>
      <c r="AB61">
        <v>3963.414828014284</v>
      </c>
      <c r="AC61" s="1">
        <v>433.69518185641391</v>
      </c>
      <c r="AD61">
        <v>145145.15687893031</v>
      </c>
      <c r="AE61" s="1">
        <v>181</v>
      </c>
      <c r="AF61">
        <v>31900.5</v>
      </c>
      <c r="AG61" s="1">
        <v>57128.333456153283</v>
      </c>
      <c r="AH61" s="1">
        <v>39.399946</v>
      </c>
      <c r="AI61">
        <v>20.028589</v>
      </c>
      <c r="AJ61">
        <v>28.063267</v>
      </c>
      <c r="AK61">
        <v>2</v>
      </c>
      <c r="AL61">
        <v>0.84277000000000002</v>
      </c>
      <c r="AM61">
        <v>1.4970559999999999</v>
      </c>
      <c r="AN61">
        <v>0</v>
      </c>
      <c r="AO61">
        <v>0.59763708190934717</v>
      </c>
      <c r="AP61">
        <v>2231.1994415757281</v>
      </c>
      <c r="AQ61" s="1">
        <v>3007.653418542171</v>
      </c>
      <c r="AR61" s="1">
        <v>9785.2070317524322</v>
      </c>
      <c r="AS61" s="1">
        <v>1038.652902606703</v>
      </c>
      <c r="AT61">
        <v>639.52572957177347</v>
      </c>
      <c r="AU61">
        <v>16702.238524048811</v>
      </c>
      <c r="AV61" s="1">
        <v>9006.7163573612997</v>
      </c>
      <c r="AW61" s="1">
        <v>0.54767677839999995</v>
      </c>
      <c r="AX61">
        <v>3418.4000969570002</v>
      </c>
      <c r="AY61" s="1">
        <v>0.20786469539999999</v>
      </c>
      <c r="AZ61">
        <v>808.16182076719997</v>
      </c>
      <c r="BA61">
        <v>4.9142378299999998E-2</v>
      </c>
      <c r="BB61">
        <v>3212.0352967376998</v>
      </c>
      <c r="BC61" s="1">
        <v>0.19531614780000001</v>
      </c>
      <c r="BD61">
        <v>16445.313571823201</v>
      </c>
      <c r="BE61" s="1">
        <v>0.56891723074953138</v>
      </c>
      <c r="BF61">
        <v>0.21039196461688489</v>
      </c>
      <c r="BG61">
        <v>0.1728261358423358</v>
      </c>
      <c r="BH61">
        <v>3.691459151370334E-2</v>
      </c>
      <c r="BI61">
        <v>1.0950077277544641E-2</v>
      </c>
    </row>
    <row r="62" spans="1:61" x14ac:dyDescent="0.35">
      <c r="A62" t="s">
        <v>1385</v>
      </c>
      <c r="B62" t="s">
        <v>687</v>
      </c>
      <c r="C62">
        <v>120</v>
      </c>
      <c r="D62">
        <v>5.6143285250000003</v>
      </c>
      <c r="E62">
        <v>673.71942300000001</v>
      </c>
      <c r="F62" t="s">
        <v>3</v>
      </c>
      <c r="G62" t="s">
        <v>3</v>
      </c>
      <c r="H62" t="s">
        <v>3</v>
      </c>
      <c r="I62" t="s">
        <v>3</v>
      </c>
      <c r="J62">
        <v>0.9425352270864249</v>
      </c>
      <c r="K62">
        <v>4.5626264082171387E-2</v>
      </c>
      <c r="L62">
        <v>0.57537954879861342</v>
      </c>
      <c r="M62" t="s">
        <v>3</v>
      </c>
      <c r="N62">
        <v>0.1954088095707299</v>
      </c>
      <c r="O62">
        <v>57112.461450160001</v>
      </c>
      <c r="P62" s="1">
        <v>0.25</v>
      </c>
      <c r="Q62">
        <v>0.2142857142857143</v>
      </c>
      <c r="R62">
        <v>0.5357142857142857</v>
      </c>
      <c r="S62">
        <v>8.3000000000000007</v>
      </c>
      <c r="T62">
        <v>67044.265060239995</v>
      </c>
      <c r="U62" s="1">
        <v>81.171014819277104</v>
      </c>
      <c r="V62">
        <v>175527.1645181588</v>
      </c>
      <c r="W62" s="1">
        <v>0.88504014086043459</v>
      </c>
      <c r="X62">
        <v>1.0704229449213849E-2</v>
      </c>
      <c r="Y62">
        <v>0.1042556296903516</v>
      </c>
      <c r="Z62">
        <v>0.1149598591395655</v>
      </c>
      <c r="AA62">
        <v>175.5271645181588</v>
      </c>
      <c r="AB62">
        <v>3617.5474786630871</v>
      </c>
      <c r="AC62" s="1">
        <v>424.05088861450253</v>
      </c>
      <c r="AD62">
        <v>153576.6069747408</v>
      </c>
      <c r="AE62" s="1">
        <v>223</v>
      </c>
      <c r="AF62">
        <v>33404</v>
      </c>
      <c r="AG62" s="1">
        <v>50224.550717703351</v>
      </c>
      <c r="AH62" s="1">
        <v>25.699943000000001</v>
      </c>
      <c r="AI62">
        <v>19.999988999999999</v>
      </c>
      <c r="AJ62">
        <v>21.436357999999998</v>
      </c>
      <c r="AK62">
        <v>0</v>
      </c>
      <c r="AL62">
        <v>0</v>
      </c>
      <c r="AM62">
        <v>0</v>
      </c>
      <c r="AN62">
        <v>0</v>
      </c>
      <c r="AO62">
        <v>1.2137797562349639</v>
      </c>
      <c r="AP62">
        <v>1670.0616482003959</v>
      </c>
      <c r="AQ62" s="1">
        <v>4205.7411041866317</v>
      </c>
      <c r="AR62" s="1">
        <v>8418.2898345799949</v>
      </c>
      <c r="AS62" s="1">
        <v>813.87917771223283</v>
      </c>
      <c r="AT62">
        <v>528.89006585757886</v>
      </c>
      <c r="AU62">
        <v>15636.861830536831</v>
      </c>
      <c r="AV62" s="1">
        <v>10470.7277939014</v>
      </c>
      <c r="AW62" s="1">
        <v>0.6127788274</v>
      </c>
      <c r="AX62">
        <v>3072.4670493969002</v>
      </c>
      <c r="AY62" s="1">
        <v>0.1798101138</v>
      </c>
      <c r="AZ62">
        <v>880.96981553210003</v>
      </c>
      <c r="BA62">
        <v>5.1557032199999998E-2</v>
      </c>
      <c r="BB62">
        <v>2663.1225088932001</v>
      </c>
      <c r="BC62" s="1">
        <v>0.1558540266</v>
      </c>
      <c r="BD62">
        <v>17087.2871677236</v>
      </c>
      <c r="BE62" s="1">
        <v>0.55803911855508248</v>
      </c>
      <c r="BF62">
        <v>0.25461959199622147</v>
      </c>
      <c r="BG62">
        <v>0.1212192687329072</v>
      </c>
      <c r="BH62">
        <v>5.1003512439809731E-2</v>
      </c>
      <c r="BI62">
        <v>1.511850827597909E-2</v>
      </c>
    </row>
    <row r="63" spans="1:61" x14ac:dyDescent="0.35">
      <c r="A63" t="s">
        <v>1386</v>
      </c>
      <c r="B63" t="s">
        <v>688</v>
      </c>
      <c r="C63">
        <v>54</v>
      </c>
      <c r="D63">
        <v>8.7509213333333342</v>
      </c>
      <c r="E63">
        <v>472.54975200000001</v>
      </c>
      <c r="F63" t="s">
        <v>3</v>
      </c>
      <c r="G63" t="s">
        <v>3</v>
      </c>
      <c r="H63" t="s">
        <v>3</v>
      </c>
      <c r="I63" t="s">
        <v>3</v>
      </c>
      <c r="J63">
        <v>0.95301631553646371</v>
      </c>
      <c r="K63">
        <v>2.3588517626851109E-2</v>
      </c>
      <c r="L63">
        <v>0.40080029578628679</v>
      </c>
      <c r="M63">
        <v>3.7965463935544362E-2</v>
      </c>
      <c r="N63">
        <v>0.19306127327820261</v>
      </c>
      <c r="O63">
        <v>54445.098838580001</v>
      </c>
      <c r="P63" s="1">
        <v>0.25454545454545452</v>
      </c>
      <c r="Q63">
        <v>0.2</v>
      </c>
      <c r="R63">
        <v>0.54545454545454541</v>
      </c>
      <c r="S63">
        <v>2.0699999999999998</v>
      </c>
      <c r="T63">
        <v>88298.565217390002</v>
      </c>
      <c r="U63" s="1">
        <v>228.28490434782611</v>
      </c>
      <c r="V63">
        <v>243950.96920926959</v>
      </c>
      <c r="W63" s="1">
        <v>0.94130924313428543</v>
      </c>
      <c r="X63">
        <v>1.8523673485285299E-2</v>
      </c>
      <c r="Y63">
        <v>4.0167083380429229E-2</v>
      </c>
      <c r="Z63">
        <v>5.8690756865714538E-2</v>
      </c>
      <c r="AA63">
        <v>243.9509692092696</v>
      </c>
      <c r="AB63">
        <v>6673.6718973032066</v>
      </c>
      <c r="AC63" s="1">
        <v>885.79635949105307</v>
      </c>
      <c r="AD63" s="1">
        <v>185889.93713805129</v>
      </c>
      <c r="AE63" s="1">
        <v>349</v>
      </c>
      <c r="AF63">
        <v>30218</v>
      </c>
      <c r="AG63" s="1">
        <v>58240.076468415216</v>
      </c>
      <c r="AH63" s="1">
        <v>44.649945000000002</v>
      </c>
      <c r="AI63">
        <v>26.552899</v>
      </c>
      <c r="AJ63">
        <v>30.699310000000001</v>
      </c>
      <c r="AK63">
        <v>2.5</v>
      </c>
      <c r="AL63">
        <v>1.01126</v>
      </c>
      <c r="AM63">
        <v>2.0521769999999999</v>
      </c>
      <c r="AN63">
        <v>0</v>
      </c>
      <c r="AO63">
        <v>1.229710947863075</v>
      </c>
      <c r="AP63">
        <v>2169.7389653904629</v>
      </c>
      <c r="AQ63" s="1">
        <v>3331.1574566226841</v>
      </c>
      <c r="AR63" s="1">
        <v>7839.0968238197274</v>
      </c>
      <c r="AS63" s="1">
        <v>439.54544282566877</v>
      </c>
      <c r="AT63" s="1">
        <v>321.47340964004991</v>
      </c>
      <c r="AU63">
        <v>14101.01209829859</v>
      </c>
      <c r="AV63" s="1">
        <v>9058.8890837944</v>
      </c>
      <c r="AW63" s="1">
        <v>0.48929417629999999</v>
      </c>
      <c r="AX63">
        <v>5869.1783643036997</v>
      </c>
      <c r="AY63" s="1">
        <v>0.31700959870000001</v>
      </c>
      <c r="AZ63">
        <v>1324.8456185668001</v>
      </c>
      <c r="BA63">
        <v>7.1558359899999993E-2</v>
      </c>
      <c r="BB63">
        <v>2261.2845715271001</v>
      </c>
      <c r="BC63" s="1">
        <v>0.122137865</v>
      </c>
      <c r="BD63">
        <v>18514.197638191999</v>
      </c>
      <c r="BE63" s="1">
        <v>0.51181662458167831</v>
      </c>
      <c r="BF63">
        <v>0.21686448944919229</v>
      </c>
      <c r="BG63">
        <v>0.21806200573476031</v>
      </c>
      <c r="BH63">
        <v>3.8515776814205281E-2</v>
      </c>
      <c r="BI63">
        <v>1.474110342016377E-2</v>
      </c>
    </row>
    <row r="64" spans="1:61" x14ac:dyDescent="0.35">
      <c r="A64" t="s">
        <v>1387</v>
      </c>
      <c r="B64" t="s">
        <v>689</v>
      </c>
      <c r="C64">
        <v>25</v>
      </c>
      <c r="D64">
        <v>39.534958799999998</v>
      </c>
      <c r="E64">
        <v>988.37396999999999</v>
      </c>
      <c r="F64" t="s">
        <v>3</v>
      </c>
      <c r="G64">
        <v>1.0996065792316391E-2</v>
      </c>
      <c r="H64" t="s">
        <v>3</v>
      </c>
      <c r="I64" t="s">
        <v>3</v>
      </c>
      <c r="J64">
        <v>0.90260199419598897</v>
      </c>
      <c r="K64">
        <v>8.1557633793426371E-2</v>
      </c>
      <c r="L64">
        <v>0.53341537406699813</v>
      </c>
      <c r="M64" t="s">
        <v>3</v>
      </c>
      <c r="N64">
        <v>0.13603244747355661</v>
      </c>
      <c r="O64">
        <v>54260.983307609997</v>
      </c>
      <c r="P64" s="1">
        <v>0.1764705882352941</v>
      </c>
      <c r="Q64">
        <v>0.25882352941176467</v>
      </c>
      <c r="R64">
        <v>0.56470588235294117</v>
      </c>
      <c r="S64">
        <v>11.17</v>
      </c>
      <c r="T64">
        <v>82844.342882719997</v>
      </c>
      <c r="U64" s="1">
        <v>88.484688451208598</v>
      </c>
      <c r="V64">
        <v>148268.79748765539</v>
      </c>
      <c r="W64" s="1">
        <v>0.73773554365750538</v>
      </c>
      <c r="X64">
        <v>0.12909575501098569</v>
      </c>
      <c r="Y64">
        <v>0.1331687013315089</v>
      </c>
      <c r="Z64">
        <v>0.26226445634249462</v>
      </c>
      <c r="AA64">
        <v>148.26879748765541</v>
      </c>
      <c r="AB64">
        <v>4267.4798487459157</v>
      </c>
      <c r="AC64" s="1">
        <v>597.29249041230821</v>
      </c>
      <c r="AD64">
        <v>131213.7053763867</v>
      </c>
      <c r="AE64" s="1">
        <v>128</v>
      </c>
      <c r="AF64">
        <v>33634</v>
      </c>
      <c r="AG64" s="1">
        <v>53204.547104151126</v>
      </c>
      <c r="AH64" s="1">
        <v>48.949973</v>
      </c>
      <c r="AI64">
        <v>24.763995999999999</v>
      </c>
      <c r="AJ64">
        <v>30.939554000000001</v>
      </c>
      <c r="AK64">
        <v>0.5</v>
      </c>
      <c r="AL64">
        <v>0.43834800000000002</v>
      </c>
      <c r="AM64">
        <v>0.49322300000000002</v>
      </c>
      <c r="AN64">
        <v>0</v>
      </c>
      <c r="AO64">
        <v>0.75613577089579331</v>
      </c>
      <c r="AP64">
        <v>2041.2634298736129</v>
      </c>
      <c r="AQ64" s="1">
        <v>1748.286895900344</v>
      </c>
      <c r="AR64" s="1">
        <v>6263.747850421435</v>
      </c>
      <c r="AS64" s="1">
        <v>783.24559680583263</v>
      </c>
      <c r="AT64" s="1">
        <v>373.79207791156222</v>
      </c>
      <c r="AU64">
        <v>11210.33585091279</v>
      </c>
      <c r="AV64" s="1">
        <v>6992.2067126262</v>
      </c>
      <c r="AW64" s="1">
        <v>0.39934566780000003</v>
      </c>
      <c r="AX64">
        <v>4099.4892181146997</v>
      </c>
      <c r="AY64" s="1">
        <v>0.23413399039999999</v>
      </c>
      <c r="AZ64">
        <v>568.37868853069995</v>
      </c>
      <c r="BA64">
        <v>3.2461793000000003E-2</v>
      </c>
      <c r="BB64">
        <v>5849.0841772239</v>
      </c>
      <c r="BC64">
        <v>0.33405854870000001</v>
      </c>
      <c r="BD64">
        <v>17509.1587964955</v>
      </c>
      <c r="BE64" s="1">
        <v>0.5114584980424568</v>
      </c>
      <c r="BF64">
        <v>0.1773594369334221</v>
      </c>
      <c r="BG64">
        <v>0.26741539354030319</v>
      </c>
      <c r="BH64">
        <v>3.0206218743061598E-2</v>
      </c>
      <c r="BI64">
        <v>1.356045274075638E-2</v>
      </c>
    </row>
    <row r="65" spans="1:61" x14ac:dyDescent="0.35">
      <c r="A65" t="s">
        <v>1388</v>
      </c>
      <c r="B65" t="s">
        <v>690</v>
      </c>
      <c r="C65">
        <v>4</v>
      </c>
      <c r="D65">
        <v>250.598198</v>
      </c>
      <c r="E65">
        <v>1002.392792</v>
      </c>
      <c r="F65">
        <v>9.0024542761549725E-2</v>
      </c>
      <c r="G65">
        <v>9.1614815016429665E-2</v>
      </c>
      <c r="H65" t="s">
        <v>3</v>
      </c>
      <c r="I65">
        <v>0.24324254501389619</v>
      </c>
      <c r="J65">
        <v>0.50321163222134524</v>
      </c>
      <c r="K65">
        <v>6.8808042890298043E-2</v>
      </c>
      <c r="L65">
        <v>0.57866015582081642</v>
      </c>
      <c r="M65">
        <v>9.4285831499777858E-2</v>
      </c>
      <c r="N65">
        <v>0.1778947295405848</v>
      </c>
      <c r="O65">
        <v>82959.006261980001</v>
      </c>
      <c r="P65" s="1">
        <v>0.119047619047619</v>
      </c>
      <c r="Q65">
        <v>0.20238095238095241</v>
      </c>
      <c r="R65">
        <v>0.6785714285714286</v>
      </c>
      <c r="S65">
        <v>12</v>
      </c>
      <c r="T65">
        <v>91321.583333329996</v>
      </c>
      <c r="U65" s="1">
        <v>83.532732666666661</v>
      </c>
      <c r="V65">
        <v>367903.10439502838</v>
      </c>
      <c r="W65" s="1">
        <v>0.4387218113005189</v>
      </c>
      <c r="X65">
        <v>0.43012861044566481</v>
      </c>
      <c r="Y65">
        <v>0.13114957825381629</v>
      </c>
      <c r="Z65">
        <v>0.5612781886994811</v>
      </c>
      <c r="AA65">
        <v>367.90310439502838</v>
      </c>
      <c r="AB65">
        <v>16903.75682589705</v>
      </c>
      <c r="AC65" s="1">
        <v>1193.8467031594539</v>
      </c>
      <c r="AD65" s="1">
        <v>287242.01879804663</v>
      </c>
      <c r="AE65" s="1">
        <v>539</v>
      </c>
      <c r="AF65">
        <v>35467</v>
      </c>
      <c r="AG65" s="1">
        <v>48660.331776453539</v>
      </c>
      <c r="AH65" s="1">
        <v>56.699993999999997</v>
      </c>
      <c r="AI65">
        <v>42.789496</v>
      </c>
      <c r="AJ65">
        <v>45.887098999999999</v>
      </c>
      <c r="AK65">
        <v>0</v>
      </c>
      <c r="AL65">
        <v>0</v>
      </c>
      <c r="AM65">
        <v>0</v>
      </c>
      <c r="AN65">
        <v>0</v>
      </c>
      <c r="AO65">
        <v>1.31359410984995</v>
      </c>
      <c r="AP65">
        <v>3044.35035283055</v>
      </c>
      <c r="AQ65" s="1">
        <v>2848.7678111715709</v>
      </c>
      <c r="AR65" s="1">
        <v>11648.447228658841</v>
      </c>
      <c r="AS65" s="1">
        <v>1310.8030808745079</v>
      </c>
      <c r="AT65">
        <v>419.28810078674229</v>
      </c>
      <c r="AU65">
        <v>19271.65657432222</v>
      </c>
      <c r="AV65" s="1">
        <v>3045.1228718569</v>
      </c>
      <c r="AW65" s="1">
        <v>0.1306006146</v>
      </c>
      <c r="AX65">
        <v>16621.085354890602</v>
      </c>
      <c r="AY65" s="1">
        <v>0.7128526677</v>
      </c>
      <c r="AZ65">
        <v>1294.5391031407</v>
      </c>
      <c r="BA65">
        <v>5.5520781800000002E-2</v>
      </c>
      <c r="BB65">
        <v>2355.5508435064999</v>
      </c>
      <c r="BC65" s="1">
        <v>0.10102593579999999</v>
      </c>
      <c r="BD65">
        <v>23316.298173394702</v>
      </c>
      <c r="BE65" s="1">
        <v>0.55938905624217261</v>
      </c>
      <c r="BF65">
        <v>0.19761925009899459</v>
      </c>
      <c r="BG65">
        <v>0.1853837924101715</v>
      </c>
      <c r="BH65">
        <v>2.7473320362670681E-2</v>
      </c>
      <c r="BI65">
        <v>3.0134580885990549E-2</v>
      </c>
    </row>
    <row r="66" spans="1:61" x14ac:dyDescent="0.35">
      <c r="A66" t="s">
        <v>1389</v>
      </c>
      <c r="B66" t="s">
        <v>691</v>
      </c>
      <c r="C66">
        <v>37</v>
      </c>
      <c r="D66">
        <v>39.124544864864873</v>
      </c>
      <c r="E66">
        <v>1447.60816</v>
      </c>
      <c r="F66">
        <v>7.4003870389334741E-3</v>
      </c>
      <c r="G66">
        <v>7.2183542820572731E-3</v>
      </c>
      <c r="H66" t="s">
        <v>3</v>
      </c>
      <c r="I66">
        <v>1.6951601205008281E-2</v>
      </c>
      <c r="J66">
        <v>0.93512589600990703</v>
      </c>
      <c r="K66">
        <v>3.2628811123801477E-2</v>
      </c>
      <c r="L66">
        <v>0.25378522173848572</v>
      </c>
      <c r="M66" t="s">
        <v>3</v>
      </c>
      <c r="N66">
        <v>0.114507919064777</v>
      </c>
      <c r="O66">
        <v>67230.350177929999</v>
      </c>
      <c r="P66" s="1">
        <v>0.26041666666666669</v>
      </c>
      <c r="Q66">
        <v>0.125</v>
      </c>
      <c r="R66">
        <v>0.61458333333333337</v>
      </c>
      <c r="S66">
        <v>8</v>
      </c>
      <c r="T66">
        <v>100433.375</v>
      </c>
      <c r="U66" s="1">
        <v>180.95102</v>
      </c>
      <c r="V66">
        <v>163522.5515722431</v>
      </c>
      <c r="W66" s="1">
        <v>0.80527236410732195</v>
      </c>
      <c r="X66">
        <v>0.16215539274857721</v>
      </c>
      <c r="Y66">
        <v>3.257224314410085E-2</v>
      </c>
      <c r="Z66">
        <v>0.19472763589267811</v>
      </c>
      <c r="AA66">
        <v>163.52255157224309</v>
      </c>
      <c r="AB66">
        <v>5268.8028506277551</v>
      </c>
      <c r="AC66" s="1">
        <v>632.07892528044329</v>
      </c>
      <c r="AD66">
        <v>148435.87450888139</v>
      </c>
      <c r="AE66" s="1">
        <v>195</v>
      </c>
      <c r="AF66">
        <v>42117</v>
      </c>
      <c r="AG66" s="1">
        <v>78888.57395701643</v>
      </c>
      <c r="AH66" s="1">
        <v>65.388391999999996</v>
      </c>
      <c r="AI66">
        <v>30.518318000000001</v>
      </c>
      <c r="AJ66">
        <v>34.012098999999999</v>
      </c>
      <c r="AK66">
        <v>2.8</v>
      </c>
      <c r="AL66">
        <v>1.9747250000000001</v>
      </c>
      <c r="AM66">
        <v>1.883113</v>
      </c>
      <c r="AN66">
        <v>0</v>
      </c>
      <c r="AO66">
        <v>0.75009692471830158</v>
      </c>
      <c r="AP66">
        <v>1549.616112968029</v>
      </c>
      <c r="AQ66" s="1">
        <v>2156.109240224233</v>
      </c>
      <c r="AR66" s="1">
        <v>6639.1279391517101</v>
      </c>
      <c r="AS66" s="1">
        <v>1144.5847265740749</v>
      </c>
      <c r="AT66" s="1">
        <v>517.33715013046071</v>
      </c>
      <c r="AU66">
        <v>12006.775169048509</v>
      </c>
      <c r="AV66" s="1">
        <v>5465.1010575269001</v>
      </c>
      <c r="AW66" s="1">
        <v>0.42040231830000002</v>
      </c>
      <c r="AX66">
        <v>4607.3236855472996</v>
      </c>
      <c r="AY66" s="1">
        <v>0.35441788499999999</v>
      </c>
      <c r="AZ66">
        <v>1073.1210879903999</v>
      </c>
      <c r="BA66">
        <v>8.2549725700000007E-2</v>
      </c>
      <c r="BB66">
        <v>1854.1471299760001</v>
      </c>
      <c r="BC66" s="1">
        <v>0.142630071</v>
      </c>
      <c r="BD66">
        <v>12999.6929610406</v>
      </c>
      <c r="BE66" s="1">
        <v>0.62505569622880319</v>
      </c>
      <c r="BF66">
        <v>0.23022861380660811</v>
      </c>
      <c r="BG66">
        <v>7.1150002874959872E-2</v>
      </c>
      <c r="BH66">
        <v>2.583835102483345E-2</v>
      </c>
      <c r="BI66">
        <v>4.7727336064795393E-2</v>
      </c>
    </row>
    <row r="67" spans="1:61" x14ac:dyDescent="0.35">
      <c r="A67" t="s">
        <v>1390</v>
      </c>
      <c r="B67" t="s">
        <v>692</v>
      </c>
      <c r="C67">
        <v>33</v>
      </c>
      <c r="D67">
        <v>18.082609727272729</v>
      </c>
      <c r="E67">
        <v>596.72612100000003</v>
      </c>
      <c r="F67" t="s">
        <v>3</v>
      </c>
      <c r="G67" t="s">
        <v>3</v>
      </c>
      <c r="H67" t="s">
        <v>3</v>
      </c>
      <c r="I67">
        <v>1.8477649169572952E-2</v>
      </c>
      <c r="J67">
        <v>0.92530991517297001</v>
      </c>
      <c r="K67">
        <v>4.3349875588604377E-2</v>
      </c>
      <c r="L67">
        <v>0.45280041380467428</v>
      </c>
      <c r="M67" t="s">
        <v>3</v>
      </c>
      <c r="N67">
        <v>0.16985976107245709</v>
      </c>
      <c r="O67">
        <v>50679.9238424</v>
      </c>
      <c r="P67" s="1">
        <v>0.27941176470588241</v>
      </c>
      <c r="Q67">
        <v>0.25</v>
      </c>
      <c r="R67">
        <v>0.47058823529411759</v>
      </c>
      <c r="S67">
        <v>5.5</v>
      </c>
      <c r="T67">
        <v>71637.818181809998</v>
      </c>
      <c r="U67" s="1">
        <v>108.49565836363639</v>
      </c>
      <c r="V67">
        <v>341779.82632672449</v>
      </c>
      <c r="W67" s="1">
        <v>0.78660512839119789</v>
      </c>
      <c r="X67">
        <v>5.2854893344633537E-2</v>
      </c>
      <c r="Y67">
        <v>0.16053997826416849</v>
      </c>
      <c r="Z67">
        <v>0.21339487160880211</v>
      </c>
      <c r="AA67">
        <v>341.7798263267245</v>
      </c>
      <c r="AB67">
        <v>10197.04146653235</v>
      </c>
      <c r="AC67" s="1">
        <v>1153.87336965596</v>
      </c>
      <c r="AD67">
        <v>230491.75746405451</v>
      </c>
      <c r="AE67" s="1">
        <v>463</v>
      </c>
      <c r="AF67">
        <v>37120</v>
      </c>
      <c r="AG67" s="1">
        <v>68484.815800415803</v>
      </c>
      <c r="AH67" s="1">
        <v>40.249972999999997</v>
      </c>
      <c r="AI67">
        <v>27.749991999999999</v>
      </c>
      <c r="AJ67">
        <v>29.23291</v>
      </c>
      <c r="AK67">
        <v>1.5</v>
      </c>
      <c r="AL67">
        <v>0.65476299999999998</v>
      </c>
      <c r="AM67">
        <v>1.3204670000000001</v>
      </c>
      <c r="AN67">
        <v>0</v>
      </c>
      <c r="AO67" s="1">
        <v>1.48049982010542</v>
      </c>
      <c r="AP67">
        <v>2130.5463851145869</v>
      </c>
      <c r="AQ67" s="1">
        <v>2989.66277361939</v>
      </c>
      <c r="AR67" s="1">
        <v>8641.3840093988438</v>
      </c>
      <c r="AS67" s="1">
        <v>987.60560206815558</v>
      </c>
      <c r="AT67">
        <v>702.40193155546478</v>
      </c>
      <c r="AU67">
        <v>15451.600701756441</v>
      </c>
      <c r="AV67" s="1">
        <v>6613.9822415537001</v>
      </c>
      <c r="AW67" s="1">
        <v>0.33621070219999999</v>
      </c>
      <c r="AX67">
        <v>8967.4830271814008</v>
      </c>
      <c r="AY67" s="1">
        <v>0.45584697019999998</v>
      </c>
      <c r="AZ67">
        <v>1598.7018792884001</v>
      </c>
      <c r="BA67">
        <v>8.1267330600000007E-2</v>
      </c>
      <c r="BB67">
        <v>2491.9676119402998</v>
      </c>
      <c r="BC67" s="1">
        <v>0.12667499700000001</v>
      </c>
      <c r="BD67">
        <v>19672.134759963799</v>
      </c>
      <c r="BE67" s="1">
        <v>0.49704545341232381</v>
      </c>
      <c r="BF67">
        <v>0.25352440881171651</v>
      </c>
      <c r="BG67">
        <v>0.19457319747017021</v>
      </c>
      <c r="BH67">
        <v>2.5356108987144532E-2</v>
      </c>
      <c r="BI67">
        <v>2.9500831318644921E-2</v>
      </c>
    </row>
    <row r="68" spans="1:61" x14ac:dyDescent="0.35">
      <c r="A68" t="s">
        <v>1391</v>
      </c>
      <c r="B68" t="s">
        <v>693</v>
      </c>
      <c r="C68">
        <v>26</v>
      </c>
      <c r="D68">
        <v>229.15373315384619</v>
      </c>
      <c r="E68">
        <v>5957.9970620000004</v>
      </c>
      <c r="F68">
        <v>1.6046397664239639E-2</v>
      </c>
      <c r="G68">
        <v>2.1096331830237649E-2</v>
      </c>
      <c r="H68" t="s">
        <v>3</v>
      </c>
      <c r="I68">
        <v>4.4980196456652022E-2</v>
      </c>
      <c r="J68">
        <v>0.87758923948697309</v>
      </c>
      <c r="K68">
        <v>3.949962808728024E-2</v>
      </c>
      <c r="L68">
        <v>0.21574388938375891</v>
      </c>
      <c r="M68">
        <v>2.0083493018616769E-2</v>
      </c>
      <c r="N68">
        <v>0.1403872743718744</v>
      </c>
      <c r="O68">
        <v>75223.185804799999</v>
      </c>
      <c r="P68" s="1">
        <v>0.13613861386138609</v>
      </c>
      <c r="Q68">
        <v>0.1633663366336634</v>
      </c>
      <c r="R68">
        <v>0.70049504950495045</v>
      </c>
      <c r="S68">
        <v>39.03</v>
      </c>
      <c r="T68">
        <v>104226.44119907</v>
      </c>
      <c r="U68" s="1">
        <v>152.6517310274148</v>
      </c>
      <c r="V68">
        <v>270549.57450061262</v>
      </c>
      <c r="W68" s="1">
        <v>0.83845195928266447</v>
      </c>
      <c r="X68">
        <v>0.14455822146566499</v>
      </c>
      <c r="Y68">
        <v>1.6989819251670531E-2</v>
      </c>
      <c r="Z68">
        <v>0.1615480407173355</v>
      </c>
      <c r="AA68">
        <v>270.54957450061261</v>
      </c>
      <c r="AB68">
        <v>9510.9232868567669</v>
      </c>
      <c r="AC68" s="1">
        <v>999.37639747698142</v>
      </c>
      <c r="AD68">
        <v>200390.24289500111</v>
      </c>
      <c r="AE68" s="1">
        <v>394</v>
      </c>
      <c r="AF68">
        <v>45587</v>
      </c>
      <c r="AG68" s="1">
        <v>74107.913617443017</v>
      </c>
      <c r="AH68" s="1">
        <v>64.319996000000003</v>
      </c>
      <c r="AI68">
        <v>34.649999000000001</v>
      </c>
      <c r="AJ68">
        <v>34.649997999999997</v>
      </c>
      <c r="AK68">
        <v>1.25</v>
      </c>
      <c r="AL68">
        <v>1.25</v>
      </c>
      <c r="AM68">
        <v>1.25</v>
      </c>
      <c r="AN68">
        <v>0</v>
      </c>
      <c r="AO68" s="1">
        <v>1.11731690603482</v>
      </c>
      <c r="AP68">
        <v>1559.264912910425</v>
      </c>
      <c r="AQ68" s="1">
        <v>2395.543470645639</v>
      </c>
      <c r="AR68" s="1">
        <v>7796.2596064804829</v>
      </c>
      <c r="AS68" s="1">
        <v>1624.7668753885659</v>
      </c>
      <c r="AT68">
        <v>350.57560758495049</v>
      </c>
      <c r="AU68">
        <v>13726.410473010061</v>
      </c>
      <c r="AV68" s="1">
        <v>5491.7598686328001</v>
      </c>
      <c r="AW68" s="1">
        <v>0.3564389503</v>
      </c>
      <c r="AX68">
        <v>8002.4775194399999</v>
      </c>
      <c r="AY68" s="1">
        <v>0.51939537690000004</v>
      </c>
      <c r="AZ68">
        <v>762.39798405110002</v>
      </c>
      <c r="BA68">
        <v>4.94829242E-2</v>
      </c>
      <c r="BB68">
        <v>1150.6590999243999</v>
      </c>
      <c r="BC68" s="1">
        <v>7.4682748600000001E-2</v>
      </c>
      <c r="BD68">
        <v>15407.294472048299</v>
      </c>
      <c r="BE68" s="1">
        <v>0.59795496600376552</v>
      </c>
      <c r="BF68">
        <v>0.25897760914501189</v>
      </c>
      <c r="BG68">
        <v>9.9090545062080926E-2</v>
      </c>
      <c r="BH68">
        <v>2.7092238500533189E-2</v>
      </c>
      <c r="BI68">
        <v>1.688464128860839E-2</v>
      </c>
    </row>
    <row r="69" spans="1:61" x14ac:dyDescent="0.35">
      <c r="A69" t="s">
        <v>1392</v>
      </c>
      <c r="B69" t="s">
        <v>694</v>
      </c>
      <c r="C69">
        <v>59</v>
      </c>
      <c r="D69">
        <v>29.648709406779659</v>
      </c>
      <c r="E69">
        <v>1749.2738549999999</v>
      </c>
      <c r="F69">
        <v>1.093410643040375E-2</v>
      </c>
      <c r="G69">
        <v>8.368389126613222E-3</v>
      </c>
      <c r="H69" t="s">
        <v>3</v>
      </c>
      <c r="I69">
        <v>9.4988842825842412E-2</v>
      </c>
      <c r="J69">
        <v>0.84801888353568045</v>
      </c>
      <c r="K69">
        <v>3.6206216082922182E-2</v>
      </c>
      <c r="L69">
        <v>0.30812120020207251</v>
      </c>
      <c r="M69" t="s">
        <v>3</v>
      </c>
      <c r="N69">
        <v>0.2018020383919942</v>
      </c>
      <c r="O69">
        <v>68491.888728320002</v>
      </c>
      <c r="P69" s="1">
        <v>0.1103448275862069</v>
      </c>
      <c r="Q69">
        <v>0.1310344827586207</v>
      </c>
      <c r="R69">
        <v>0.75862068965517238</v>
      </c>
      <c r="S69">
        <v>13</v>
      </c>
      <c r="T69">
        <v>82030.307692300004</v>
      </c>
      <c r="U69" s="1">
        <v>134.55952730769229</v>
      </c>
      <c r="V69">
        <v>176033.76344980591</v>
      </c>
      <c r="W69" s="1">
        <v>0.76783886767455822</v>
      </c>
      <c r="X69">
        <v>0.21006418770215149</v>
      </c>
      <c r="Y69">
        <v>2.2096944623290281E-2</v>
      </c>
      <c r="Z69">
        <v>0.23216113232544169</v>
      </c>
      <c r="AA69">
        <v>176.03376344980589</v>
      </c>
      <c r="AB69">
        <v>4956.6218435248957</v>
      </c>
      <c r="AC69" s="1">
        <v>668.51619982624163</v>
      </c>
      <c r="AD69">
        <v>150584.9567449429</v>
      </c>
      <c r="AE69" s="1">
        <v>208</v>
      </c>
      <c r="AF69">
        <v>35257</v>
      </c>
      <c r="AG69" s="1">
        <v>59727.568589648523</v>
      </c>
      <c r="AH69" s="1">
        <v>49.199922000000001</v>
      </c>
      <c r="AI69">
        <v>26.301299</v>
      </c>
      <c r="AJ69">
        <v>32.727590999999997</v>
      </c>
      <c r="AK69">
        <v>4.4000000000000004</v>
      </c>
      <c r="AL69">
        <v>4.4000000000000004</v>
      </c>
      <c r="AM69">
        <v>4.4000000000000004</v>
      </c>
      <c r="AN69">
        <v>2307.0376936491739</v>
      </c>
      <c r="AO69">
        <v>1.468317155504145</v>
      </c>
      <c r="AP69">
        <v>1715.2884503610219</v>
      </c>
      <c r="AQ69" s="1">
        <v>2141.4451255261001</v>
      </c>
      <c r="AR69" s="1">
        <v>8834.3672351977166</v>
      </c>
      <c r="AS69" s="1">
        <v>998.01040586638169</v>
      </c>
      <c r="AT69">
        <v>477.5925208120143</v>
      </c>
      <c r="AU69">
        <v>14166.70373776324</v>
      </c>
      <c r="AV69" s="1">
        <v>5650.6893100067</v>
      </c>
      <c r="AW69" s="1">
        <v>0.38967217780000002</v>
      </c>
      <c r="AX69">
        <v>6624.8739457582997</v>
      </c>
      <c r="AY69" s="1">
        <v>0.45685206119999999</v>
      </c>
      <c r="AZ69">
        <v>1035.0205126467999</v>
      </c>
      <c r="BA69">
        <v>7.1375132300000005E-2</v>
      </c>
      <c r="BB69">
        <v>1190.5523947884001</v>
      </c>
      <c r="BC69" s="1">
        <v>8.2100628600000003E-2</v>
      </c>
      <c r="BD69">
        <v>14501.136163200201</v>
      </c>
      <c r="BE69" s="1">
        <v>0.6326473799841037</v>
      </c>
      <c r="BF69">
        <v>0.23285645739058519</v>
      </c>
      <c r="BG69">
        <v>9.3857742116111309E-2</v>
      </c>
      <c r="BH69">
        <v>2.718081450607928E-2</v>
      </c>
      <c r="BI69">
        <v>1.3457606003120549E-2</v>
      </c>
    </row>
    <row r="70" spans="1:61" x14ac:dyDescent="0.35">
      <c r="A70" t="s">
        <v>1393</v>
      </c>
      <c r="B70" t="s">
        <v>695</v>
      </c>
      <c r="C70">
        <v>133</v>
      </c>
      <c r="D70">
        <v>4.4247634360902248</v>
      </c>
      <c r="E70">
        <v>588.49353699999995</v>
      </c>
      <c r="F70" t="s">
        <v>3</v>
      </c>
      <c r="G70" t="s">
        <v>3</v>
      </c>
      <c r="H70" t="s">
        <v>3</v>
      </c>
      <c r="I70">
        <v>2.1985951762036621E-2</v>
      </c>
      <c r="J70">
        <v>0.95262646770950743</v>
      </c>
      <c r="K70">
        <v>2.067630515087663E-2</v>
      </c>
      <c r="L70">
        <v>0.36060640395809951</v>
      </c>
      <c r="M70" t="s">
        <v>3</v>
      </c>
      <c r="N70">
        <v>0.16995021987914791</v>
      </c>
      <c r="O70">
        <v>67131.069518710006</v>
      </c>
      <c r="P70" s="1">
        <v>0.13793103448275859</v>
      </c>
      <c r="Q70">
        <v>0.1206896551724138</v>
      </c>
      <c r="R70">
        <v>0.74137931034482762</v>
      </c>
      <c r="S70">
        <v>10</v>
      </c>
      <c r="T70">
        <v>90914.2</v>
      </c>
      <c r="U70" s="1">
        <v>58.849353699999988</v>
      </c>
      <c r="V70">
        <v>676298.01344785211</v>
      </c>
      <c r="W70" s="1">
        <v>0.25720037444502408</v>
      </c>
      <c r="X70">
        <v>1.7319702979678161E-2</v>
      </c>
      <c r="Y70">
        <v>0.7254799225752977</v>
      </c>
      <c r="Z70">
        <v>0.74279962555497592</v>
      </c>
      <c r="AA70">
        <v>676.2980134478521</v>
      </c>
      <c r="AB70">
        <v>26487.298534257308</v>
      </c>
      <c r="AC70" s="1">
        <v>563.57004647954204</v>
      </c>
      <c r="AD70">
        <v>446308.52687998401</v>
      </c>
      <c r="AE70" s="1">
        <v>594</v>
      </c>
      <c r="AF70">
        <v>37661</v>
      </c>
      <c r="AG70" s="1">
        <v>58829.881670533643</v>
      </c>
      <c r="AH70" s="1">
        <v>44.999994000000001</v>
      </c>
      <c r="AI70">
        <v>23.813486000000001</v>
      </c>
      <c r="AJ70">
        <v>22.731275</v>
      </c>
      <c r="AK70">
        <v>0.5</v>
      </c>
      <c r="AL70">
        <v>0.39960499999999999</v>
      </c>
      <c r="AM70">
        <v>0.46160400000000001</v>
      </c>
      <c r="AN70">
        <v>3973.723215247478</v>
      </c>
      <c r="AO70">
        <v>1.694910226716178</v>
      </c>
      <c r="AP70">
        <v>3853.390185999614</v>
      </c>
      <c r="AQ70" s="1">
        <v>4005.2097972318088</v>
      </c>
      <c r="AR70" s="1">
        <v>12611.211412505279</v>
      </c>
      <c r="AS70" s="1">
        <v>1018.868368642764</v>
      </c>
      <c r="AT70">
        <v>205.84006855456769</v>
      </c>
      <c r="AU70">
        <v>21694.519832934038</v>
      </c>
      <c r="AV70" s="1">
        <v>7498.5778936752004</v>
      </c>
      <c r="AW70" s="1">
        <v>0.2548401649</v>
      </c>
      <c r="AX70">
        <v>16932.636771268801</v>
      </c>
      <c r="AY70" s="1">
        <v>0.57545790799999996</v>
      </c>
      <c r="AZ70">
        <v>2052.5769537757001</v>
      </c>
      <c r="BA70">
        <v>6.9757100200000005E-2</v>
      </c>
      <c r="BB70">
        <v>2940.8396827584002</v>
      </c>
      <c r="BC70" s="1">
        <v>9.9944826900000006E-2</v>
      </c>
      <c r="BD70">
        <v>29424.631301478101</v>
      </c>
      <c r="BE70" s="1">
        <v>0.53991768310750865</v>
      </c>
      <c r="BF70">
        <v>0.2431415805477721</v>
      </c>
      <c r="BG70">
        <v>0.14748028676527669</v>
      </c>
      <c r="BH70">
        <v>4.4418986472217842E-2</v>
      </c>
      <c r="BI70">
        <v>2.5041463107224809E-2</v>
      </c>
    </row>
    <row r="71" spans="1:61" x14ac:dyDescent="0.35">
      <c r="A71" t="s">
        <v>1394</v>
      </c>
      <c r="B71" t="s">
        <v>697</v>
      </c>
      <c r="C71">
        <v>128</v>
      </c>
      <c r="D71">
        <v>10.2421004296875</v>
      </c>
      <c r="E71">
        <v>1310.9888550000001</v>
      </c>
      <c r="F71" t="s">
        <v>3</v>
      </c>
      <c r="G71">
        <v>1.546497055399635E-2</v>
      </c>
      <c r="H71" t="s">
        <v>3</v>
      </c>
      <c r="I71" t="s">
        <v>3</v>
      </c>
      <c r="J71">
        <v>0.9480388260816297</v>
      </c>
      <c r="K71">
        <v>2.7687502281594108E-2</v>
      </c>
      <c r="L71">
        <v>0.61411445846567636</v>
      </c>
      <c r="M71" t="s">
        <v>3</v>
      </c>
      <c r="N71">
        <v>0.22953566563593389</v>
      </c>
      <c r="O71">
        <v>52476.790123450002</v>
      </c>
      <c r="P71" s="1">
        <v>0.23333333333333331</v>
      </c>
      <c r="Q71">
        <v>7.4999999999999997E-2</v>
      </c>
      <c r="R71">
        <v>0.69166666666666665</v>
      </c>
      <c r="S71">
        <v>10</v>
      </c>
      <c r="T71">
        <v>85070.7</v>
      </c>
      <c r="U71" s="1">
        <v>131.09888549999999</v>
      </c>
      <c r="V71">
        <v>427741.30982219521</v>
      </c>
      <c r="W71" s="1">
        <v>0.33634926587399699</v>
      </c>
      <c r="X71">
        <v>0.32471961605102068</v>
      </c>
      <c r="Y71">
        <v>0.33893111807498227</v>
      </c>
      <c r="Z71">
        <v>0.66365073412600295</v>
      </c>
      <c r="AA71">
        <v>427.74130982219521</v>
      </c>
      <c r="AB71">
        <v>10224.633831841389</v>
      </c>
      <c r="AC71" s="1">
        <v>480.98392110282271</v>
      </c>
      <c r="AD71">
        <v>290593.26217058633</v>
      </c>
      <c r="AE71" s="1">
        <v>544</v>
      </c>
      <c r="AF71">
        <v>35396</v>
      </c>
      <c r="AG71" s="1">
        <v>59248.013185067517</v>
      </c>
      <c r="AH71" s="1">
        <v>27.498774000000001</v>
      </c>
      <c r="AI71">
        <v>20.000664</v>
      </c>
      <c r="AJ71">
        <v>24.194351000000001</v>
      </c>
      <c r="AK71">
        <v>0</v>
      </c>
      <c r="AL71">
        <v>0</v>
      </c>
      <c r="AM71">
        <v>0</v>
      </c>
      <c r="AN71">
        <v>0</v>
      </c>
      <c r="AO71">
        <v>0.58099977891223076</v>
      </c>
      <c r="AP71">
        <v>2129.1921737961679</v>
      </c>
      <c r="AQ71" s="1">
        <v>4274.1354959878736</v>
      </c>
      <c r="AR71" s="1">
        <v>9379.6277390931737</v>
      </c>
      <c r="AS71" s="1">
        <v>641.21370429194076</v>
      </c>
      <c r="AT71">
        <v>140.787451621776</v>
      </c>
      <c r="AU71">
        <v>16564.956564790929</v>
      </c>
      <c r="AV71" s="1">
        <v>6390.7211757201003</v>
      </c>
      <c r="AW71" s="1">
        <v>0.30471062980000002</v>
      </c>
      <c r="AX71">
        <v>10051.292695615701</v>
      </c>
      <c r="AY71" s="1">
        <v>0.47924727789999999</v>
      </c>
      <c r="AZ71">
        <v>2117.2579463003999</v>
      </c>
      <c r="BA71">
        <v>0.1009512048</v>
      </c>
      <c r="BB71">
        <v>2413.8106793498</v>
      </c>
      <c r="BC71">
        <v>0.1150908876</v>
      </c>
      <c r="BD71">
        <v>20973.082496986</v>
      </c>
      <c r="BE71" s="1">
        <v>0.49373045291244122</v>
      </c>
      <c r="BF71">
        <v>0.27241609434814928</v>
      </c>
      <c r="BG71">
        <v>0.12556005727423181</v>
      </c>
      <c r="BH71">
        <v>7.8059059045863022E-2</v>
      </c>
      <c r="BI71">
        <v>3.0234336419314708E-2</v>
      </c>
    </row>
    <row r="72" spans="1:61" x14ac:dyDescent="0.35">
      <c r="A72" t="s">
        <v>1395</v>
      </c>
      <c r="B72" t="s">
        <v>698</v>
      </c>
      <c r="C72">
        <v>71</v>
      </c>
      <c r="D72">
        <v>29.385813591549301</v>
      </c>
      <c r="E72">
        <v>2086.3927650000001</v>
      </c>
      <c r="F72" t="s">
        <v>3</v>
      </c>
      <c r="G72">
        <v>1.5145599616518899E-2</v>
      </c>
      <c r="H72" t="s">
        <v>3</v>
      </c>
      <c r="I72">
        <v>3.6069707056982529E-2</v>
      </c>
      <c r="J72">
        <v>0.89860101594995301</v>
      </c>
      <c r="K72">
        <v>4.7687989020389392E-2</v>
      </c>
      <c r="L72">
        <v>0.17385070045047851</v>
      </c>
      <c r="M72" t="s">
        <v>3</v>
      </c>
      <c r="N72">
        <v>0.1184592217558339</v>
      </c>
      <c r="O72">
        <v>64998.318085799998</v>
      </c>
      <c r="P72" s="1">
        <v>0.1702127659574468</v>
      </c>
      <c r="Q72">
        <v>0.1702127659574468</v>
      </c>
      <c r="R72">
        <v>0.65957446808510634</v>
      </c>
      <c r="S72">
        <v>12</v>
      </c>
      <c r="T72">
        <v>106411.16666666001</v>
      </c>
      <c r="U72" s="1">
        <v>173.86606375</v>
      </c>
      <c r="V72">
        <v>391537.06996295112</v>
      </c>
      <c r="W72" s="1">
        <v>0.76625592570920331</v>
      </c>
      <c r="X72">
        <v>0.12048970099906101</v>
      </c>
      <c r="Y72">
        <v>0.11325437329173579</v>
      </c>
      <c r="Z72">
        <v>0.23374407429079669</v>
      </c>
      <c r="AA72">
        <v>391.53706996295108</v>
      </c>
      <c r="AB72">
        <v>11067.01642535652</v>
      </c>
      <c r="AC72" s="1">
        <v>972.3878332179703</v>
      </c>
      <c r="AD72" s="1">
        <v>298414.58216923219</v>
      </c>
      <c r="AE72" s="1">
        <v>553</v>
      </c>
      <c r="AF72">
        <v>51178</v>
      </c>
      <c r="AG72" s="1">
        <v>86112.613843351544</v>
      </c>
      <c r="AH72" s="1">
        <v>59.099991000000003</v>
      </c>
      <c r="AI72">
        <v>24.099999</v>
      </c>
      <c r="AJ72">
        <v>25.773700000000002</v>
      </c>
      <c r="AK72">
        <v>1</v>
      </c>
      <c r="AL72">
        <v>1</v>
      </c>
      <c r="AM72">
        <v>1</v>
      </c>
      <c r="AN72">
        <v>0</v>
      </c>
      <c r="AO72" s="1">
        <v>0.8451440338774715</v>
      </c>
      <c r="AP72">
        <v>1504.6606289396329</v>
      </c>
      <c r="AQ72" s="1">
        <v>1753.8316856653789</v>
      </c>
      <c r="AR72" s="1">
        <v>7521.438888808646</v>
      </c>
      <c r="AS72" s="1">
        <v>710.1847575664882</v>
      </c>
      <c r="AT72">
        <v>476.10151197969668</v>
      </c>
      <c r="AU72">
        <v>11966.217472959839</v>
      </c>
      <c r="AV72" s="1">
        <v>3738.3727544746998</v>
      </c>
      <c r="AW72" s="1">
        <v>0.2600651538</v>
      </c>
      <c r="AX72">
        <v>8618.7944386294002</v>
      </c>
      <c r="AY72" s="1">
        <v>0.59957854619999995</v>
      </c>
      <c r="AZ72">
        <v>1029.9588200865001</v>
      </c>
      <c r="BA72">
        <v>7.1650532599999997E-2</v>
      </c>
      <c r="BB72">
        <v>987.62854216829999</v>
      </c>
      <c r="BC72" s="1">
        <v>6.8705767299999998E-2</v>
      </c>
      <c r="BD72">
        <v>14374.754555358901</v>
      </c>
      <c r="BE72" s="1">
        <v>0.5892284084618018</v>
      </c>
      <c r="BF72">
        <v>0.26018135446580198</v>
      </c>
      <c r="BG72">
        <v>0.1005693797518681</v>
      </c>
      <c r="BH72">
        <v>2.8846486802799502E-2</v>
      </c>
      <c r="BI72">
        <v>2.1174370517728639E-2</v>
      </c>
    </row>
    <row r="73" spans="1:61" x14ac:dyDescent="0.35">
      <c r="A73" t="s">
        <v>1396</v>
      </c>
      <c r="B73" t="s">
        <v>696</v>
      </c>
      <c r="C73">
        <v>70</v>
      </c>
      <c r="D73">
        <v>24.041285242857139</v>
      </c>
      <c r="E73">
        <v>1682.8899670000001</v>
      </c>
      <c r="F73" t="s">
        <v>3</v>
      </c>
      <c r="G73">
        <v>2.0404985195766352E-2</v>
      </c>
      <c r="H73" t="s">
        <v>3</v>
      </c>
      <c r="I73">
        <v>8.0672618143178887E-2</v>
      </c>
      <c r="J73">
        <v>0.82487210448841741</v>
      </c>
      <c r="K73">
        <v>6.9195868573893302E-2</v>
      </c>
      <c r="L73">
        <v>0.53417959161996942</v>
      </c>
      <c r="M73">
        <v>6.2767197465043124E-3</v>
      </c>
      <c r="N73">
        <v>0.14689058876816069</v>
      </c>
      <c r="O73">
        <v>63925.061445170002</v>
      </c>
      <c r="P73" s="1">
        <v>0.16346153846153849</v>
      </c>
      <c r="Q73">
        <v>0.1153846153846154</v>
      </c>
      <c r="R73">
        <v>0.72115384615384615</v>
      </c>
      <c r="S73">
        <v>9</v>
      </c>
      <c r="T73">
        <v>85201.533333329993</v>
      </c>
      <c r="U73" s="1">
        <v>186.98777411111109</v>
      </c>
      <c r="V73">
        <v>166668.3713730881</v>
      </c>
      <c r="W73" s="1">
        <v>0.63736730863552438</v>
      </c>
      <c r="X73">
        <v>0.18375302195810941</v>
      </c>
      <c r="Y73">
        <v>0.17887966940636621</v>
      </c>
      <c r="Z73">
        <v>0.36263269136447562</v>
      </c>
      <c r="AA73">
        <v>166.66837137308809</v>
      </c>
      <c r="AB73">
        <v>4662.0475217320018</v>
      </c>
      <c r="AC73" s="1">
        <v>383.17682833984122</v>
      </c>
      <c r="AD73">
        <v>145233.18647868079</v>
      </c>
      <c r="AE73" s="1">
        <v>182</v>
      </c>
      <c r="AF73">
        <v>35680.5</v>
      </c>
      <c r="AG73" s="1">
        <v>57153.989688856731</v>
      </c>
      <c r="AH73" s="1">
        <v>43.409998999999999</v>
      </c>
      <c r="AI73">
        <v>21.238824000000001</v>
      </c>
      <c r="AJ73">
        <v>36.298183000000002</v>
      </c>
      <c r="AK73">
        <v>1.9</v>
      </c>
      <c r="AL73">
        <v>1.7041440000000001</v>
      </c>
      <c r="AM73">
        <v>1.8366739999999999</v>
      </c>
      <c r="AN73">
        <v>0</v>
      </c>
      <c r="AO73">
        <v>0.68480706478220899</v>
      </c>
      <c r="AP73">
        <v>1602.618455684215</v>
      </c>
      <c r="AQ73" s="1">
        <v>2406.0455641185722</v>
      </c>
      <c r="AR73" s="1">
        <v>6374.5599060904024</v>
      </c>
      <c r="AS73" s="1">
        <v>1003.675405475871</v>
      </c>
      <c r="AT73">
        <v>303.485510054146</v>
      </c>
      <c r="AU73">
        <v>11690.384841423211</v>
      </c>
      <c r="AV73" s="1">
        <v>6885.7161147803999</v>
      </c>
      <c r="AW73" s="1">
        <v>0.4846038298</v>
      </c>
      <c r="AX73">
        <v>4218.1880268334999</v>
      </c>
      <c r="AY73" s="1">
        <v>0.2968681889</v>
      </c>
      <c r="AZ73">
        <v>1070.8712309985999</v>
      </c>
      <c r="BA73">
        <v>7.53659156E-2</v>
      </c>
      <c r="BB73">
        <v>2034.1839702948</v>
      </c>
      <c r="BC73" s="1">
        <v>0.14316206570000001</v>
      </c>
      <c r="BD73">
        <v>14208.959342907299</v>
      </c>
      <c r="BE73" s="1">
        <v>0.57761951322151706</v>
      </c>
      <c r="BF73">
        <v>0.21470193850369171</v>
      </c>
      <c r="BG73">
        <v>0.1580017091280079</v>
      </c>
      <c r="BH73">
        <v>3.4888486780328597E-2</v>
      </c>
      <c r="BI73">
        <v>1.478835236645476E-2</v>
      </c>
    </row>
    <row r="74" spans="1:61" x14ac:dyDescent="0.35">
      <c r="A74" t="s">
        <v>1397</v>
      </c>
      <c r="B74" t="s">
        <v>699</v>
      </c>
      <c r="C74">
        <v>206</v>
      </c>
      <c r="D74">
        <v>10.1044992184466</v>
      </c>
      <c r="E74">
        <v>2081.5268390000001</v>
      </c>
      <c r="F74">
        <v>1.184282812949272E-2</v>
      </c>
      <c r="G74">
        <v>9.185652114171234E-3</v>
      </c>
      <c r="H74" t="s">
        <v>3</v>
      </c>
      <c r="I74">
        <v>3.5133936534534567E-2</v>
      </c>
      <c r="J74">
        <v>0.89187515932179218</v>
      </c>
      <c r="K74">
        <v>5.1024417856741319E-2</v>
      </c>
      <c r="L74">
        <v>0.15788723284312789</v>
      </c>
      <c r="M74">
        <v>5.8347605974662323E-3</v>
      </c>
      <c r="N74">
        <v>0.14857811521450839</v>
      </c>
      <c r="O74">
        <v>73738.877911069998</v>
      </c>
      <c r="P74" s="1">
        <v>5.4421768707482991E-2</v>
      </c>
      <c r="Q74">
        <v>0.1768707482993197</v>
      </c>
      <c r="R74">
        <v>0.76870748299319724</v>
      </c>
      <c r="S74">
        <v>20</v>
      </c>
      <c r="T74">
        <v>96150.1</v>
      </c>
      <c r="U74" s="1">
        <v>104.07634195</v>
      </c>
      <c r="V74">
        <v>400226.79717174667</v>
      </c>
      <c r="W74" s="1">
        <v>0.93065589805344928</v>
      </c>
      <c r="X74">
        <v>2.0957412133405899E-2</v>
      </c>
      <c r="Y74">
        <v>4.8386689813144868E-2</v>
      </c>
      <c r="Z74">
        <v>6.934410194655076E-2</v>
      </c>
      <c r="AA74">
        <v>400.22679717174668</v>
      </c>
      <c r="AB74">
        <v>8193.0094200433214</v>
      </c>
      <c r="AC74" s="1">
        <v>1022.5453211175241</v>
      </c>
      <c r="AD74">
        <v>334052.4062390434</v>
      </c>
      <c r="AE74" s="1">
        <v>576</v>
      </c>
      <c r="AF74">
        <v>56709</v>
      </c>
      <c r="AG74" s="1">
        <v>111717.1457530021</v>
      </c>
      <c r="AH74" s="1">
        <v>28.999938</v>
      </c>
      <c r="AI74">
        <v>19.999998000000001</v>
      </c>
      <c r="AJ74">
        <v>21.691126000000001</v>
      </c>
      <c r="AK74">
        <v>1.5</v>
      </c>
      <c r="AL74">
        <v>1.5</v>
      </c>
      <c r="AM74">
        <v>1.5</v>
      </c>
      <c r="AN74">
        <v>4973.6372772275363</v>
      </c>
      <c r="AO74">
        <v>0.91428712902109754</v>
      </c>
      <c r="AP74">
        <v>2307.0353213927501</v>
      </c>
      <c r="AQ74" s="1">
        <v>3746.5400512186229</v>
      </c>
      <c r="AR74" s="1">
        <v>8768.45077278391</v>
      </c>
      <c r="AS74" s="1">
        <v>985.37812319795887</v>
      </c>
      <c r="AT74" s="1">
        <v>395.10745890507349</v>
      </c>
      <c r="AU74">
        <v>16202.51172749832</v>
      </c>
      <c r="AV74" s="1">
        <v>3167.3649875432002</v>
      </c>
      <c r="AW74" s="1">
        <v>0.17986874459999999</v>
      </c>
      <c r="AX74">
        <v>11894.955625103201</v>
      </c>
      <c r="AY74" s="1">
        <v>0.67549232380000002</v>
      </c>
      <c r="AZ74">
        <v>1096.9023065650999</v>
      </c>
      <c r="BA74">
        <v>6.2291034199999998E-2</v>
      </c>
      <c r="BB74">
        <v>1450.0898814978</v>
      </c>
      <c r="BC74" s="1">
        <v>8.23478973E-2</v>
      </c>
      <c r="BD74">
        <v>17609.3128007093</v>
      </c>
      <c r="BE74" s="1">
        <v>0.56535626363466129</v>
      </c>
      <c r="BF74">
        <v>0.21766695111697579</v>
      </c>
      <c r="BG74">
        <v>0.15462541474126951</v>
      </c>
      <c r="BH74">
        <v>4.6244998555609658E-2</v>
      </c>
      <c r="BI74">
        <v>1.6106371951483761E-2</v>
      </c>
    </row>
    <row r="75" spans="1:61" x14ac:dyDescent="0.35">
      <c r="A75" t="s">
        <v>1398</v>
      </c>
      <c r="B75" t="s">
        <v>700</v>
      </c>
      <c r="C75">
        <v>6</v>
      </c>
      <c r="D75">
        <v>163.8247738333333</v>
      </c>
      <c r="E75">
        <v>982.94864299999995</v>
      </c>
      <c r="F75" t="s">
        <v>3</v>
      </c>
      <c r="G75">
        <v>1.477695562999652E-2</v>
      </c>
      <c r="H75" t="s">
        <v>3</v>
      </c>
      <c r="I75">
        <v>2.2066305261706939E-2</v>
      </c>
      <c r="J75">
        <v>0.89756921767042219</v>
      </c>
      <c r="K75">
        <v>5.9488975936462712E-2</v>
      </c>
      <c r="L75">
        <v>0.60664822465698909</v>
      </c>
      <c r="M75" t="s">
        <v>3</v>
      </c>
      <c r="N75">
        <v>0.24645566204148139</v>
      </c>
      <c r="O75">
        <v>58523.808383230004</v>
      </c>
      <c r="P75" s="1">
        <v>0.19047619047619049</v>
      </c>
      <c r="Q75">
        <v>0.2857142857142857</v>
      </c>
      <c r="R75">
        <v>0.52380952380952384</v>
      </c>
      <c r="S75">
        <v>15</v>
      </c>
      <c r="T75">
        <v>95362.533333329993</v>
      </c>
      <c r="U75" s="1">
        <v>65.529909533333324</v>
      </c>
      <c r="V75">
        <v>146256.4204384379</v>
      </c>
      <c r="W75" s="1">
        <v>0.75824454978017575</v>
      </c>
      <c r="X75">
        <v>0.17762581423326171</v>
      </c>
      <c r="Y75">
        <v>6.4129635986562558E-2</v>
      </c>
      <c r="Z75">
        <v>0.24175545021982431</v>
      </c>
      <c r="AA75">
        <v>146.25642043843791</v>
      </c>
      <c r="AB75">
        <v>4951.0307935793144</v>
      </c>
      <c r="AC75" s="1">
        <v>751.82842487529638</v>
      </c>
      <c r="AD75">
        <v>85980.754131302339</v>
      </c>
      <c r="AE75" s="1">
        <v>39</v>
      </c>
      <c r="AF75">
        <v>31815</v>
      </c>
      <c r="AG75" s="1">
        <v>43807.224880382782</v>
      </c>
      <c r="AH75" s="1">
        <v>50.849943000000003</v>
      </c>
      <c r="AI75">
        <v>31.704694</v>
      </c>
      <c r="AJ75">
        <v>36.879863999999998</v>
      </c>
      <c r="AK75">
        <v>1</v>
      </c>
      <c r="AL75">
        <v>0.82057800000000003</v>
      </c>
      <c r="AM75">
        <v>0.89386500000000002</v>
      </c>
      <c r="AN75">
        <v>0</v>
      </c>
      <c r="AO75">
        <v>1.005143406531015</v>
      </c>
      <c r="AP75">
        <v>4510.1108909105033</v>
      </c>
      <c r="AQ75" s="1">
        <v>2021.670525873039</v>
      </c>
      <c r="AR75" s="1">
        <v>9857.0946702044548</v>
      </c>
      <c r="AS75" s="1">
        <v>806.63350587686818</v>
      </c>
      <c r="AT75" s="1">
        <v>339.91487996794558</v>
      </c>
      <c r="AU75">
        <v>17535.424472832809</v>
      </c>
      <c r="AV75" s="1">
        <v>10471.138969896099</v>
      </c>
      <c r="AW75" s="1">
        <v>0.49106401719999998</v>
      </c>
      <c r="AX75">
        <v>4156.1145588985</v>
      </c>
      <c r="AY75" s="1">
        <v>0.19490891269999999</v>
      </c>
      <c r="AZ75">
        <v>780.68737572910004</v>
      </c>
      <c r="BA75">
        <v>3.6611822299999999E-2</v>
      </c>
      <c r="BB75">
        <v>5915.4275417466997</v>
      </c>
      <c r="BC75" s="1">
        <v>0.27741524779999999</v>
      </c>
      <c r="BD75">
        <v>21323.3684462704</v>
      </c>
      <c r="BE75" s="1">
        <v>0.38678537580470951</v>
      </c>
      <c r="BF75">
        <v>0.251687613116863</v>
      </c>
      <c r="BG75">
        <v>0.25639478995241249</v>
      </c>
      <c r="BH75">
        <v>3.5628483249067922E-2</v>
      </c>
      <c r="BI75">
        <v>6.9503737876947094E-2</v>
      </c>
    </row>
    <row r="76" spans="1:61" x14ac:dyDescent="0.35">
      <c r="A76" t="s">
        <v>1399</v>
      </c>
      <c r="B76" t="s">
        <v>701</v>
      </c>
      <c r="C76">
        <v>157</v>
      </c>
      <c r="D76">
        <v>4.6021904713375799</v>
      </c>
      <c r="E76">
        <v>722.543904</v>
      </c>
      <c r="F76" t="s">
        <v>3</v>
      </c>
      <c r="G76" t="s">
        <v>3</v>
      </c>
      <c r="H76" t="s">
        <v>3</v>
      </c>
      <c r="I76" t="s">
        <v>3</v>
      </c>
      <c r="J76">
        <v>0.96922759007268566</v>
      </c>
      <c r="K76">
        <v>1.6257785428068459E-2</v>
      </c>
      <c r="L76">
        <v>0.43104415633689208</v>
      </c>
      <c r="M76" t="s">
        <v>3</v>
      </c>
      <c r="N76">
        <v>0.17016727360037681</v>
      </c>
      <c r="O76">
        <v>56270.333333330003</v>
      </c>
      <c r="P76" s="1">
        <v>0.28333333333333333</v>
      </c>
      <c r="Q76">
        <v>0.15</v>
      </c>
      <c r="R76">
        <v>0.56666666666666665</v>
      </c>
      <c r="S76">
        <v>15</v>
      </c>
      <c r="T76">
        <v>71756.2</v>
      </c>
      <c r="U76" s="1">
        <v>48.169593599999999</v>
      </c>
      <c r="V76">
        <v>257974.06769070189</v>
      </c>
      <c r="W76" s="1">
        <v>0.56627550817582994</v>
      </c>
      <c r="X76">
        <v>0.11266395665308759</v>
      </c>
      <c r="Y76">
        <v>0.32106053517108241</v>
      </c>
      <c r="Z76">
        <v>0.43372449182417011</v>
      </c>
      <c r="AA76">
        <v>257.97406769070187</v>
      </c>
      <c r="AB76">
        <v>8206.2625775056022</v>
      </c>
      <c r="AC76" s="1">
        <v>558.48192444233814</v>
      </c>
      <c r="AD76">
        <v>188496.6423258853</v>
      </c>
      <c r="AE76" s="1">
        <v>357</v>
      </c>
      <c r="AF76">
        <v>35186</v>
      </c>
      <c r="AG76" s="1">
        <v>52288.145550527901</v>
      </c>
      <c r="AH76" s="1">
        <v>39.499983999999998</v>
      </c>
      <c r="AI76">
        <v>26.876795000000001</v>
      </c>
      <c r="AJ76">
        <v>34.694853999999999</v>
      </c>
      <c r="AK76">
        <v>0</v>
      </c>
      <c r="AL76">
        <v>0</v>
      </c>
      <c r="AM76">
        <v>0</v>
      </c>
      <c r="AN76">
        <v>0</v>
      </c>
      <c r="AO76">
        <v>1.182179684134083</v>
      </c>
      <c r="AP76">
        <v>2742.1214393084128</v>
      </c>
      <c r="AQ76" s="1">
        <v>4020.6623208878391</v>
      </c>
      <c r="AR76" s="1">
        <v>10489.34089408635</v>
      </c>
      <c r="AS76" s="1">
        <v>1277.654305696004</v>
      </c>
      <c r="AT76">
        <v>645.40770106614866</v>
      </c>
      <c r="AU76">
        <v>19175.186661044751</v>
      </c>
      <c r="AV76" s="1">
        <v>8896.6715079885998</v>
      </c>
      <c r="AW76" s="1">
        <v>0.42207138239999997</v>
      </c>
      <c r="AX76">
        <v>7860.1506417779001</v>
      </c>
      <c r="AY76" s="1">
        <v>0.37289728459999999</v>
      </c>
      <c r="AZ76">
        <v>947.85043390299995</v>
      </c>
      <c r="BA76">
        <v>4.4967440099999999E-2</v>
      </c>
      <c r="BB76">
        <v>3373.9218909729002</v>
      </c>
      <c r="BC76" s="1">
        <v>0.16006389300000001</v>
      </c>
      <c r="BD76">
        <v>21078.594474642399</v>
      </c>
      <c r="BE76" s="1">
        <v>0.43208824344249092</v>
      </c>
      <c r="BF76">
        <v>0.32398768066325812</v>
      </c>
      <c r="BG76">
        <v>0.16290094399556729</v>
      </c>
      <c r="BH76">
        <v>6.1122295771061208E-2</v>
      </c>
      <c r="BI76">
        <v>1.9900836127622529E-2</v>
      </c>
    </row>
    <row r="77" spans="1:61" x14ac:dyDescent="0.35">
      <c r="A77" t="s">
        <v>1400</v>
      </c>
      <c r="B77" t="s">
        <v>702</v>
      </c>
      <c r="C77">
        <v>77</v>
      </c>
      <c r="D77">
        <v>23.523401766233771</v>
      </c>
      <c r="E77">
        <v>1811.3019360000001</v>
      </c>
      <c r="F77" t="s">
        <v>3</v>
      </c>
      <c r="G77">
        <v>1.2088501017886969E-2</v>
      </c>
      <c r="H77" t="s">
        <v>3</v>
      </c>
      <c r="I77">
        <v>1.539350074738347E-2</v>
      </c>
      <c r="J77">
        <v>0.91844240679798017</v>
      </c>
      <c r="K77">
        <v>5.1127824344603702E-2</v>
      </c>
      <c r="L77">
        <v>0.74875616883689411</v>
      </c>
      <c r="M77" t="s">
        <v>3</v>
      </c>
      <c r="N77">
        <v>0.2075646214343205</v>
      </c>
      <c r="O77">
        <v>50880.918863949999</v>
      </c>
      <c r="P77" s="1">
        <v>0.30935251798561147</v>
      </c>
      <c r="Q77">
        <v>0.1942446043165468</v>
      </c>
      <c r="R77">
        <v>0.49640287769784169</v>
      </c>
      <c r="S77">
        <v>15.54</v>
      </c>
      <c r="T77">
        <v>73714.736164729999</v>
      </c>
      <c r="U77" s="1">
        <v>116.5573961389962</v>
      </c>
      <c r="V77">
        <v>181657.57097716699</v>
      </c>
      <c r="W77" s="1">
        <v>0.65678021154539257</v>
      </c>
      <c r="X77">
        <v>0.19579395867409441</v>
      </c>
      <c r="Y77">
        <v>0.14742582978051291</v>
      </c>
      <c r="Z77">
        <v>0.34321978845460738</v>
      </c>
      <c r="AA77">
        <v>181.65757097716701</v>
      </c>
      <c r="AB77">
        <v>4577.0370114593634</v>
      </c>
      <c r="AC77" s="1">
        <v>530.60183997948309</v>
      </c>
      <c r="AD77">
        <v>134628.72377172171</v>
      </c>
      <c r="AE77" s="1">
        <v>140</v>
      </c>
      <c r="AF77">
        <v>31383</v>
      </c>
      <c r="AG77" s="1">
        <v>50602.385941838373</v>
      </c>
      <c r="AH77" s="1">
        <v>28.899981</v>
      </c>
      <c r="AI77">
        <v>24.557099000000001</v>
      </c>
      <c r="AJ77">
        <v>24.549993000000001</v>
      </c>
      <c r="AK77">
        <v>4.4000000000000004</v>
      </c>
      <c r="AL77">
        <v>4.4000000000000004</v>
      </c>
      <c r="AM77">
        <v>4.4000000000000004</v>
      </c>
      <c r="AN77">
        <v>0</v>
      </c>
      <c r="AO77" s="1">
        <v>0.99291958378105671</v>
      </c>
      <c r="AP77">
        <v>2040.658725382161</v>
      </c>
      <c r="AQ77" s="1">
        <v>2857.6701968478428</v>
      </c>
      <c r="AR77" s="1">
        <v>7364.0364783444911</v>
      </c>
      <c r="AS77" s="1">
        <v>1276.974503272435</v>
      </c>
      <c r="AT77">
        <v>242.91419406951931</v>
      </c>
      <c r="AU77">
        <v>13782.25409791645</v>
      </c>
      <c r="AV77" s="1">
        <v>7662.7269758253997</v>
      </c>
      <c r="AW77" s="1">
        <v>0.43745857599999999</v>
      </c>
      <c r="AX77">
        <v>4001.0582130030002</v>
      </c>
      <c r="AY77" s="1">
        <v>0.2284170157</v>
      </c>
      <c r="AZ77">
        <v>732.59319084970002</v>
      </c>
      <c r="BA77">
        <v>4.1823123199999999E-2</v>
      </c>
      <c r="BB77">
        <v>5120.0846563981004</v>
      </c>
      <c r="BC77" s="1">
        <v>0.29230128509999997</v>
      </c>
      <c r="BD77">
        <v>17516.463036076198</v>
      </c>
      <c r="BE77" s="1">
        <v>0.56006370259403981</v>
      </c>
      <c r="BF77">
        <v>0.24808739291714829</v>
      </c>
      <c r="BG77">
        <v>0.14478889427402261</v>
      </c>
      <c r="BH77">
        <v>3.4450072418173723E-2</v>
      </c>
      <c r="BI77">
        <v>1.260993779661557E-2</v>
      </c>
    </row>
    <row r="78" spans="1:61" x14ac:dyDescent="0.35">
      <c r="A78" t="s">
        <v>1401</v>
      </c>
      <c r="B78" t="s">
        <v>703</v>
      </c>
      <c r="C78">
        <v>4</v>
      </c>
      <c r="D78">
        <v>272.5823135</v>
      </c>
      <c r="E78">
        <v>1090.329254</v>
      </c>
      <c r="F78" t="s">
        <v>3</v>
      </c>
      <c r="G78">
        <v>0.28178622617387727</v>
      </c>
      <c r="H78" t="s">
        <v>3</v>
      </c>
      <c r="I78">
        <v>0.37710082001419398</v>
      </c>
      <c r="J78">
        <v>0.25858224992051593</v>
      </c>
      <c r="K78">
        <v>8.0065807265154221E-2</v>
      </c>
      <c r="L78">
        <v>0.9985202876965551</v>
      </c>
      <c r="M78">
        <v>9.5642538724197548E-2</v>
      </c>
      <c r="N78">
        <v>0.1562983098037313</v>
      </c>
      <c r="O78">
        <v>52999.385542160002</v>
      </c>
      <c r="P78" s="1">
        <v>0.41489361702127658</v>
      </c>
      <c r="Q78">
        <v>0.21276595744680851</v>
      </c>
      <c r="R78">
        <v>0.37234042553191488</v>
      </c>
      <c r="S78">
        <v>12.25</v>
      </c>
      <c r="T78">
        <v>72176.326530609993</v>
      </c>
      <c r="U78" s="1">
        <v>89.006469714285714</v>
      </c>
      <c r="V78">
        <v>68724.277299818277</v>
      </c>
      <c r="W78" s="1">
        <v>0.75768672674150683</v>
      </c>
      <c r="X78">
        <v>0.1030554466050527</v>
      </c>
      <c r="Y78">
        <v>0.1392578266534405</v>
      </c>
      <c r="Z78">
        <v>0.24231327325849311</v>
      </c>
      <c r="AA78">
        <v>68.724277299818283</v>
      </c>
      <c r="AB78">
        <v>2416.6094694181252</v>
      </c>
      <c r="AC78" s="1">
        <v>418.64437583915372</v>
      </c>
      <c r="AD78">
        <v>39566.794915085869</v>
      </c>
      <c r="AE78" s="1">
        <v>1</v>
      </c>
      <c r="AF78">
        <v>26508.5</v>
      </c>
      <c r="AG78" s="1">
        <v>42298.478698224862</v>
      </c>
      <c r="AH78" s="1">
        <v>36.999946000000001</v>
      </c>
      <c r="AI78">
        <v>34.656596999999998</v>
      </c>
      <c r="AJ78">
        <v>36.412092000000001</v>
      </c>
      <c r="AK78">
        <v>0</v>
      </c>
      <c r="AL78">
        <v>0</v>
      </c>
      <c r="AM78">
        <v>0</v>
      </c>
      <c r="AN78">
        <v>0</v>
      </c>
      <c r="AO78">
        <v>1.05560496637507</v>
      </c>
      <c r="AP78">
        <v>2683.8492494488278</v>
      </c>
      <c r="AQ78" s="1">
        <v>4132.6999376281983</v>
      </c>
      <c r="AR78" s="1">
        <v>10044.328242888731</v>
      </c>
      <c r="AS78" s="1">
        <v>783.9669043677701</v>
      </c>
      <c r="AT78">
        <v>233.0912328249793</v>
      </c>
      <c r="AU78">
        <v>17877.935567158511</v>
      </c>
      <c r="AV78" s="1">
        <v>13809.390084074999</v>
      </c>
      <c r="AW78" s="1">
        <v>0.60777956609999995</v>
      </c>
      <c r="AX78">
        <v>1989.764806941</v>
      </c>
      <c r="AY78" s="1">
        <v>8.7573628099999995E-2</v>
      </c>
      <c r="AZ78">
        <v>613.27654315610005</v>
      </c>
      <c r="BA78">
        <v>2.69915578E-2</v>
      </c>
      <c r="BB78">
        <v>6308.6188514449996</v>
      </c>
      <c r="BC78">
        <v>0.27765524800000002</v>
      </c>
      <c r="BD78">
        <v>22721.050285617101</v>
      </c>
      <c r="BE78" s="1">
        <v>0.55489676481233152</v>
      </c>
      <c r="BF78">
        <v>0.23379080049690601</v>
      </c>
      <c r="BG78">
        <v>0.15601233842984091</v>
      </c>
      <c r="BH78">
        <v>4.5837270888361439E-2</v>
      </c>
      <c r="BI78">
        <v>9.462825372560258E-3</v>
      </c>
    </row>
    <row r="79" spans="1:61" x14ac:dyDescent="0.35">
      <c r="A79" t="s">
        <v>1402</v>
      </c>
      <c r="B79" t="s">
        <v>704</v>
      </c>
      <c r="C79">
        <v>32</v>
      </c>
      <c r="D79">
        <v>113.29468125</v>
      </c>
      <c r="E79">
        <v>3625.4297999999999</v>
      </c>
      <c r="F79">
        <v>5.6147247265106941E-2</v>
      </c>
      <c r="G79">
        <v>0.3004858635682211</v>
      </c>
      <c r="H79" t="s">
        <v>3</v>
      </c>
      <c r="I79">
        <v>5.1030959068176958E-2</v>
      </c>
      <c r="J79">
        <v>0.52816803851359606</v>
      </c>
      <c r="K79">
        <v>6.2280844806483611E-2</v>
      </c>
      <c r="L79">
        <v>0.38851418467466892</v>
      </c>
      <c r="M79">
        <v>5.9665948450103069E-2</v>
      </c>
      <c r="N79">
        <v>0.16674298050078409</v>
      </c>
      <c r="O79">
        <v>58761.646533389998</v>
      </c>
      <c r="P79" s="1">
        <v>0.34768211920529801</v>
      </c>
      <c r="Q79">
        <v>0.1324503311258278</v>
      </c>
      <c r="R79">
        <v>0.51986754966887416</v>
      </c>
      <c r="S79">
        <v>31</v>
      </c>
      <c r="T79">
        <v>101519.07096774</v>
      </c>
      <c r="U79" s="1">
        <v>116.9493483870968</v>
      </c>
      <c r="V79">
        <v>184027.79168417491</v>
      </c>
      <c r="W79" s="1">
        <v>0.82241909467768093</v>
      </c>
      <c r="X79">
        <v>0.12348360226232261</v>
      </c>
      <c r="Y79">
        <v>5.4097303059996528E-2</v>
      </c>
      <c r="Z79">
        <v>0.1775809053223191</v>
      </c>
      <c r="AA79">
        <v>184.02779168417501</v>
      </c>
      <c r="AB79">
        <v>5992.3606850696706</v>
      </c>
      <c r="AC79" s="1">
        <v>769.26352566528806</v>
      </c>
      <c r="AD79">
        <v>150897.7522930851</v>
      </c>
      <c r="AE79" s="1">
        <v>210</v>
      </c>
      <c r="AF79">
        <v>48352</v>
      </c>
      <c r="AG79" s="1">
        <v>80893.950404365198</v>
      </c>
      <c r="AH79" s="1">
        <v>63.080801000000001</v>
      </c>
      <c r="AI79">
        <v>30.165195000000001</v>
      </c>
      <c r="AJ79">
        <v>35.157102999999999</v>
      </c>
      <c r="AK79">
        <v>0.5</v>
      </c>
      <c r="AL79">
        <v>0.5</v>
      </c>
      <c r="AM79">
        <v>0.5</v>
      </c>
      <c r="AN79">
        <v>1944.5827829847931</v>
      </c>
      <c r="AO79">
        <v>1.1954236763902939</v>
      </c>
      <c r="AP79">
        <v>2124.672809827955</v>
      </c>
      <c r="AQ79" s="1">
        <v>2851.9153591113532</v>
      </c>
      <c r="AR79" s="1">
        <v>8224.5252190512692</v>
      </c>
      <c r="AS79" s="1">
        <v>918.62258096957225</v>
      </c>
      <c r="AT79" s="1">
        <v>268.26178236853463</v>
      </c>
      <c r="AU79" s="1">
        <v>14387.997751328679</v>
      </c>
      <c r="AV79" s="1">
        <v>6141.3435934323998</v>
      </c>
      <c r="AW79" s="1">
        <v>0.37195329799999999</v>
      </c>
      <c r="AX79">
        <v>7210.1863522664999</v>
      </c>
      <c r="AY79" s="1">
        <v>0.43668825100000003</v>
      </c>
      <c r="AZ79">
        <v>1351.6584330964999</v>
      </c>
      <c r="BA79">
        <v>8.1863814399999998E-2</v>
      </c>
      <c r="BB79">
        <v>1807.8726252870999</v>
      </c>
      <c r="BC79" s="1">
        <v>0.1094946366</v>
      </c>
      <c r="BD79">
        <v>16511.061004082501</v>
      </c>
      <c r="BE79" s="1">
        <v>0.56557175363386802</v>
      </c>
      <c r="BF79">
        <v>0.22015498431556091</v>
      </c>
      <c r="BG79">
        <v>0.1394559033243768</v>
      </c>
      <c r="BH79">
        <v>6.2293116020953547E-2</v>
      </c>
      <c r="BI79">
        <v>1.252424270524064E-2</v>
      </c>
    </row>
    <row r="80" spans="1:61" x14ac:dyDescent="0.35">
      <c r="A80" t="s">
        <v>1403</v>
      </c>
      <c r="B80" t="s">
        <v>705</v>
      </c>
      <c r="C80">
        <v>30</v>
      </c>
      <c r="D80">
        <v>81.734391733333325</v>
      </c>
      <c r="E80">
        <v>2452.0317519999999</v>
      </c>
      <c r="F80">
        <v>3.7485690029528083E-2</v>
      </c>
      <c r="G80">
        <v>1.209346030745732E-2</v>
      </c>
      <c r="H80" t="s">
        <v>3</v>
      </c>
      <c r="I80">
        <v>4.5155712987071363E-2</v>
      </c>
      <c r="J80">
        <v>0.88295030983969036</v>
      </c>
      <c r="K80">
        <v>2.1905315318626821E-2</v>
      </c>
      <c r="L80">
        <v>0.10560968983859741</v>
      </c>
      <c r="M80">
        <v>7.1111761033190351E-3</v>
      </c>
      <c r="N80">
        <v>9.9762638115130531E-2</v>
      </c>
      <c r="O80">
        <v>74244.262321140006</v>
      </c>
      <c r="P80" s="1">
        <v>0.1125</v>
      </c>
      <c r="Q80">
        <v>0.10625</v>
      </c>
      <c r="R80">
        <v>0.78125</v>
      </c>
      <c r="S80">
        <v>10.62</v>
      </c>
      <c r="T80">
        <v>88438.949152539994</v>
      </c>
      <c r="U80" s="1">
        <v>230.88811224105461</v>
      </c>
      <c r="V80">
        <v>296144.01583817671</v>
      </c>
      <c r="W80" s="1">
        <v>0.85952809521135953</v>
      </c>
      <c r="X80">
        <v>0.1147449841013868</v>
      </c>
      <c r="Y80">
        <v>2.572692068725372E-2</v>
      </c>
      <c r="Z80">
        <v>0.14047190478864049</v>
      </c>
      <c r="AA80">
        <v>296.14401583817659</v>
      </c>
      <c r="AB80">
        <v>9328.3845045412781</v>
      </c>
      <c r="AC80" s="1">
        <v>969.89465901500284</v>
      </c>
      <c r="AD80">
        <v>253659.77742506689</v>
      </c>
      <c r="AE80" s="1">
        <v>503</v>
      </c>
      <c r="AF80">
        <v>50393</v>
      </c>
      <c r="AG80" s="1">
        <v>125588.7654716798</v>
      </c>
      <c r="AH80" s="1">
        <v>58.399976000000002</v>
      </c>
      <c r="AI80">
        <v>30.317999</v>
      </c>
      <c r="AJ80">
        <v>34.318387999999999</v>
      </c>
      <c r="AK80">
        <v>1</v>
      </c>
      <c r="AL80">
        <v>0.81730899999999995</v>
      </c>
      <c r="AM80">
        <v>0.95655199999999996</v>
      </c>
      <c r="AN80">
        <v>0</v>
      </c>
      <c r="AO80">
        <v>0.59062425951904829</v>
      </c>
      <c r="AP80">
        <v>1280.275403219983</v>
      </c>
      <c r="AQ80" s="1">
        <v>2533.181605390565</v>
      </c>
      <c r="AR80" s="1">
        <v>8281.1617604207913</v>
      </c>
      <c r="AS80" s="1">
        <v>653.84776469240444</v>
      </c>
      <c r="AT80">
        <v>236.2974254013657</v>
      </c>
      <c r="AU80">
        <v>12984.76395912511</v>
      </c>
      <c r="AV80" s="1">
        <v>3260.2607042052</v>
      </c>
      <c r="AW80" s="1">
        <v>0.2416111927</v>
      </c>
      <c r="AX80">
        <v>8342.8789403362007</v>
      </c>
      <c r="AY80" s="1">
        <v>0.6182735412</v>
      </c>
      <c r="AZ80">
        <v>922.95390928209997</v>
      </c>
      <c r="BA80" s="1">
        <v>6.8398209500000001E-2</v>
      </c>
      <c r="BB80">
        <v>967.73787180859995</v>
      </c>
      <c r="BC80" s="1">
        <v>7.1717056599999995E-2</v>
      </c>
      <c r="BD80">
        <v>13493.831425632099</v>
      </c>
      <c r="BE80" s="1">
        <v>0.60409240900152261</v>
      </c>
      <c r="BF80">
        <v>0.2315306437680954</v>
      </c>
      <c r="BG80">
        <v>0.100181954472661</v>
      </c>
      <c r="BH80">
        <v>4.7139644860843162E-2</v>
      </c>
      <c r="BI80">
        <v>1.7055347896877841E-2</v>
      </c>
    </row>
    <row r="81" spans="1:61" x14ac:dyDescent="0.35">
      <c r="A81" t="s">
        <v>1404</v>
      </c>
      <c r="B81" t="s">
        <v>706</v>
      </c>
      <c r="C81">
        <v>17</v>
      </c>
      <c r="D81">
        <v>433.64886223529408</v>
      </c>
      <c r="E81">
        <v>7372.0306579999997</v>
      </c>
      <c r="F81">
        <v>3.403113518425341E-3</v>
      </c>
      <c r="G81">
        <v>0.36182652724570358</v>
      </c>
      <c r="H81">
        <v>2.5192521996585311E-3</v>
      </c>
      <c r="I81">
        <v>0.10277082716893279</v>
      </c>
      <c r="J81">
        <v>0.36532572097931931</v>
      </c>
      <c r="K81">
        <v>0.16415455888796049</v>
      </c>
      <c r="L81">
        <v>1</v>
      </c>
      <c r="M81">
        <v>5.0044652669747933E-2</v>
      </c>
      <c r="N81">
        <v>0.16228655675135781</v>
      </c>
      <c r="O81">
        <v>71544.150000859998</v>
      </c>
      <c r="P81" s="1">
        <v>0.17384105960264901</v>
      </c>
      <c r="Q81">
        <v>0.1821192052980132</v>
      </c>
      <c r="R81">
        <v>0.64403973509933776</v>
      </c>
      <c r="S81">
        <v>95.5</v>
      </c>
      <c r="T81">
        <v>94726.125654450007</v>
      </c>
      <c r="U81" s="1">
        <v>77.194038303664925</v>
      </c>
      <c r="V81">
        <v>100669.3602385721</v>
      </c>
      <c r="W81" s="1">
        <v>0.58483415225378488</v>
      </c>
      <c r="X81">
        <v>0.28511198886686262</v>
      </c>
      <c r="Y81">
        <v>0.13005385887935261</v>
      </c>
      <c r="Z81">
        <v>0.41516584774621518</v>
      </c>
      <c r="AA81">
        <v>100.6693602385722</v>
      </c>
      <c r="AB81">
        <v>4948.0009908010888</v>
      </c>
      <c r="AC81" s="1">
        <v>448.91748604011298</v>
      </c>
      <c r="AD81">
        <v>55668.176224248251</v>
      </c>
      <c r="AE81" s="1">
        <v>8</v>
      </c>
      <c r="AF81">
        <v>25270.5</v>
      </c>
      <c r="AG81" s="1">
        <v>36068.620991372292</v>
      </c>
      <c r="AH81" s="1">
        <v>75.899994000000007</v>
      </c>
      <c r="AI81">
        <v>42.061199999999999</v>
      </c>
      <c r="AJ81">
        <v>51.492395999999999</v>
      </c>
      <c r="AK81">
        <v>2.5</v>
      </c>
      <c r="AL81">
        <v>1.4079969999999999</v>
      </c>
      <c r="AM81">
        <v>1.8740220000000001</v>
      </c>
      <c r="AN81">
        <v>0</v>
      </c>
      <c r="AO81">
        <v>1.657293910135321</v>
      </c>
      <c r="AP81">
        <v>2676.6202658947218</v>
      </c>
      <c r="AQ81" s="1">
        <v>3948.7548859295589</v>
      </c>
      <c r="AR81" s="1">
        <v>10463.692794914041</v>
      </c>
      <c r="AS81" s="1">
        <v>2244.6645609161551</v>
      </c>
      <c r="AT81">
        <v>1362.6420963264529</v>
      </c>
      <c r="AU81">
        <v>20696.37460398093</v>
      </c>
      <c r="AV81" s="1">
        <v>12405.665875807201</v>
      </c>
      <c r="AW81" s="1">
        <v>0.54844154079999996</v>
      </c>
      <c r="AX81">
        <v>4323.5904872825004</v>
      </c>
      <c r="AY81" s="1">
        <v>0.191141423</v>
      </c>
      <c r="AZ81">
        <v>480.71054165470002</v>
      </c>
      <c r="BA81" s="1">
        <v>2.12517113E-2</v>
      </c>
      <c r="BB81">
        <v>5409.8839858545998</v>
      </c>
      <c r="BC81" s="1">
        <v>0.2391653248</v>
      </c>
      <c r="BD81">
        <v>22619.850890598998</v>
      </c>
      <c r="BE81" s="1">
        <v>0.57967612590931716</v>
      </c>
      <c r="BF81">
        <v>0.24823628652982721</v>
      </c>
      <c r="BG81">
        <v>0.11933733596543911</v>
      </c>
      <c r="BH81">
        <v>4.4836128038999272E-2</v>
      </c>
      <c r="BI81">
        <v>7.9141235564173101E-3</v>
      </c>
    </row>
    <row r="82" spans="1:61" x14ac:dyDescent="0.35">
      <c r="A82" t="s">
        <v>1405</v>
      </c>
      <c r="B82" t="s">
        <v>707</v>
      </c>
      <c r="C82">
        <v>36</v>
      </c>
      <c r="D82">
        <v>46.569407138888891</v>
      </c>
      <c r="E82">
        <v>1676.4986570000001</v>
      </c>
      <c r="F82" t="s">
        <v>3</v>
      </c>
      <c r="G82">
        <v>0.10268185364756</v>
      </c>
      <c r="H82" t="s">
        <v>3</v>
      </c>
      <c r="I82">
        <v>2.936702371164519E-2</v>
      </c>
      <c r="J82">
        <v>0.76635212530167107</v>
      </c>
      <c r="K82">
        <v>9.8508162236952329E-2</v>
      </c>
      <c r="L82">
        <v>0.78990766662143608</v>
      </c>
      <c r="M82" t="s">
        <v>3</v>
      </c>
      <c r="N82">
        <v>0.1578045084900227</v>
      </c>
      <c r="O82">
        <v>75888.635565999997</v>
      </c>
      <c r="P82" s="1">
        <v>6.6666666666666666E-2</v>
      </c>
      <c r="Q82">
        <v>0.1851851851851852</v>
      </c>
      <c r="R82">
        <v>0.74814814814814812</v>
      </c>
      <c r="S82">
        <v>15</v>
      </c>
      <c r="T82">
        <v>113565.13333333</v>
      </c>
      <c r="U82" s="1">
        <v>111.7665771333333</v>
      </c>
      <c r="V82">
        <v>277904.83938335773</v>
      </c>
      <c r="W82" s="1">
        <v>0.47765360256698391</v>
      </c>
      <c r="X82">
        <v>0.18319577407589999</v>
      </c>
      <c r="Y82">
        <v>0.3391506233571161</v>
      </c>
      <c r="Z82">
        <v>0.52234639743301614</v>
      </c>
      <c r="AA82">
        <v>277.90483938335768</v>
      </c>
      <c r="AB82">
        <v>8715.9157205337378</v>
      </c>
      <c r="AC82" s="1">
        <v>490.86726467923438</v>
      </c>
      <c r="AD82">
        <v>224699.9412843787</v>
      </c>
      <c r="AE82" s="1">
        <v>453</v>
      </c>
      <c r="AF82">
        <v>34902.5</v>
      </c>
      <c r="AG82" s="1">
        <v>51740.215848702719</v>
      </c>
      <c r="AH82" s="1">
        <v>48.199998999999998</v>
      </c>
      <c r="AI82">
        <v>20.997095999999999</v>
      </c>
      <c r="AJ82">
        <v>27.219798999999998</v>
      </c>
      <c r="AK82">
        <v>1.9</v>
      </c>
      <c r="AL82">
        <v>1.281102</v>
      </c>
      <c r="AM82">
        <v>1.445001</v>
      </c>
      <c r="AN82">
        <v>0</v>
      </c>
      <c r="AO82" s="1">
        <v>0.82229414906467857</v>
      </c>
      <c r="AP82">
        <v>2495.0626667874508</v>
      </c>
      <c r="AQ82" s="1">
        <v>3194.6349719026348</v>
      </c>
      <c r="AR82" s="1">
        <v>10483.048147171879</v>
      </c>
      <c r="AS82" s="1">
        <v>1183.748672695775</v>
      </c>
      <c r="AT82" s="1">
        <v>722.95369575115615</v>
      </c>
      <c r="AU82">
        <v>18079.448154308899</v>
      </c>
      <c r="AV82" s="1">
        <v>6088.0088167073</v>
      </c>
      <c r="AW82" s="1">
        <v>0.32663542449999999</v>
      </c>
      <c r="AX82">
        <v>7429.7866809322004</v>
      </c>
      <c r="AY82" s="1">
        <v>0.39862483770000001</v>
      </c>
      <c r="AZ82">
        <v>2343.5887554338001</v>
      </c>
      <c r="BA82">
        <v>0.1257388304</v>
      </c>
      <c r="BB82">
        <v>2777.1600056376001</v>
      </c>
      <c r="BC82" s="1">
        <v>0.14900090730000001</v>
      </c>
      <c r="BD82">
        <v>18638.544258710899</v>
      </c>
      <c r="BE82" s="1">
        <v>0.57514420417934331</v>
      </c>
      <c r="BF82">
        <v>0.2256528840411676</v>
      </c>
      <c r="BG82">
        <v>0.12973305114517661</v>
      </c>
      <c r="BH82">
        <v>4.2325871173409281E-2</v>
      </c>
      <c r="BI82">
        <v>2.7143989460903239E-2</v>
      </c>
    </row>
    <row r="83" spans="1:61" x14ac:dyDescent="0.35">
      <c r="A83" t="s">
        <v>1406</v>
      </c>
      <c r="B83" t="s">
        <v>708</v>
      </c>
      <c r="C83">
        <v>79</v>
      </c>
      <c r="D83">
        <v>9.6546220126582281</v>
      </c>
      <c r="E83">
        <v>762.71513900000002</v>
      </c>
      <c r="F83" t="s">
        <v>3</v>
      </c>
      <c r="G83" t="s">
        <v>3</v>
      </c>
      <c r="H83" t="s">
        <v>3</v>
      </c>
      <c r="I83" t="s">
        <v>3</v>
      </c>
      <c r="J83">
        <v>0.94107894189175956</v>
      </c>
      <c r="K83">
        <v>3.7308120055696302E-2</v>
      </c>
      <c r="L83">
        <v>0.32443767105569749</v>
      </c>
      <c r="M83">
        <v>3.2686121596464141E-2</v>
      </c>
      <c r="N83">
        <v>0.1723914705907485</v>
      </c>
      <c r="O83">
        <v>58098.480322579999</v>
      </c>
      <c r="P83" s="1">
        <v>0.19402985074626869</v>
      </c>
      <c r="Q83">
        <v>0.16417910447761189</v>
      </c>
      <c r="R83">
        <v>0.64179104477611937</v>
      </c>
      <c r="S83">
        <v>9.5500000000000007</v>
      </c>
      <c r="T83">
        <v>68566.031413610006</v>
      </c>
      <c r="U83" s="1">
        <v>79.865459581151825</v>
      </c>
      <c r="V83">
        <v>475974.56958304852</v>
      </c>
      <c r="W83" s="1">
        <v>0.72939529658749214</v>
      </c>
      <c r="X83">
        <v>0.21930071868671119</v>
      </c>
      <c r="Y83">
        <v>5.1303984725796697E-2</v>
      </c>
      <c r="Z83">
        <v>0.27060470341250792</v>
      </c>
      <c r="AA83">
        <v>475.97456958304849</v>
      </c>
      <c r="AB83">
        <v>13471.2771185731</v>
      </c>
      <c r="AC83" s="1">
        <v>1121.6370126357231</v>
      </c>
      <c r="AD83">
        <v>368393.93962462601</v>
      </c>
      <c r="AE83" s="1">
        <v>584</v>
      </c>
      <c r="AF83">
        <v>23939</v>
      </c>
      <c r="AG83" s="1">
        <v>59546.068229587712</v>
      </c>
      <c r="AH83" s="1">
        <v>56.599986000000001</v>
      </c>
      <c r="AI83">
        <v>24.944797999999999</v>
      </c>
      <c r="AJ83">
        <v>32.850287000000002</v>
      </c>
      <c r="AK83">
        <v>1</v>
      </c>
      <c r="AL83">
        <v>1</v>
      </c>
      <c r="AM83">
        <v>1</v>
      </c>
      <c r="AN83">
        <v>0</v>
      </c>
      <c r="AO83" s="1">
        <v>1.523262862837613</v>
      </c>
      <c r="AP83">
        <v>2416.040662856175</v>
      </c>
      <c r="AQ83" s="1">
        <v>5273.6290317688317</v>
      </c>
      <c r="AR83" s="1">
        <v>9593.2308352935415</v>
      </c>
      <c r="AS83" s="1">
        <v>1219.620671512592</v>
      </c>
      <c r="AT83">
        <v>488.80755204204752</v>
      </c>
      <c r="AU83">
        <v>18991.32875347319</v>
      </c>
      <c r="AV83" s="1">
        <v>5105.8702425104002</v>
      </c>
      <c r="AW83" s="1">
        <v>0.21375418909999999</v>
      </c>
      <c r="AX83">
        <v>12196.1312883995</v>
      </c>
      <c r="AY83" s="1">
        <v>0.51058370659999996</v>
      </c>
      <c r="AZ83">
        <v>1345.1071906305001</v>
      </c>
      <c r="BA83" s="1">
        <v>5.6312104100000003E-2</v>
      </c>
      <c r="BB83">
        <v>5239.5353906799</v>
      </c>
      <c r="BC83" s="1">
        <v>0.21935000020000001</v>
      </c>
      <c r="BD83">
        <v>23886.6441122203</v>
      </c>
      <c r="BE83" s="1">
        <v>0.5003239768876766</v>
      </c>
      <c r="BF83">
        <v>0.22940264526678639</v>
      </c>
      <c r="BG83">
        <v>0.23616701859551029</v>
      </c>
      <c r="BH83">
        <v>2.4534872165673811E-2</v>
      </c>
      <c r="BI83">
        <v>9.5714870843529153E-3</v>
      </c>
    </row>
    <row r="84" spans="1:61" x14ac:dyDescent="0.35">
      <c r="A84" t="s">
        <v>1407</v>
      </c>
      <c r="B84" t="s">
        <v>709</v>
      </c>
      <c r="C84">
        <v>71</v>
      </c>
      <c r="D84">
        <v>13.27782901408451</v>
      </c>
      <c r="E84">
        <v>942.72586000000001</v>
      </c>
      <c r="F84" t="s">
        <v>3</v>
      </c>
      <c r="G84" t="s">
        <v>3</v>
      </c>
      <c r="H84" t="s">
        <v>3</v>
      </c>
      <c r="I84">
        <v>2.252153874389955E-2</v>
      </c>
      <c r="J84">
        <v>0.93121292135117717</v>
      </c>
      <c r="K84">
        <v>3.6926482979295419E-2</v>
      </c>
      <c r="L84">
        <v>0.42732330967562249</v>
      </c>
      <c r="M84" t="s">
        <v>3</v>
      </c>
      <c r="N84">
        <v>0.21224812841621429</v>
      </c>
      <c r="O84">
        <v>57163.524803430002</v>
      </c>
      <c r="P84" s="1">
        <v>0.26829268292682928</v>
      </c>
      <c r="Q84">
        <v>0.1951219512195122</v>
      </c>
      <c r="R84">
        <v>0.53658536585365857</v>
      </c>
      <c r="S84">
        <v>11.91</v>
      </c>
      <c r="T84">
        <v>83061.125104949999</v>
      </c>
      <c r="U84" s="1">
        <v>79.154144416456759</v>
      </c>
      <c r="V84">
        <v>176178.76738843249</v>
      </c>
      <c r="W84" s="1">
        <v>0.8536844983884474</v>
      </c>
      <c r="X84">
        <v>7.8018689819654943E-2</v>
      </c>
      <c r="Y84">
        <v>6.8296811791897657E-2</v>
      </c>
      <c r="Z84">
        <v>0.1463155016115526</v>
      </c>
      <c r="AA84">
        <v>176.1787673884325</v>
      </c>
      <c r="AB84">
        <v>3669.143010461175</v>
      </c>
      <c r="AC84" s="1">
        <v>466.59990848240858</v>
      </c>
      <c r="AD84">
        <v>143850.2716857763</v>
      </c>
      <c r="AE84" s="1">
        <v>171</v>
      </c>
      <c r="AF84">
        <v>39496</v>
      </c>
      <c r="AG84" s="1">
        <v>59242.667729591827</v>
      </c>
      <c r="AH84" s="1">
        <v>26.099900000000002</v>
      </c>
      <c r="AI84">
        <v>19.999994000000001</v>
      </c>
      <c r="AJ84">
        <v>25.250675000000001</v>
      </c>
      <c r="AK84">
        <v>1</v>
      </c>
      <c r="AL84">
        <v>1</v>
      </c>
      <c r="AM84">
        <v>1</v>
      </c>
      <c r="AN84">
        <v>1372.267808586475</v>
      </c>
      <c r="AO84" s="1">
        <v>1.144218494416344</v>
      </c>
      <c r="AP84">
        <v>2789.5368861526722</v>
      </c>
      <c r="AQ84" s="1">
        <v>2910.5651986676171</v>
      </c>
      <c r="AR84" s="1">
        <v>8948.226719907736</v>
      </c>
      <c r="AS84" s="1">
        <v>1137.553095233857</v>
      </c>
      <c r="AT84">
        <v>448.10444682190013</v>
      </c>
      <c r="AU84">
        <v>16233.986346783789</v>
      </c>
      <c r="AV84" s="1">
        <v>7963.0674408194</v>
      </c>
      <c r="AW84" s="1">
        <v>0.49295162529999997</v>
      </c>
      <c r="AX84">
        <v>4470.6241044174003</v>
      </c>
      <c r="AY84" s="1">
        <v>0.27675282600000001</v>
      </c>
      <c r="AZ84">
        <v>784.08139185410005</v>
      </c>
      <c r="BA84" s="1">
        <v>4.8538355300000002E-2</v>
      </c>
      <c r="BB84">
        <v>2936.0787451519</v>
      </c>
      <c r="BC84" s="1">
        <v>0.18175719339999999</v>
      </c>
      <c r="BD84">
        <v>16153.851682242799</v>
      </c>
      <c r="BE84" s="1">
        <v>0.54851714418003672</v>
      </c>
      <c r="BF84">
        <v>0.24010454389012201</v>
      </c>
      <c r="BG84">
        <v>0.16805040842385499</v>
      </c>
      <c r="BH84">
        <v>3.1986039999117463E-2</v>
      </c>
      <c r="BI84">
        <v>1.134186350686877E-2</v>
      </c>
    </row>
    <row r="85" spans="1:61" x14ac:dyDescent="0.35">
      <c r="A85" t="s">
        <v>1408</v>
      </c>
      <c r="B85" t="s">
        <v>710</v>
      </c>
      <c r="C85">
        <v>50</v>
      </c>
      <c r="D85">
        <v>15.907446200000001</v>
      </c>
      <c r="E85">
        <v>795.37230999999997</v>
      </c>
      <c r="F85" t="s">
        <v>3</v>
      </c>
      <c r="G85" t="s">
        <v>3</v>
      </c>
      <c r="H85" t="s">
        <v>3</v>
      </c>
      <c r="I85">
        <v>2.8966775712283691E-2</v>
      </c>
      <c r="J85">
        <v>0.92624320270010319</v>
      </c>
      <c r="K85">
        <v>3.4830072194839967E-2</v>
      </c>
      <c r="L85">
        <v>0.30299969279760153</v>
      </c>
      <c r="M85" t="s">
        <v>3</v>
      </c>
      <c r="N85">
        <v>0.15861684921949629</v>
      </c>
      <c r="O85">
        <v>64725.527284900003</v>
      </c>
      <c r="P85" s="1">
        <v>0.1</v>
      </c>
      <c r="Q85">
        <v>0.1333333333333333</v>
      </c>
      <c r="R85">
        <v>0.76666666666666672</v>
      </c>
      <c r="S85">
        <v>8</v>
      </c>
      <c r="T85">
        <v>82360.375</v>
      </c>
      <c r="U85" s="1">
        <v>99.421538749999996</v>
      </c>
      <c r="V85">
        <v>159930.02069684831</v>
      </c>
      <c r="W85" s="1">
        <v>0.84532283638136596</v>
      </c>
      <c r="X85">
        <v>0.1143089076428547</v>
      </c>
      <c r="Y85">
        <v>4.0368255975779359E-2</v>
      </c>
      <c r="Z85">
        <v>0.15467716361863401</v>
      </c>
      <c r="AA85">
        <v>159.93002069684829</v>
      </c>
      <c r="AB85">
        <v>3505.4149672371668</v>
      </c>
      <c r="AC85" s="1">
        <v>449.92260291284208</v>
      </c>
      <c r="AD85">
        <v>140925.95065794361</v>
      </c>
      <c r="AE85" s="1">
        <v>162</v>
      </c>
      <c r="AF85">
        <v>39476</v>
      </c>
      <c r="AG85" s="1">
        <v>61256.88189888074</v>
      </c>
      <c r="AH85" s="1">
        <v>49.899903000000002</v>
      </c>
      <c r="AI85">
        <v>19.999995999999999</v>
      </c>
      <c r="AJ85">
        <v>26.223717000000001</v>
      </c>
      <c r="AK85">
        <v>0.5</v>
      </c>
      <c r="AL85">
        <v>0.38051600000000002</v>
      </c>
      <c r="AM85">
        <v>0.42809799999999998</v>
      </c>
      <c r="AN85">
        <v>2127.7330989810289</v>
      </c>
      <c r="AO85">
        <v>1.247064810529448</v>
      </c>
      <c r="AP85">
        <v>1774.7953533861401</v>
      </c>
      <c r="AQ85" s="1">
        <v>2309.6077609239378</v>
      </c>
      <c r="AR85" s="1">
        <v>8474.010177699045</v>
      </c>
      <c r="AS85" s="1">
        <v>596.07637082563258</v>
      </c>
      <c r="AT85" s="1">
        <v>780.6650699217829</v>
      </c>
      <c r="AU85">
        <v>13935.15473275654</v>
      </c>
      <c r="AV85" s="1">
        <v>7948.1425966676998</v>
      </c>
      <c r="AW85" s="1">
        <v>0.50711900310000002</v>
      </c>
      <c r="AX85">
        <v>5067.5847301392996</v>
      </c>
      <c r="AY85" s="1">
        <v>0.32332944279999998</v>
      </c>
      <c r="AZ85">
        <v>1221.5502389873</v>
      </c>
      <c r="BA85">
        <v>7.7939132600000002E-2</v>
      </c>
      <c r="BB85">
        <v>1435.8534889557</v>
      </c>
      <c r="BC85" s="1">
        <v>9.1612421499999999E-2</v>
      </c>
      <c r="BD85">
        <v>15673.13105475</v>
      </c>
      <c r="BE85" s="1">
        <v>0.53602302999525997</v>
      </c>
      <c r="BF85">
        <v>0.25399196151089382</v>
      </c>
      <c r="BG85">
        <v>0.1538464702324186</v>
      </c>
      <c r="BH85">
        <v>4.1304240927268802E-2</v>
      </c>
      <c r="BI85">
        <v>1.483429733415886E-2</v>
      </c>
    </row>
    <row r="86" spans="1:61" x14ac:dyDescent="0.35">
      <c r="A86" t="s">
        <v>1409</v>
      </c>
      <c r="B86" t="s">
        <v>711</v>
      </c>
      <c r="C86">
        <v>11</v>
      </c>
      <c r="D86">
        <v>135.03822372727271</v>
      </c>
      <c r="E86">
        <v>1485.4204609999999</v>
      </c>
      <c r="F86" t="s">
        <v>3</v>
      </c>
      <c r="G86">
        <v>1.124419373594618E-2</v>
      </c>
      <c r="H86" t="s">
        <v>3</v>
      </c>
      <c r="I86">
        <v>2.911763113933595E-2</v>
      </c>
      <c r="J86">
        <v>0.92628175168823945</v>
      </c>
      <c r="K86">
        <v>2.9438441384904E-2</v>
      </c>
      <c r="L86">
        <v>0.34771284890665349</v>
      </c>
      <c r="M86" t="s">
        <v>3</v>
      </c>
      <c r="N86">
        <v>0.12484862141621091</v>
      </c>
      <c r="O86">
        <v>68882.509863269996</v>
      </c>
      <c r="P86" s="1">
        <v>0.1150442477876106</v>
      </c>
      <c r="Q86">
        <v>0.15929203539823009</v>
      </c>
      <c r="R86">
        <v>0.72566371681415931</v>
      </c>
      <c r="S86">
        <v>10</v>
      </c>
      <c r="T86">
        <v>90672</v>
      </c>
      <c r="U86" s="1">
        <v>148.54204609999999</v>
      </c>
      <c r="V86">
        <v>149470.70262552419</v>
      </c>
      <c r="W86" s="1">
        <v>0.84312923608695234</v>
      </c>
      <c r="X86">
        <v>5.400919096087662E-2</v>
      </c>
      <c r="Y86">
        <v>0.10286157295217099</v>
      </c>
      <c r="Z86">
        <v>0.15687076391304761</v>
      </c>
      <c r="AA86">
        <v>149.47070262552421</v>
      </c>
      <c r="AB86">
        <v>4179.8851995212963</v>
      </c>
      <c r="AC86" s="1">
        <v>525.08298524103884</v>
      </c>
      <c r="AD86">
        <v>124790.51270534161</v>
      </c>
      <c r="AE86" s="1">
        <v>116</v>
      </c>
      <c r="AF86">
        <v>42464</v>
      </c>
      <c r="AG86" s="1">
        <v>60496.928585252557</v>
      </c>
      <c r="AH86" s="1">
        <v>46.306533000000002</v>
      </c>
      <c r="AI86">
        <v>24.598749999999999</v>
      </c>
      <c r="AJ86">
        <v>45.575403999999999</v>
      </c>
      <c r="AK86">
        <v>2</v>
      </c>
      <c r="AL86">
        <v>1.327518</v>
      </c>
      <c r="AM86">
        <v>1.9591460000000001</v>
      </c>
      <c r="AN86">
        <v>2215.0699053821641</v>
      </c>
      <c r="AO86" s="1">
        <v>1.2093477372466941</v>
      </c>
      <c r="AP86">
        <v>2285.5679985143279</v>
      </c>
      <c r="AQ86" s="1">
        <v>2982.8430645267649</v>
      </c>
      <c r="AR86" s="1">
        <v>8978.606246625548</v>
      </c>
      <c r="AS86" s="1">
        <v>881.50225096434838</v>
      </c>
      <c r="AT86">
        <v>252.20636838932029</v>
      </c>
      <c r="AU86">
        <v>15380.725929020309</v>
      </c>
      <c r="AV86" s="1">
        <v>6753.1799812992003</v>
      </c>
      <c r="AW86" s="1">
        <v>0.44174013649999999</v>
      </c>
      <c r="AX86">
        <v>5925.0227359124001</v>
      </c>
      <c r="AY86" s="1">
        <v>0.38756857649999998</v>
      </c>
      <c r="AZ86">
        <v>1587.4326311954001</v>
      </c>
      <c r="BA86" s="1">
        <v>0.1038374083</v>
      </c>
      <c r="BB86">
        <v>1022.0404222904</v>
      </c>
      <c r="BC86" s="1">
        <v>6.6853878699999994E-2</v>
      </c>
      <c r="BD86">
        <v>15287.6757706974</v>
      </c>
      <c r="BE86" s="1">
        <v>0.54934263065415267</v>
      </c>
      <c r="BF86">
        <v>0.28495732136947821</v>
      </c>
      <c r="BG86">
        <v>0.10288014543776</v>
      </c>
      <c r="BH86">
        <v>4.2405990373055598E-2</v>
      </c>
      <c r="BI86">
        <v>2.0413912165553529E-2</v>
      </c>
    </row>
    <row r="87" spans="1:61" x14ac:dyDescent="0.35">
      <c r="A87" t="s">
        <v>1410</v>
      </c>
      <c r="B87" t="s">
        <v>712</v>
      </c>
      <c r="C87">
        <v>289</v>
      </c>
      <c r="D87">
        <v>6.0922910899653981</v>
      </c>
      <c r="E87">
        <v>1760.6721250000001</v>
      </c>
      <c r="F87" t="s">
        <v>3</v>
      </c>
      <c r="G87" t="s">
        <v>3</v>
      </c>
      <c r="H87" t="s">
        <v>3</v>
      </c>
      <c r="I87">
        <v>3.5304361533302277E-2</v>
      </c>
      <c r="J87">
        <v>0.93712735526718194</v>
      </c>
      <c r="K87">
        <v>2.2459629748401471E-2</v>
      </c>
      <c r="L87">
        <v>0.47154044918436749</v>
      </c>
      <c r="M87">
        <v>9.8186917016068083E-3</v>
      </c>
      <c r="N87">
        <v>0.1543554761112482</v>
      </c>
      <c r="O87">
        <v>68179.393665540003</v>
      </c>
      <c r="P87" s="1">
        <v>7.6271186440677971E-2</v>
      </c>
      <c r="Q87">
        <v>0.19491525423728809</v>
      </c>
      <c r="R87">
        <v>0.72881355932203384</v>
      </c>
      <c r="S87">
        <v>28.5</v>
      </c>
      <c r="T87">
        <v>40788.385964909998</v>
      </c>
      <c r="U87" s="1">
        <v>61.777969298245623</v>
      </c>
      <c r="V87">
        <v>393273.73346130532</v>
      </c>
      <c r="W87" s="1">
        <v>0.55947215161300246</v>
      </c>
      <c r="X87">
        <v>0.1458401264770349</v>
      </c>
      <c r="Y87">
        <v>0.29468772190996267</v>
      </c>
      <c r="Z87">
        <v>0.44052784838699749</v>
      </c>
      <c r="AA87">
        <v>393.27373346130531</v>
      </c>
      <c r="AB87">
        <v>8723.0818174053838</v>
      </c>
      <c r="AC87" s="1">
        <v>606.67590224954574</v>
      </c>
      <c r="AD87">
        <v>332924.74658380362</v>
      </c>
      <c r="AE87" s="1">
        <v>573</v>
      </c>
      <c r="AF87">
        <v>35332</v>
      </c>
      <c r="AG87" s="1">
        <v>60253.291542017949</v>
      </c>
      <c r="AH87" s="1">
        <v>27.399998</v>
      </c>
      <c r="AI87">
        <v>19.999998999999999</v>
      </c>
      <c r="AJ87">
        <v>19.999998000000001</v>
      </c>
      <c r="AK87">
        <v>2</v>
      </c>
      <c r="AL87">
        <v>2</v>
      </c>
      <c r="AM87">
        <v>2</v>
      </c>
      <c r="AN87">
        <v>0</v>
      </c>
      <c r="AO87" s="1">
        <v>1.006222081721994</v>
      </c>
      <c r="AP87">
        <v>1781.4876861300911</v>
      </c>
      <c r="AQ87" s="1">
        <v>3242.4290922422588</v>
      </c>
      <c r="AR87" s="1">
        <v>8797.4916738117827</v>
      </c>
      <c r="AS87" s="1">
        <v>1416.953721579479</v>
      </c>
      <c r="AT87">
        <v>396.89302742837481</v>
      </c>
      <c r="AU87">
        <v>15635.255201191991</v>
      </c>
      <c r="AV87" s="1">
        <v>6581.6666545247999</v>
      </c>
      <c r="AW87" s="1">
        <v>0.3767604302</v>
      </c>
      <c r="AX87">
        <v>7419.8740110187</v>
      </c>
      <c r="AY87" s="1">
        <v>0.42474270889999999</v>
      </c>
      <c r="AZ87">
        <v>737.24273638370005</v>
      </c>
      <c r="BA87" s="1">
        <v>4.2202667700000002E-2</v>
      </c>
      <c r="BB87">
        <v>2730.3193154118999</v>
      </c>
      <c r="BC87" s="1">
        <v>0.15629419319999999</v>
      </c>
      <c r="BD87">
        <v>17469.102717339101</v>
      </c>
      <c r="BE87" s="1">
        <v>0.52375878384615238</v>
      </c>
      <c r="BF87">
        <v>0.26642142048811152</v>
      </c>
      <c r="BG87">
        <v>0.15520041812359181</v>
      </c>
      <c r="BH87">
        <v>3.5609883167919298E-2</v>
      </c>
      <c r="BI87">
        <v>1.9009494374224979E-2</v>
      </c>
    </row>
    <row r="88" spans="1:61" x14ac:dyDescent="0.35">
      <c r="A88" t="s">
        <v>1411</v>
      </c>
      <c r="B88" t="s">
        <v>713</v>
      </c>
      <c r="C88">
        <v>49</v>
      </c>
      <c r="D88">
        <v>11.396086061224491</v>
      </c>
      <c r="E88">
        <v>558.40821700000004</v>
      </c>
      <c r="F88" t="s">
        <v>3</v>
      </c>
      <c r="G88">
        <v>2.1673272363932929E-2</v>
      </c>
      <c r="H88" t="s">
        <v>3</v>
      </c>
      <c r="I88">
        <v>3.2740866261226471E-2</v>
      </c>
      <c r="J88">
        <v>0.89073446952301394</v>
      </c>
      <c r="K88">
        <v>3.8458494076245159E-2</v>
      </c>
      <c r="L88">
        <v>0.19578818843884441</v>
      </c>
      <c r="M88" t="s">
        <v>3</v>
      </c>
      <c r="N88">
        <v>0.13943540750841391</v>
      </c>
      <c r="O88">
        <v>67185.557966869994</v>
      </c>
      <c r="P88" s="1">
        <v>0.1063829787234043</v>
      </c>
      <c r="Q88">
        <v>8.5106382978723402E-2</v>
      </c>
      <c r="R88">
        <v>0.80851063829787229</v>
      </c>
      <c r="S88">
        <v>1.72</v>
      </c>
      <c r="T88">
        <v>84897.6744186</v>
      </c>
      <c r="U88" s="1">
        <v>324.65594011627911</v>
      </c>
      <c r="V88">
        <v>219452.4118186463</v>
      </c>
      <c r="W88" s="1">
        <v>0.84158730539545668</v>
      </c>
      <c r="X88">
        <v>7.8206747403361879E-2</v>
      </c>
      <c r="Y88">
        <v>8.0205947201181488E-2</v>
      </c>
      <c r="Z88">
        <v>0.15841269460454341</v>
      </c>
      <c r="AA88">
        <v>219.45241181864631</v>
      </c>
      <c r="AB88">
        <v>5075.8995188639919</v>
      </c>
      <c r="AC88" s="1">
        <v>718.06020719784635</v>
      </c>
      <c r="AD88">
        <v>195254.62151903359</v>
      </c>
      <c r="AE88" s="1">
        <v>377</v>
      </c>
      <c r="AF88">
        <v>40478.5</v>
      </c>
      <c r="AG88" s="1">
        <v>70257.32024793388</v>
      </c>
      <c r="AH88" s="1">
        <v>31.499904000000001</v>
      </c>
      <c r="AI88">
        <v>22.399984</v>
      </c>
      <c r="AJ88">
        <v>22.399849</v>
      </c>
      <c r="AK88">
        <v>3</v>
      </c>
      <c r="AL88">
        <v>2.0148480000000002</v>
      </c>
      <c r="AM88">
        <v>2.1640259999999998</v>
      </c>
      <c r="AN88">
        <v>2991.2848327588272</v>
      </c>
      <c r="AO88" s="1">
        <v>1.4699450370315159</v>
      </c>
      <c r="AP88">
        <v>2153.5309893192348</v>
      </c>
      <c r="AQ88" s="1">
        <v>2450.040737849672</v>
      </c>
      <c r="AR88" s="1">
        <v>7769.7145169337637</v>
      </c>
      <c r="AS88" s="1">
        <v>804.1068636352104</v>
      </c>
      <c r="AT88">
        <v>576.74511261713758</v>
      </c>
      <c r="AU88">
        <v>13754.13822035502</v>
      </c>
      <c r="AV88" s="1">
        <v>6903.9579298354001</v>
      </c>
      <c r="AW88" s="1">
        <v>0.41212700559999998</v>
      </c>
      <c r="AX88">
        <v>7103.3969841807002</v>
      </c>
      <c r="AY88" s="1">
        <v>0.42403238230000001</v>
      </c>
      <c r="AZ88">
        <v>1623.6415180568999</v>
      </c>
      <c r="BA88">
        <v>9.6922160300000004E-2</v>
      </c>
      <c r="BB88">
        <v>1121.0189340028001</v>
      </c>
      <c r="BC88" s="1">
        <v>6.6918451899999995E-2</v>
      </c>
      <c r="BD88">
        <v>16752.015366075801</v>
      </c>
      <c r="BE88" s="1">
        <v>0.59398560986006299</v>
      </c>
      <c r="BF88">
        <v>0.20271991082030569</v>
      </c>
      <c r="BG88">
        <v>0.15431241399776219</v>
      </c>
      <c r="BH88">
        <v>3.2419124143739118E-2</v>
      </c>
      <c r="BI88">
        <v>1.6562941178130071E-2</v>
      </c>
    </row>
    <row r="89" spans="1:61" x14ac:dyDescent="0.35">
      <c r="A89" t="s">
        <v>1412</v>
      </c>
      <c r="B89" t="s">
        <v>714</v>
      </c>
      <c r="C89">
        <v>146</v>
      </c>
      <c r="D89">
        <v>16.37988862328767</v>
      </c>
      <c r="E89">
        <v>2391.4637389999998</v>
      </c>
      <c r="F89">
        <v>6.4529473444245949E-2</v>
      </c>
      <c r="G89">
        <v>1.171065692087655E-2</v>
      </c>
      <c r="H89" t="s">
        <v>3</v>
      </c>
      <c r="I89">
        <v>3.6961399171901818E-2</v>
      </c>
      <c r="J89">
        <v>0.85004508995110917</v>
      </c>
      <c r="K89">
        <v>3.4528019434606143E-2</v>
      </c>
      <c r="L89">
        <v>0.47126110790062981</v>
      </c>
      <c r="M89">
        <v>3.5667651187538667E-2</v>
      </c>
      <c r="N89">
        <v>0.1778884873670066</v>
      </c>
      <c r="O89">
        <v>64577.835276719998</v>
      </c>
      <c r="P89" s="1">
        <v>0.1230769230769231</v>
      </c>
      <c r="Q89">
        <v>0.1384615384615385</v>
      </c>
      <c r="R89">
        <v>0.7384615384615385</v>
      </c>
      <c r="S89">
        <v>26</v>
      </c>
      <c r="T89">
        <v>74427.423076919993</v>
      </c>
      <c r="U89" s="1">
        <v>91.979374576923064</v>
      </c>
      <c r="V89">
        <v>202223.12892029181</v>
      </c>
      <c r="W89" s="1">
        <v>0.85386638982610097</v>
      </c>
      <c r="X89">
        <v>0.11596535120252451</v>
      </c>
      <c r="Y89">
        <v>3.0168258971374581E-2</v>
      </c>
      <c r="Z89">
        <v>0.14613361017389909</v>
      </c>
      <c r="AA89">
        <v>202.2231289202918</v>
      </c>
      <c r="AB89">
        <v>6138.8306920927143</v>
      </c>
      <c r="AC89" s="1">
        <v>752.82335276085917</v>
      </c>
      <c r="AD89" s="1">
        <v>165416.68105728421</v>
      </c>
      <c r="AE89" s="1">
        <v>261</v>
      </c>
      <c r="AF89">
        <v>37760</v>
      </c>
      <c r="AG89" s="1">
        <v>66671.331663012839</v>
      </c>
      <c r="AH89" s="1">
        <v>33.949958000000002</v>
      </c>
      <c r="AI89">
        <v>30.199998000000001</v>
      </c>
      <c r="AJ89">
        <v>30.575897000000001</v>
      </c>
      <c r="AK89">
        <v>0</v>
      </c>
      <c r="AL89">
        <v>0</v>
      </c>
      <c r="AM89">
        <v>0</v>
      </c>
      <c r="AN89">
        <v>1903.1144841456451</v>
      </c>
      <c r="AO89">
        <v>1.435167343403787</v>
      </c>
      <c r="AP89">
        <v>1799.9461667773171</v>
      </c>
      <c r="AQ89" s="1">
        <v>2358.4383940349599</v>
      </c>
      <c r="AR89" s="1">
        <v>8903.9066420902163</v>
      </c>
      <c r="AS89" s="1">
        <v>1153.6299066586009</v>
      </c>
      <c r="AT89" s="1">
        <v>629.98959400069759</v>
      </c>
      <c r="AU89">
        <v>14845.910703561791</v>
      </c>
      <c r="AV89" s="1">
        <v>5212.8270852599999</v>
      </c>
      <c r="AW89" s="1">
        <v>0.34941258619999999</v>
      </c>
      <c r="AX89">
        <v>6677.3633733488996</v>
      </c>
      <c r="AY89" s="1">
        <v>0.4475795508</v>
      </c>
      <c r="AZ89">
        <v>856.01957864300005</v>
      </c>
      <c r="BA89">
        <v>5.7378464699999999E-2</v>
      </c>
      <c r="BB89">
        <v>2172.6202844127001</v>
      </c>
      <c r="BC89" s="1">
        <v>0.1456293984</v>
      </c>
      <c r="BD89">
        <v>14918.8303216646</v>
      </c>
      <c r="BE89" s="1">
        <v>0.5667337397499429</v>
      </c>
      <c r="BF89">
        <v>0.2527685548346002</v>
      </c>
      <c r="BG89">
        <v>0.1294204192768712</v>
      </c>
      <c r="BH89">
        <v>3.0429541039869761E-2</v>
      </c>
      <c r="BI89">
        <v>2.064774509871594E-2</v>
      </c>
    </row>
    <row r="90" spans="1:61" x14ac:dyDescent="0.35">
      <c r="A90" t="s">
        <v>1413</v>
      </c>
      <c r="B90" t="s">
        <v>715</v>
      </c>
      <c r="C90">
        <v>64</v>
      </c>
      <c r="D90">
        <v>16.68523040625</v>
      </c>
      <c r="E90">
        <v>1067.854746</v>
      </c>
      <c r="F90" t="s">
        <v>3</v>
      </c>
      <c r="G90" t="s">
        <v>3</v>
      </c>
      <c r="H90" t="s">
        <v>3</v>
      </c>
      <c r="I90">
        <v>2.0213608502138231E-2</v>
      </c>
      <c r="J90">
        <v>0.93120925033404911</v>
      </c>
      <c r="K90">
        <v>4.5154841437173597E-2</v>
      </c>
      <c r="L90">
        <v>0.21350719342883651</v>
      </c>
      <c r="M90" t="s">
        <v>3</v>
      </c>
      <c r="N90">
        <v>0.1160271098813479</v>
      </c>
      <c r="O90">
        <v>60075.467741929999</v>
      </c>
      <c r="P90" s="1">
        <v>0.14516129032258071</v>
      </c>
      <c r="Q90">
        <v>0.25806451612903231</v>
      </c>
      <c r="R90">
        <v>0.59677419354838712</v>
      </c>
      <c r="S90">
        <v>6</v>
      </c>
      <c r="T90">
        <v>92933.333333329996</v>
      </c>
      <c r="U90" s="1">
        <v>177.97579099999999</v>
      </c>
      <c r="V90">
        <v>189598.12161569021</v>
      </c>
      <c r="W90" s="1">
        <v>0.91561651972658697</v>
      </c>
      <c r="X90">
        <v>4.3363987422626329E-2</v>
      </c>
      <c r="Y90">
        <v>4.101949285078664E-2</v>
      </c>
      <c r="Z90">
        <v>8.438348027341297E-2</v>
      </c>
      <c r="AA90">
        <v>189.59812161569019</v>
      </c>
      <c r="AB90">
        <v>3889.9522763370292</v>
      </c>
      <c r="AC90" s="1">
        <v>506.26854637774869</v>
      </c>
      <c r="AD90">
        <v>169944.32484416349</v>
      </c>
      <c r="AE90" s="1">
        <v>282</v>
      </c>
      <c r="AF90">
        <v>47487</v>
      </c>
      <c r="AG90" s="1">
        <v>74128.501127940704</v>
      </c>
      <c r="AH90" s="1">
        <v>32.599874</v>
      </c>
      <c r="AI90">
        <v>19.999994999999998</v>
      </c>
      <c r="AJ90">
        <v>19.999853999999999</v>
      </c>
      <c r="AK90">
        <v>2</v>
      </c>
      <c r="AL90">
        <v>0.72217599999999993</v>
      </c>
      <c r="AM90">
        <v>0.91133900000000012</v>
      </c>
      <c r="AN90">
        <v>1708.833515827255</v>
      </c>
      <c r="AO90" s="1">
        <v>1.0298007775102369</v>
      </c>
      <c r="AP90">
        <v>1864.0093022539229</v>
      </c>
      <c r="AQ90" s="1">
        <v>2711.0961494008288</v>
      </c>
      <c r="AR90" s="1">
        <v>6580.5217201328987</v>
      </c>
      <c r="AS90" s="1">
        <v>638.17327455133113</v>
      </c>
      <c r="AT90">
        <v>477.92756637708482</v>
      </c>
      <c r="AU90">
        <v>12271.72801271607</v>
      </c>
      <c r="AV90" s="1">
        <v>6759.0459240932996</v>
      </c>
      <c r="AW90" s="1">
        <v>0.48951573079999999</v>
      </c>
      <c r="AX90">
        <v>5409.8867927502997</v>
      </c>
      <c r="AY90" s="1">
        <v>0.39180451160000002</v>
      </c>
      <c r="AZ90">
        <v>666.48671333339996</v>
      </c>
      <c r="BA90">
        <v>4.8269494599999997E-2</v>
      </c>
      <c r="BB90">
        <v>972.19797333639997</v>
      </c>
      <c r="BC90" s="1">
        <v>7.0410263000000001E-2</v>
      </c>
      <c r="BD90">
        <v>13807.617403513401</v>
      </c>
      <c r="BE90" s="1">
        <v>0.52649819916509744</v>
      </c>
      <c r="BF90">
        <v>0.26230798227478042</v>
      </c>
      <c r="BG90">
        <v>0.15352134005820611</v>
      </c>
      <c r="BH90">
        <v>3.8646427301578939E-2</v>
      </c>
      <c r="BI90">
        <v>1.9026051200337121E-2</v>
      </c>
    </row>
    <row r="91" spans="1:61" x14ac:dyDescent="0.35">
      <c r="A91" t="s">
        <v>1414</v>
      </c>
      <c r="B91" t="s">
        <v>716</v>
      </c>
      <c r="C91">
        <v>31</v>
      </c>
      <c r="D91">
        <v>249.32857996774189</v>
      </c>
      <c r="E91">
        <v>7729.1859789999999</v>
      </c>
      <c r="F91">
        <v>9.1686314175193323E-2</v>
      </c>
      <c r="G91">
        <v>8.363700187184625E-2</v>
      </c>
      <c r="H91" t="s">
        <v>3</v>
      </c>
      <c r="I91">
        <v>3.3084239143067018E-2</v>
      </c>
      <c r="J91">
        <v>0.72902696568988001</v>
      </c>
      <c r="K91">
        <v>6.2062580871075267E-2</v>
      </c>
      <c r="L91">
        <v>0.17410150337806879</v>
      </c>
      <c r="M91">
        <v>3.5094397747289008E-2</v>
      </c>
      <c r="N91">
        <v>0.12865906341014891</v>
      </c>
      <c r="O91">
        <v>83112.559352829994</v>
      </c>
      <c r="P91" s="1">
        <v>0.1480075901328273</v>
      </c>
      <c r="Q91">
        <v>0.18026565464895641</v>
      </c>
      <c r="R91">
        <v>0.67172675521821634</v>
      </c>
      <c r="S91">
        <v>37.5</v>
      </c>
      <c r="T91">
        <v>127895.57333333</v>
      </c>
      <c r="U91" s="1">
        <v>206.11162610666671</v>
      </c>
      <c r="V91">
        <v>282964.29739719682</v>
      </c>
      <c r="W91" s="1">
        <v>0.81830999260165482</v>
      </c>
      <c r="X91">
        <v>0.15873506037958271</v>
      </c>
      <c r="Y91">
        <v>2.295494701876245E-2</v>
      </c>
      <c r="Z91">
        <v>0.1816900073983452</v>
      </c>
      <c r="AA91">
        <v>282.96429739719679</v>
      </c>
      <c r="AB91">
        <v>12446.968317412249</v>
      </c>
      <c r="AC91" s="1">
        <v>1216.4329071062709</v>
      </c>
      <c r="AD91" s="1">
        <v>265062.10696781648</v>
      </c>
      <c r="AE91" s="1">
        <v>512</v>
      </c>
      <c r="AF91">
        <v>56410</v>
      </c>
      <c r="AG91" s="1">
        <v>120513.2496701138</v>
      </c>
      <c r="AH91" s="1">
        <v>78.469989999999996</v>
      </c>
      <c r="AI91">
        <v>42.119700000000002</v>
      </c>
      <c r="AJ91">
        <v>48.631500000000003</v>
      </c>
      <c r="AK91">
        <v>2.8</v>
      </c>
      <c r="AL91">
        <v>2.062827</v>
      </c>
      <c r="AM91">
        <v>2.400493</v>
      </c>
      <c r="AN91">
        <v>0</v>
      </c>
      <c r="AO91">
        <v>0.69185937975757938</v>
      </c>
      <c r="AP91">
        <v>1909.2012082634869</v>
      </c>
      <c r="AQ91" s="1">
        <v>2699.5316591799142</v>
      </c>
      <c r="AR91" s="1">
        <v>9417.7931735338825</v>
      </c>
      <c r="AS91" s="1">
        <v>1790.7005443528869</v>
      </c>
      <c r="AT91" s="1">
        <v>270.31981060835068</v>
      </c>
      <c r="AU91">
        <v>16087.54639593852</v>
      </c>
      <c r="AV91" s="1">
        <v>2859.9870111214</v>
      </c>
      <c r="AW91" s="1">
        <v>0.1799757665</v>
      </c>
      <c r="AX91">
        <v>11021.4968806285</v>
      </c>
      <c r="AY91" s="1">
        <v>0.693570405</v>
      </c>
      <c r="AZ91">
        <v>1024.8776505671001</v>
      </c>
      <c r="BA91">
        <v>6.4494398100000003E-2</v>
      </c>
      <c r="BB91">
        <v>984.59459058130005</v>
      </c>
      <c r="BC91">
        <v>6.1959430400000001E-2</v>
      </c>
      <c r="BD91">
        <v>15890.9561328983</v>
      </c>
      <c r="BE91" s="1">
        <v>0.60438055892679243</v>
      </c>
      <c r="BF91">
        <v>0.29842604679923301</v>
      </c>
      <c r="BG91">
        <v>5.9465025519049093E-2</v>
      </c>
      <c r="BH91">
        <v>2.438335643731545E-2</v>
      </c>
      <c r="BI91">
        <v>1.334501231761011E-2</v>
      </c>
    </row>
    <row r="92" spans="1:61" x14ac:dyDescent="0.35">
      <c r="A92" t="s">
        <v>1415</v>
      </c>
      <c r="B92" t="s">
        <v>717</v>
      </c>
      <c r="C92">
        <v>161</v>
      </c>
      <c r="D92">
        <v>5.7619153975155273</v>
      </c>
      <c r="E92">
        <v>927.66837899999996</v>
      </c>
      <c r="F92" t="s">
        <v>3</v>
      </c>
      <c r="G92" t="s">
        <v>3</v>
      </c>
      <c r="H92" t="s">
        <v>3</v>
      </c>
      <c r="I92">
        <v>7.0618749439263107E-2</v>
      </c>
      <c r="J92">
        <v>0.89439055118537758</v>
      </c>
      <c r="K92">
        <v>2.3107398854667109E-2</v>
      </c>
      <c r="L92">
        <v>0.34026624893473673</v>
      </c>
      <c r="M92" t="s">
        <v>3</v>
      </c>
      <c r="N92">
        <v>0.15535665581396749</v>
      </c>
      <c r="O92">
        <v>66167.474568570004</v>
      </c>
      <c r="P92" s="1">
        <v>0.17808219178082191</v>
      </c>
      <c r="Q92">
        <v>8.2191780821917804E-2</v>
      </c>
      <c r="R92">
        <v>0.73972602739726023</v>
      </c>
      <c r="S92">
        <v>10</v>
      </c>
      <c r="T92">
        <v>88432</v>
      </c>
      <c r="U92" s="1">
        <v>92.766837899999999</v>
      </c>
      <c r="V92">
        <v>183729.09313102721</v>
      </c>
      <c r="W92" s="1">
        <v>0.84484380895597844</v>
      </c>
      <c r="X92">
        <v>2.076277195326651E-2</v>
      </c>
      <c r="Y92">
        <v>0.13439341909075511</v>
      </c>
      <c r="Z92">
        <v>0.15515619104402159</v>
      </c>
      <c r="AA92">
        <v>183.72909313102721</v>
      </c>
      <c r="AB92">
        <v>4345.1906858625398</v>
      </c>
      <c r="AC92" s="1">
        <v>515.79782261824846</v>
      </c>
      <c r="AD92">
        <v>172603.5189748127</v>
      </c>
      <c r="AE92" s="1">
        <v>297</v>
      </c>
      <c r="AF92">
        <v>37916</v>
      </c>
      <c r="AG92" s="1">
        <v>57717.291581108831</v>
      </c>
      <c r="AH92" s="1">
        <v>23.649992000000001</v>
      </c>
      <c r="AI92">
        <v>23.649996999999999</v>
      </c>
      <c r="AJ92">
        <v>23.649542</v>
      </c>
      <c r="AK92">
        <v>0</v>
      </c>
      <c r="AL92">
        <v>0</v>
      </c>
      <c r="AM92">
        <v>0</v>
      </c>
      <c r="AN92">
        <v>1366.245803663423</v>
      </c>
      <c r="AO92">
        <v>1.4858076749534579</v>
      </c>
      <c r="AP92">
        <v>2244.8254323865449</v>
      </c>
      <c r="AQ92" s="1">
        <v>2403.175283826291</v>
      </c>
      <c r="AR92" s="1">
        <v>8408.7035804849838</v>
      </c>
      <c r="AS92" s="1">
        <v>748.24126348711093</v>
      </c>
      <c r="AT92" s="1">
        <v>174.2237028432765</v>
      </c>
      <c r="AU92">
        <v>13979.16926302821</v>
      </c>
      <c r="AV92" s="1">
        <v>8070.017270587</v>
      </c>
      <c r="AW92" s="1">
        <v>0.49811263449999998</v>
      </c>
      <c r="AX92">
        <v>5321.7532945058001</v>
      </c>
      <c r="AY92" s="1">
        <v>0.32847916739999999</v>
      </c>
      <c r="AZ92">
        <v>918.11551155999996</v>
      </c>
      <c r="BA92">
        <v>5.6669635400000001E-2</v>
      </c>
      <c r="BB92">
        <v>1891.3035963217999</v>
      </c>
      <c r="BC92" s="1">
        <v>0.11673856270000001</v>
      </c>
      <c r="BD92">
        <v>16201.1896729746</v>
      </c>
      <c r="BE92" s="1">
        <v>0.54419873407792629</v>
      </c>
      <c r="BF92">
        <v>0.27052128177757179</v>
      </c>
      <c r="BG92">
        <v>0.1232139565826624</v>
      </c>
      <c r="BH92">
        <v>4.1612451214162523E-2</v>
      </c>
      <c r="BI92">
        <v>2.0453576347676989E-2</v>
      </c>
    </row>
    <row r="93" spans="1:61" x14ac:dyDescent="0.35">
      <c r="A93" t="s">
        <v>1416</v>
      </c>
      <c r="B93" t="s">
        <v>718</v>
      </c>
      <c r="C93">
        <v>12</v>
      </c>
      <c r="D93">
        <v>130.80903416666669</v>
      </c>
      <c r="E93">
        <v>1569.70841</v>
      </c>
      <c r="F93">
        <v>1.65669165931847E-2</v>
      </c>
      <c r="G93">
        <v>1.2577643691402031E-2</v>
      </c>
      <c r="H93" t="s">
        <v>3</v>
      </c>
      <c r="I93">
        <v>3.3975487512122891E-2</v>
      </c>
      <c r="J93">
        <v>0.90617550889592091</v>
      </c>
      <c r="K93">
        <v>3.0704443307369472E-2</v>
      </c>
      <c r="L93">
        <v>3.7680887132437883E-2</v>
      </c>
      <c r="M93">
        <v>1.1833995855975639E-2</v>
      </c>
      <c r="N93">
        <v>0.1148693857459184</v>
      </c>
      <c r="O93">
        <v>84085.644500139999</v>
      </c>
      <c r="P93" s="1">
        <v>0.20779220779220781</v>
      </c>
      <c r="Q93">
        <v>0.14285714285714279</v>
      </c>
      <c r="R93">
        <v>0.64935064935064934</v>
      </c>
      <c r="S93">
        <v>19.04</v>
      </c>
      <c r="T93">
        <v>93456.355042009993</v>
      </c>
      <c r="U93" s="1">
        <v>82.442668592436974</v>
      </c>
      <c r="V93">
        <v>400739.86097838392</v>
      </c>
      <c r="W93" s="1">
        <v>0.91793426200391182</v>
      </c>
      <c r="X93">
        <v>6.2850761026167407E-2</v>
      </c>
      <c r="Y93">
        <v>1.9214976969920729E-2</v>
      </c>
      <c r="Z93">
        <v>8.2065737996088128E-2</v>
      </c>
      <c r="AA93">
        <v>400.73986097838389</v>
      </c>
      <c r="AB93">
        <v>20454.94296612707</v>
      </c>
      <c r="AC93" s="1">
        <v>2059.7812430653921</v>
      </c>
      <c r="AD93">
        <v>375012.1405275655</v>
      </c>
      <c r="AE93" s="1">
        <v>585</v>
      </c>
      <c r="AF93">
        <v>74863.5</v>
      </c>
      <c r="AG93" s="1">
        <v>270475.71622123237</v>
      </c>
      <c r="AH93" s="1">
        <v>118.299953</v>
      </c>
      <c r="AI93">
        <v>48.930098000000001</v>
      </c>
      <c r="AJ93">
        <v>61.338974</v>
      </c>
      <c r="AK93">
        <v>1.5</v>
      </c>
      <c r="AL93">
        <v>1.5</v>
      </c>
      <c r="AM93">
        <v>1.5</v>
      </c>
      <c r="AN93">
        <v>0</v>
      </c>
      <c r="AO93">
        <v>0.52653566498853777</v>
      </c>
      <c r="AP93">
        <v>3092.7915013209372</v>
      </c>
      <c r="AQ93" s="1">
        <v>3265.562067033839</v>
      </c>
      <c r="AR93" s="1">
        <v>12612.28460259062</v>
      </c>
      <c r="AS93" s="1">
        <v>1471.0913984336751</v>
      </c>
      <c r="AT93">
        <v>241.88375852557229</v>
      </c>
      <c r="AU93">
        <v>20683.613327904641</v>
      </c>
      <c r="AV93" s="1">
        <v>3429.5682554035998</v>
      </c>
      <c r="AW93" s="1">
        <v>0.1509028107</v>
      </c>
      <c r="AX93">
        <v>17191.363445185299</v>
      </c>
      <c r="AY93" s="1">
        <v>0.75642905199999999</v>
      </c>
      <c r="AZ93">
        <v>1566.8415939066001</v>
      </c>
      <c r="BA93">
        <v>6.8941855900000001E-2</v>
      </c>
      <c r="BB93">
        <v>539.22720791489996</v>
      </c>
      <c r="BC93" s="1">
        <v>2.3726281299999999E-2</v>
      </c>
      <c r="BD93">
        <v>22727.000502410399</v>
      </c>
      <c r="BE93" s="1">
        <v>0.61109882843264152</v>
      </c>
      <c r="BF93">
        <v>0.2204631087779188</v>
      </c>
      <c r="BG93">
        <v>0.1206843325876987</v>
      </c>
      <c r="BH93">
        <v>2.6081596918092309E-2</v>
      </c>
      <c r="BI93">
        <v>2.167213328364875E-2</v>
      </c>
    </row>
    <row r="94" spans="1:61" x14ac:dyDescent="0.35">
      <c r="A94" t="s">
        <v>1417</v>
      </c>
      <c r="B94" t="s">
        <v>719</v>
      </c>
      <c r="C94">
        <v>26</v>
      </c>
      <c r="D94">
        <v>47.642928807692307</v>
      </c>
      <c r="E94">
        <v>1238.7161490000001</v>
      </c>
      <c r="F94" t="s">
        <v>3</v>
      </c>
      <c r="G94" t="s">
        <v>3</v>
      </c>
      <c r="H94" t="s">
        <v>3</v>
      </c>
      <c r="I94">
        <v>2.1742498201946139E-2</v>
      </c>
      <c r="J94">
        <v>0.92906707865847515</v>
      </c>
      <c r="K94">
        <v>3.5979354309515883E-2</v>
      </c>
      <c r="L94">
        <v>0.31153221031572792</v>
      </c>
      <c r="M94">
        <v>8.5741412038888767E-3</v>
      </c>
      <c r="N94">
        <v>0.1189288198036917</v>
      </c>
      <c r="O94">
        <v>74067.100792750003</v>
      </c>
      <c r="P94" s="1">
        <v>6.8181818181818177E-2</v>
      </c>
      <c r="Q94">
        <v>0.25</v>
      </c>
      <c r="R94">
        <v>0.68181818181818177</v>
      </c>
      <c r="S94">
        <v>10.14</v>
      </c>
      <c r="T94">
        <v>99030.50493096</v>
      </c>
      <c r="U94" s="1">
        <v>122.1613559171598</v>
      </c>
      <c r="V94">
        <v>156441.28007569871</v>
      </c>
      <c r="W94" s="1">
        <v>0.86618742064069121</v>
      </c>
      <c r="X94">
        <v>0.1048010917590992</v>
      </c>
      <c r="Y94">
        <v>2.9011487600209589E-2</v>
      </c>
      <c r="Z94">
        <v>0.13381257935930879</v>
      </c>
      <c r="AA94">
        <v>156.44128007569881</v>
      </c>
      <c r="AB94">
        <v>5786.3223998381891</v>
      </c>
      <c r="AC94" s="1">
        <v>823.987626886101</v>
      </c>
      <c r="AD94">
        <v>140877.57875046981</v>
      </c>
      <c r="AE94" s="1">
        <v>161</v>
      </c>
      <c r="AF94">
        <v>38747</v>
      </c>
      <c r="AG94" s="1">
        <v>57832.558780231338</v>
      </c>
      <c r="AH94" s="1">
        <v>45.749845000000001</v>
      </c>
      <c r="AI94">
        <v>36.149996000000002</v>
      </c>
      <c r="AJ94">
        <v>41.480879000000002</v>
      </c>
      <c r="AK94">
        <v>2</v>
      </c>
      <c r="AL94">
        <v>0.89231199999999999</v>
      </c>
      <c r="AM94">
        <v>1.6444240000000001</v>
      </c>
      <c r="AN94">
        <v>0</v>
      </c>
      <c r="AO94">
        <v>1.157888820811364</v>
      </c>
      <c r="AP94">
        <v>1838.843638099692</v>
      </c>
      <c r="AQ94" s="1">
        <v>2484.5141661263669</v>
      </c>
      <c r="AR94" s="1">
        <v>7595.9940843558006</v>
      </c>
      <c r="AS94" s="1">
        <v>936.95266743470847</v>
      </c>
      <c r="AT94">
        <v>322.48061052766661</v>
      </c>
      <c r="AU94">
        <v>13178.78516654423</v>
      </c>
      <c r="AV94" s="1">
        <v>6839.2031797503996</v>
      </c>
      <c r="AW94" s="1">
        <v>0.49452755250000002</v>
      </c>
      <c r="AX94">
        <v>5084.6478268748997</v>
      </c>
      <c r="AY94" s="1">
        <v>0.367659562</v>
      </c>
      <c r="AZ94">
        <v>564.53313050019995</v>
      </c>
      <c r="BA94">
        <v>4.0820133600000003E-2</v>
      </c>
      <c r="BB94">
        <v>1341.3876208969</v>
      </c>
      <c r="BC94" s="1">
        <v>9.6992751899999993E-2</v>
      </c>
      <c r="BD94">
        <v>13829.7717580224</v>
      </c>
      <c r="BE94" s="1">
        <v>0.60898282074671972</v>
      </c>
      <c r="BF94">
        <v>0.22767700317629311</v>
      </c>
      <c r="BG94">
        <v>0.12593608045983351</v>
      </c>
      <c r="BH94">
        <v>2.314047573704078E-2</v>
      </c>
      <c r="BI94">
        <v>1.4263619880112851E-2</v>
      </c>
    </row>
    <row r="95" spans="1:61" x14ac:dyDescent="0.35">
      <c r="A95" t="s">
        <v>1418</v>
      </c>
      <c r="B95" t="s">
        <v>720</v>
      </c>
      <c r="C95">
        <v>75</v>
      </c>
      <c r="D95">
        <v>33.953190946666673</v>
      </c>
      <c r="E95">
        <v>2546.489321</v>
      </c>
      <c r="F95">
        <v>7.0372320083878096E-3</v>
      </c>
      <c r="G95">
        <v>1.353680028335974E-2</v>
      </c>
      <c r="H95" t="s">
        <v>3</v>
      </c>
      <c r="I95">
        <v>4.0415672436439211E-2</v>
      </c>
      <c r="J95">
        <v>0.90438158785175304</v>
      </c>
      <c r="K95">
        <v>3.2727209114980171E-2</v>
      </c>
      <c r="L95">
        <v>0.18570012190192511</v>
      </c>
      <c r="M95">
        <v>6.8647855444943151E-3</v>
      </c>
      <c r="N95">
        <v>0.10430059551011581</v>
      </c>
      <c r="O95">
        <v>73997.390715660003</v>
      </c>
      <c r="P95" s="1">
        <v>0.16666666666666671</v>
      </c>
      <c r="Q95">
        <v>0.15476190476190479</v>
      </c>
      <c r="R95">
        <v>0.6785714285714286</v>
      </c>
      <c r="S95">
        <v>15</v>
      </c>
      <c r="T95">
        <v>100152.8</v>
      </c>
      <c r="U95" s="1">
        <v>169.7659547333333</v>
      </c>
      <c r="V95">
        <v>302847.0622830466</v>
      </c>
      <c r="W95" s="1">
        <v>0.83447211095180751</v>
      </c>
      <c r="X95">
        <v>0.12615949487654129</v>
      </c>
      <c r="Y95">
        <v>3.9368394171651201E-2</v>
      </c>
      <c r="Z95">
        <v>0.16552788904819249</v>
      </c>
      <c r="AA95">
        <v>302.84706228304663</v>
      </c>
      <c r="AB95">
        <v>11772.87128313074</v>
      </c>
      <c r="AC95" s="1">
        <v>1048.6284069517999</v>
      </c>
      <c r="AD95">
        <v>273161.74219751899</v>
      </c>
      <c r="AE95" s="1">
        <v>522</v>
      </c>
      <c r="AF95">
        <v>48031</v>
      </c>
      <c r="AG95" s="1">
        <v>102529.3500779173</v>
      </c>
      <c r="AH95" s="1">
        <v>78.679961000000006</v>
      </c>
      <c r="AI95">
        <v>35.717897999999998</v>
      </c>
      <c r="AJ95">
        <v>47.328093000000003</v>
      </c>
      <c r="AK95">
        <v>2</v>
      </c>
      <c r="AL95">
        <v>1.746864</v>
      </c>
      <c r="AM95">
        <v>1.9354420000000001</v>
      </c>
      <c r="AN95">
        <v>0</v>
      </c>
      <c r="AO95">
        <v>0.86994694045194376</v>
      </c>
      <c r="AP95">
        <v>2164.1217006305278</v>
      </c>
      <c r="AQ95" s="1">
        <v>4291.2542023575998</v>
      </c>
      <c r="AR95" s="1">
        <v>8772.8493757150918</v>
      </c>
      <c r="AS95" s="1">
        <v>1105.699029161568</v>
      </c>
      <c r="AT95">
        <v>433.01756693288718</v>
      </c>
      <c r="AU95">
        <v>16766.941874797671</v>
      </c>
      <c r="AV95" s="1">
        <v>3190.7533584263001</v>
      </c>
      <c r="AW95" s="1">
        <v>0.20203070910000001</v>
      </c>
      <c r="AX95">
        <v>10086.1689810721</v>
      </c>
      <c r="AY95" s="1">
        <v>0.63863158389999997</v>
      </c>
      <c r="AZ95">
        <v>1327.1509463724001</v>
      </c>
      <c r="BA95">
        <v>8.4031956300000002E-2</v>
      </c>
      <c r="BB95">
        <v>1189.3344232720999</v>
      </c>
      <c r="BC95" s="1">
        <v>7.5305750699999993E-2</v>
      </c>
      <c r="BD95">
        <v>15793.407709142901</v>
      </c>
      <c r="BE95" s="1">
        <v>0.60556359487870637</v>
      </c>
      <c r="BF95">
        <v>0.2425350206397561</v>
      </c>
      <c r="BG95">
        <v>8.8157106876163738E-2</v>
      </c>
      <c r="BH95">
        <v>4.5913508227344912E-2</v>
      </c>
      <c r="BI95">
        <v>1.7830769378028889E-2</v>
      </c>
    </row>
    <row r="96" spans="1:61" x14ac:dyDescent="0.35">
      <c r="A96" t="s">
        <v>1419</v>
      </c>
      <c r="B96" t="s">
        <v>721</v>
      </c>
      <c r="C96">
        <v>31</v>
      </c>
      <c r="D96">
        <v>35.491229870967743</v>
      </c>
      <c r="E96">
        <v>1100.228126</v>
      </c>
      <c r="F96" t="s">
        <v>3</v>
      </c>
      <c r="G96">
        <v>1.4196719113409979E-2</v>
      </c>
      <c r="H96" t="s">
        <v>3</v>
      </c>
      <c r="I96">
        <v>1.316420977116415E-2</v>
      </c>
      <c r="J96">
        <v>0.93541270403594556</v>
      </c>
      <c r="K96">
        <v>3.5256724350364442E-2</v>
      </c>
      <c r="L96">
        <v>0.4663488992921247</v>
      </c>
      <c r="M96" t="s">
        <v>3</v>
      </c>
      <c r="N96">
        <v>0.1393216182610364</v>
      </c>
      <c r="O96">
        <v>61073.898626239999</v>
      </c>
      <c r="P96" s="1">
        <v>0.1222222222222222</v>
      </c>
      <c r="Q96">
        <v>0.15555555555555561</v>
      </c>
      <c r="R96">
        <v>0.72222222222222221</v>
      </c>
      <c r="S96">
        <v>10.9</v>
      </c>
      <c r="T96">
        <v>82081.871559630003</v>
      </c>
      <c r="U96" s="1">
        <v>100.9383601834862</v>
      </c>
      <c r="V96">
        <v>186644.41959557761</v>
      </c>
      <c r="W96" s="1">
        <v>0.62661542573064011</v>
      </c>
      <c r="X96">
        <v>5.0630908651042333E-2</v>
      </c>
      <c r="Y96">
        <v>0.32275366561831748</v>
      </c>
      <c r="Z96">
        <v>0.37338457426935989</v>
      </c>
      <c r="AA96">
        <v>186.6444195955776</v>
      </c>
      <c r="AB96">
        <v>3546.242736208691</v>
      </c>
      <c r="AC96" s="1">
        <v>360.84968255028957</v>
      </c>
      <c r="AD96">
        <v>150607.4389295438</v>
      </c>
      <c r="AE96" s="1">
        <v>209</v>
      </c>
      <c r="AF96">
        <v>35675</v>
      </c>
      <c r="AG96" s="1">
        <v>60192.206691682302</v>
      </c>
      <c r="AH96" s="1">
        <v>18.99999</v>
      </c>
      <c r="AI96">
        <v>18.999998000000001</v>
      </c>
      <c r="AJ96">
        <v>18.999955</v>
      </c>
      <c r="AK96">
        <v>2</v>
      </c>
      <c r="AL96">
        <v>2</v>
      </c>
      <c r="AM96">
        <v>2</v>
      </c>
      <c r="AN96">
        <v>0</v>
      </c>
      <c r="AO96" s="1">
        <v>0.72385950435379076</v>
      </c>
      <c r="AP96">
        <v>1961.189510619728</v>
      </c>
      <c r="AQ96" s="1">
        <v>2688.1432042212668</v>
      </c>
      <c r="AR96" s="1">
        <v>7775.4462077803664</v>
      </c>
      <c r="AS96" s="1">
        <v>788.84487633976369</v>
      </c>
      <c r="AT96">
        <v>606.59113708205643</v>
      </c>
      <c r="AU96">
        <v>13820.214936043179</v>
      </c>
      <c r="AV96" s="1">
        <v>9469.1092844686991</v>
      </c>
      <c r="AW96" s="1">
        <v>0.63391845260000002</v>
      </c>
      <c r="AX96">
        <v>3024.7078004359</v>
      </c>
      <c r="AY96" s="1">
        <v>0.2024919167</v>
      </c>
      <c r="AZ96">
        <v>289.44209813269998</v>
      </c>
      <c r="BA96">
        <v>1.9376974299999999E-2</v>
      </c>
      <c r="BB96">
        <v>2154.1657268923</v>
      </c>
      <c r="BC96" s="1">
        <v>0.14421265650000001</v>
      </c>
      <c r="BD96">
        <v>14937.424909929599</v>
      </c>
      <c r="BE96" s="1">
        <v>0.59911147643711615</v>
      </c>
      <c r="BF96">
        <v>0.25373177888936949</v>
      </c>
      <c r="BG96">
        <v>8.9972681363334472E-2</v>
      </c>
      <c r="BH96">
        <v>4.374471783327432E-2</v>
      </c>
      <c r="BI96">
        <v>1.343934547690563E-2</v>
      </c>
    </row>
    <row r="97" spans="1:61" x14ac:dyDescent="0.35">
      <c r="A97" t="s">
        <v>1420</v>
      </c>
      <c r="B97" t="s">
        <v>722</v>
      </c>
      <c r="C97">
        <v>25</v>
      </c>
      <c r="D97">
        <v>102.45293816</v>
      </c>
      <c r="E97">
        <v>2561.3234539999999</v>
      </c>
      <c r="F97">
        <v>7.5804622206255313E-3</v>
      </c>
      <c r="G97">
        <v>7.1372355639154172E-2</v>
      </c>
      <c r="H97" t="s">
        <v>3</v>
      </c>
      <c r="I97">
        <v>3.8213240593135203E-2</v>
      </c>
      <c r="J97">
        <v>0.73613915306834254</v>
      </c>
      <c r="K97">
        <v>0.14669478847874259</v>
      </c>
      <c r="L97">
        <v>1</v>
      </c>
      <c r="M97">
        <v>9.0729212037333907E-3</v>
      </c>
      <c r="N97">
        <v>0.15689048778369549</v>
      </c>
      <c r="O97">
        <v>65876.629127749999</v>
      </c>
      <c r="P97" s="1">
        <v>0.56213017751479288</v>
      </c>
      <c r="Q97">
        <v>0.1420118343195266</v>
      </c>
      <c r="R97">
        <v>0.29585798816568049</v>
      </c>
      <c r="S97">
        <v>20.3</v>
      </c>
      <c r="T97">
        <v>84503.497536940005</v>
      </c>
      <c r="U97" s="1">
        <v>126.17356916256161</v>
      </c>
      <c r="V97">
        <v>208178.73633542261</v>
      </c>
      <c r="W97" s="1">
        <v>0.67298924850080577</v>
      </c>
      <c r="X97">
        <v>0.23861779609757511</v>
      </c>
      <c r="Y97">
        <v>8.8392955401619178E-2</v>
      </c>
      <c r="Z97">
        <v>0.32701075149919429</v>
      </c>
      <c r="AA97">
        <v>208.17873633542271</v>
      </c>
      <c r="AB97">
        <v>5024.5075372663186</v>
      </c>
      <c r="AC97" s="1">
        <v>565.14649789327234</v>
      </c>
      <c r="AD97">
        <v>136146.10326450289</v>
      </c>
      <c r="AE97" s="1">
        <v>143</v>
      </c>
      <c r="AF97">
        <v>32293</v>
      </c>
      <c r="AG97" s="1">
        <v>51196.379586077142</v>
      </c>
      <c r="AH97" s="1">
        <v>43.699987</v>
      </c>
      <c r="AI97">
        <v>19.999998999999999</v>
      </c>
      <c r="AJ97">
        <v>28.551898999999999</v>
      </c>
      <c r="AK97">
        <v>2.5</v>
      </c>
      <c r="AL97">
        <v>1.607575</v>
      </c>
      <c r="AM97">
        <v>2.2869969999999999</v>
      </c>
      <c r="AN97">
        <v>0</v>
      </c>
      <c r="AO97">
        <v>0.83031441062475986</v>
      </c>
      <c r="AP97">
        <v>1766.0036583571609</v>
      </c>
      <c r="AQ97" s="1">
        <v>2901.9899725636142</v>
      </c>
      <c r="AR97" s="1">
        <v>8563.569410082011</v>
      </c>
      <c r="AS97" s="1">
        <v>1004.00091053865</v>
      </c>
      <c r="AT97" s="1">
        <v>281.81467626540541</v>
      </c>
      <c r="AU97" s="1">
        <v>14517.37862780684</v>
      </c>
      <c r="AV97" s="1">
        <v>6565.6559673465999</v>
      </c>
      <c r="AW97" s="1">
        <v>0.42479410410000001</v>
      </c>
      <c r="AX97">
        <v>4338.3025113452004</v>
      </c>
      <c r="AY97" s="1">
        <v>0.2806856372</v>
      </c>
      <c r="AZ97">
        <v>632.79179516040006</v>
      </c>
      <c r="BA97" s="1">
        <v>4.0941259299999998E-2</v>
      </c>
      <c r="BB97">
        <v>3919.3398742326999</v>
      </c>
      <c r="BC97" s="1">
        <v>0.2535789994</v>
      </c>
      <c r="BD97">
        <v>15456.090148084901</v>
      </c>
      <c r="BE97" s="1">
        <v>0.57169173435876042</v>
      </c>
      <c r="BF97">
        <v>0.224274138992172</v>
      </c>
      <c r="BG97">
        <v>0.15797111917029921</v>
      </c>
      <c r="BH97">
        <v>3.9704375867874529E-2</v>
      </c>
      <c r="BI97">
        <v>6.3586316108938069E-3</v>
      </c>
    </row>
    <row r="98" spans="1:61" x14ac:dyDescent="0.35">
      <c r="A98" t="s">
        <v>1421</v>
      </c>
      <c r="B98" t="s">
        <v>723</v>
      </c>
      <c r="C98">
        <v>30</v>
      </c>
      <c r="D98">
        <v>39.482501300000003</v>
      </c>
      <c r="E98">
        <v>1184.4750389999999</v>
      </c>
      <c r="F98" t="s">
        <v>3</v>
      </c>
      <c r="G98" t="s">
        <v>3</v>
      </c>
      <c r="H98" t="s">
        <v>3</v>
      </c>
      <c r="I98">
        <v>2.4394511560317651E-2</v>
      </c>
      <c r="J98">
        <v>0.94472226850521546</v>
      </c>
      <c r="K98">
        <v>1.810322103488889E-2</v>
      </c>
      <c r="L98">
        <v>0.28084924550442492</v>
      </c>
      <c r="M98" t="s">
        <v>3</v>
      </c>
      <c r="N98">
        <v>0.10372404849058139</v>
      </c>
      <c r="O98">
        <v>63268.440331220001</v>
      </c>
      <c r="P98" s="1">
        <v>0.2247191011235955</v>
      </c>
      <c r="Q98">
        <v>0.15730337078651679</v>
      </c>
      <c r="R98">
        <v>0.6179775280898876</v>
      </c>
      <c r="S98">
        <v>14</v>
      </c>
      <c r="T98">
        <v>70227.928571419994</v>
      </c>
      <c r="U98" s="1">
        <v>84.605359928571417</v>
      </c>
      <c r="V98">
        <v>247700.86353841689</v>
      </c>
      <c r="W98" s="1">
        <v>0.7055064138852305</v>
      </c>
      <c r="X98">
        <v>5.2776169122436073E-2</v>
      </c>
      <c r="Y98">
        <v>0.24171741699233351</v>
      </c>
      <c r="Z98">
        <v>0.2944935861147695</v>
      </c>
      <c r="AA98">
        <v>247.70086353841691</v>
      </c>
      <c r="AB98">
        <v>6014.9152708316387</v>
      </c>
      <c r="AC98" s="1">
        <v>501.87947438882247</v>
      </c>
      <c r="AD98">
        <v>226103.2060621049</v>
      </c>
      <c r="AE98" s="1">
        <v>456</v>
      </c>
      <c r="AF98">
        <v>41843.5</v>
      </c>
      <c r="AG98" s="1">
        <v>68552.134692962791</v>
      </c>
      <c r="AH98" s="1">
        <v>37.5</v>
      </c>
      <c r="AI98">
        <v>20</v>
      </c>
      <c r="AJ98">
        <v>21.002835999999999</v>
      </c>
      <c r="AK98">
        <v>0.5</v>
      </c>
      <c r="AL98">
        <v>0.42729899999999998</v>
      </c>
      <c r="AM98">
        <v>0.44344600000000001</v>
      </c>
      <c r="AN98">
        <v>2153.8283171875269</v>
      </c>
      <c r="AO98" s="1">
        <v>1.062912023438576</v>
      </c>
      <c r="AP98">
        <v>1904.070213167236</v>
      </c>
      <c r="AQ98" s="1">
        <v>2344.711115520603</v>
      </c>
      <c r="AR98" s="1">
        <v>7103.8997471013827</v>
      </c>
      <c r="AS98" s="1">
        <v>473.48350242440188</v>
      </c>
      <c r="AT98">
        <v>725.12556341003653</v>
      </c>
      <c r="AU98" s="1">
        <v>12551.29014162366</v>
      </c>
      <c r="AV98" s="1">
        <v>4903.8959817276</v>
      </c>
      <c r="AW98" s="1">
        <v>0.34615967780000001</v>
      </c>
      <c r="AX98">
        <v>6850.0592588777999</v>
      </c>
      <c r="AY98" s="1">
        <v>0.4835368276</v>
      </c>
      <c r="AZ98">
        <v>824.68549071589996</v>
      </c>
      <c r="BA98">
        <v>5.8213482699999999E-2</v>
      </c>
      <c r="BB98">
        <v>1587.9312191342001</v>
      </c>
      <c r="BC98" s="1">
        <v>0.11209001189999999</v>
      </c>
      <c r="BD98">
        <v>14166.5719504555</v>
      </c>
      <c r="BE98" s="1">
        <v>0.57826135562702485</v>
      </c>
      <c r="BF98">
        <v>0.24193489874849711</v>
      </c>
      <c r="BG98">
        <v>0.12880722235055109</v>
      </c>
      <c r="BH98">
        <v>3.2974037089026693E-2</v>
      </c>
      <c r="BI98">
        <v>1.8022486184900231E-2</v>
      </c>
    </row>
    <row r="99" spans="1:61" x14ac:dyDescent="0.35">
      <c r="A99" t="s">
        <v>1422</v>
      </c>
      <c r="B99" t="s">
        <v>724</v>
      </c>
      <c r="C99">
        <v>91</v>
      </c>
      <c r="D99">
        <v>365.50661358241757</v>
      </c>
      <c r="E99">
        <v>33261.101836000002</v>
      </c>
      <c r="F99">
        <v>1.26075109807422E-2</v>
      </c>
      <c r="G99">
        <v>0.60533337205193682</v>
      </c>
      <c r="H99">
        <v>2.0448594924605012E-3</v>
      </c>
      <c r="I99">
        <v>0.1073889803371208</v>
      </c>
      <c r="J99">
        <v>0.20538461446982079</v>
      </c>
      <c r="K99">
        <v>6.724066266791881E-2</v>
      </c>
      <c r="L99">
        <v>0.8071266682097028</v>
      </c>
      <c r="M99">
        <v>9.1736385246637103E-2</v>
      </c>
      <c r="N99">
        <v>0.20617890900639019</v>
      </c>
      <c r="O99">
        <v>77596.543290429996</v>
      </c>
      <c r="P99" s="1">
        <v>0.34693211488250653</v>
      </c>
      <c r="Q99">
        <v>0.1941906005221932</v>
      </c>
      <c r="R99">
        <v>0.45887728459530019</v>
      </c>
      <c r="S99">
        <v>270.12</v>
      </c>
      <c r="T99">
        <v>111454.80527173</v>
      </c>
      <c r="U99" s="1">
        <v>123.1345395972161</v>
      </c>
      <c r="V99">
        <v>224854.35199579719</v>
      </c>
      <c r="W99" s="1">
        <v>0.6116909932050868</v>
      </c>
      <c r="X99">
        <v>0.30349175517507349</v>
      </c>
      <c r="Y99">
        <v>8.4817251619839731E-2</v>
      </c>
      <c r="Z99">
        <v>0.3883090067949132</v>
      </c>
      <c r="AA99">
        <v>224.8543519957972</v>
      </c>
      <c r="AB99">
        <v>10725.00056549239</v>
      </c>
      <c r="AC99" s="1">
        <v>766.59449454565561</v>
      </c>
      <c r="AD99">
        <v>144768.7520444353</v>
      </c>
      <c r="AE99" s="1">
        <v>176</v>
      </c>
      <c r="AF99">
        <v>36352</v>
      </c>
      <c r="AG99" s="1">
        <v>86125.871654939867</v>
      </c>
      <c r="AH99" s="1">
        <v>68.349998999999997</v>
      </c>
      <c r="AI99">
        <v>42.531300000000002</v>
      </c>
      <c r="AJ99">
        <v>52.3384</v>
      </c>
      <c r="AK99">
        <v>0</v>
      </c>
      <c r="AL99">
        <v>0</v>
      </c>
      <c r="AM99">
        <v>0</v>
      </c>
      <c r="AN99">
        <v>0</v>
      </c>
      <c r="AO99">
        <v>0.82092493265520083</v>
      </c>
      <c r="AP99">
        <v>2601.6519788391529</v>
      </c>
      <c r="AQ99" s="1">
        <v>4738.868486593572</v>
      </c>
      <c r="AR99" s="1">
        <v>10500.624725004671</v>
      </c>
      <c r="AS99" s="1">
        <v>1703.8028589498831</v>
      </c>
      <c r="AT99">
        <v>1384.3242456918349</v>
      </c>
      <c r="AU99">
        <v>20929.272295079121</v>
      </c>
      <c r="AV99" s="1">
        <v>4991.7105660016005</v>
      </c>
      <c r="AW99" s="1">
        <v>0.2437409784</v>
      </c>
      <c r="AX99">
        <v>9331.8783979909003</v>
      </c>
      <c r="AY99" s="1">
        <v>0.45566767959999999</v>
      </c>
      <c r="AZ99">
        <v>1311.0106593605001</v>
      </c>
      <c r="BA99">
        <v>6.4015534700000001E-2</v>
      </c>
      <c r="BB99">
        <v>4844.9709413991995</v>
      </c>
      <c r="BC99" s="1">
        <v>0.2365758074</v>
      </c>
      <c r="BD99">
        <v>20479.570564752201</v>
      </c>
      <c r="BE99" s="1">
        <v>0.55145705929838773</v>
      </c>
      <c r="BF99">
        <v>0.1829838691840168</v>
      </c>
      <c r="BG99">
        <v>0.22584341771344821</v>
      </c>
      <c r="BH99">
        <v>3.1638139681268079E-2</v>
      </c>
      <c r="BI99">
        <v>8.0775141228791852E-3</v>
      </c>
    </row>
    <row r="100" spans="1:61" x14ac:dyDescent="0.35">
      <c r="A100" t="s">
        <v>1423</v>
      </c>
      <c r="B100" t="s">
        <v>725</v>
      </c>
      <c r="C100">
        <v>41</v>
      </c>
      <c r="D100">
        <v>47.956485170731703</v>
      </c>
      <c r="E100">
        <v>1966.2158919999999</v>
      </c>
      <c r="F100" t="s">
        <v>3</v>
      </c>
      <c r="G100">
        <v>1.061087448094887E-2</v>
      </c>
      <c r="H100" t="s">
        <v>3</v>
      </c>
      <c r="I100">
        <v>2.0610616803586061E-2</v>
      </c>
      <c r="J100">
        <v>0.91250733133698003</v>
      </c>
      <c r="K100">
        <v>5.189846038048105E-2</v>
      </c>
      <c r="L100">
        <v>1</v>
      </c>
      <c r="M100" t="s">
        <v>3</v>
      </c>
      <c r="N100">
        <v>0.18952963867378761</v>
      </c>
      <c r="O100">
        <v>74501.877192979999</v>
      </c>
      <c r="P100" s="1">
        <v>0.26315789473684209</v>
      </c>
      <c r="Q100">
        <v>0.15789473684210531</v>
      </c>
      <c r="R100">
        <v>0.57894736842105265</v>
      </c>
      <c r="S100">
        <v>21</v>
      </c>
      <c r="T100">
        <v>76139.476190469999</v>
      </c>
      <c r="U100" s="1">
        <v>93.629328190476187</v>
      </c>
      <c r="V100">
        <v>178379.54185348429</v>
      </c>
      <c r="W100" s="1">
        <v>0.67578736387532057</v>
      </c>
      <c r="X100">
        <v>0.21078038092200641</v>
      </c>
      <c r="Y100">
        <v>0.113432255202673</v>
      </c>
      <c r="Z100">
        <v>0.32421263612467938</v>
      </c>
      <c r="AA100">
        <v>178.37954185348431</v>
      </c>
      <c r="AB100">
        <v>5574.5724793480613</v>
      </c>
      <c r="AC100" s="1">
        <v>689.50008262876963</v>
      </c>
      <c r="AD100">
        <v>149508.75609482531</v>
      </c>
      <c r="AE100" s="1">
        <v>200</v>
      </c>
      <c r="AF100">
        <v>35592</v>
      </c>
      <c r="AG100" s="1">
        <v>55670.061905480899</v>
      </c>
      <c r="AH100" s="1">
        <v>49.389986999999998</v>
      </c>
      <c r="AI100">
        <v>26.278897000000001</v>
      </c>
      <c r="AJ100">
        <v>37.431488999999999</v>
      </c>
      <c r="AK100">
        <v>2.75</v>
      </c>
      <c r="AL100">
        <v>1.844009</v>
      </c>
      <c r="AM100">
        <v>2.556705</v>
      </c>
      <c r="AN100">
        <v>1272.4712022620561</v>
      </c>
      <c r="AO100">
        <v>1.352694225584099</v>
      </c>
      <c r="AP100">
        <v>1947.4447925985939</v>
      </c>
      <c r="AQ100" s="1">
        <v>3211.9037872164649</v>
      </c>
      <c r="AR100" s="1">
        <v>8377.6070049178506</v>
      </c>
      <c r="AS100" s="1">
        <v>596.84746460181702</v>
      </c>
      <c r="AT100">
        <v>1176.366730332581</v>
      </c>
      <c r="AU100">
        <v>15310.169779667311</v>
      </c>
      <c r="AV100" s="1">
        <v>7109.1521209825996</v>
      </c>
      <c r="AW100" s="1">
        <v>0.39325349139999999</v>
      </c>
      <c r="AX100">
        <v>6299.0091386715003</v>
      </c>
      <c r="AY100" s="1">
        <v>0.34843920820000002</v>
      </c>
      <c r="AZ100">
        <v>1101.9268883396001</v>
      </c>
      <c r="BA100" s="1">
        <v>6.0954750799999999E-2</v>
      </c>
      <c r="BB100">
        <v>3567.6969863579998</v>
      </c>
      <c r="BC100" s="1">
        <v>0.1973525495</v>
      </c>
      <c r="BD100">
        <v>18077.7851343517</v>
      </c>
      <c r="BE100" s="1">
        <v>0.55619557027574618</v>
      </c>
      <c r="BF100">
        <v>0.18288437269534799</v>
      </c>
      <c r="BG100">
        <v>0.17248976801056451</v>
      </c>
      <c r="BH100">
        <v>5.1955842534192047E-2</v>
      </c>
      <c r="BI100">
        <v>3.6474446484149319E-2</v>
      </c>
    </row>
    <row r="101" spans="1:61" x14ac:dyDescent="0.35">
      <c r="A101" t="s">
        <v>1424</v>
      </c>
      <c r="B101" t="s">
        <v>726</v>
      </c>
      <c r="C101">
        <v>38</v>
      </c>
      <c r="D101">
        <v>43.638352342105257</v>
      </c>
      <c r="E101">
        <v>1658.2573890000001</v>
      </c>
      <c r="F101">
        <v>9.536548017286553E-3</v>
      </c>
      <c r="G101">
        <v>5.3185366182291159E-2</v>
      </c>
      <c r="H101" t="s">
        <v>3</v>
      </c>
      <c r="I101">
        <v>2.8658055441051041E-2</v>
      </c>
      <c r="J101">
        <v>0.80906684392768258</v>
      </c>
      <c r="K101">
        <v>9.8365992621512119E-2</v>
      </c>
      <c r="L101">
        <v>0.44800716347046532</v>
      </c>
      <c r="M101">
        <v>1.303314958181021E-2</v>
      </c>
      <c r="N101">
        <v>0.13672216365986431</v>
      </c>
      <c r="O101">
        <v>69111.818884189997</v>
      </c>
      <c r="P101" s="1">
        <v>0.18965517241379309</v>
      </c>
      <c r="Q101">
        <v>0.14655172413793099</v>
      </c>
      <c r="R101">
        <v>0.66379310344827591</v>
      </c>
      <c r="S101">
        <v>12</v>
      </c>
      <c r="T101">
        <v>95762.916666660007</v>
      </c>
      <c r="U101" s="1">
        <v>138.18811575000001</v>
      </c>
      <c r="V101">
        <v>277523.39477137697</v>
      </c>
      <c r="W101" s="1">
        <v>0.61305397622391156</v>
      </c>
      <c r="X101">
        <v>0.30172137117436432</v>
      </c>
      <c r="Y101">
        <v>8.5224652601724071E-2</v>
      </c>
      <c r="Z101">
        <v>0.38694602377608839</v>
      </c>
      <c r="AA101">
        <v>277.52339477137701</v>
      </c>
      <c r="AB101">
        <v>8893.3714981926732</v>
      </c>
      <c r="AC101" s="1">
        <v>624.21159517595243</v>
      </c>
      <c r="AD101">
        <v>200896.65289507899</v>
      </c>
      <c r="AE101" s="1">
        <v>397</v>
      </c>
      <c r="AF101">
        <v>41628.5</v>
      </c>
      <c r="AG101" s="1">
        <v>67096.170915800074</v>
      </c>
      <c r="AH101" s="1">
        <v>42.199998999999998</v>
      </c>
      <c r="AI101">
        <v>30.299999</v>
      </c>
      <c r="AJ101">
        <v>32.723798000000002</v>
      </c>
      <c r="AK101">
        <v>0</v>
      </c>
      <c r="AL101">
        <v>0</v>
      </c>
      <c r="AM101">
        <v>0</v>
      </c>
      <c r="AN101">
        <v>0</v>
      </c>
      <c r="AO101">
        <v>1.0437511895132121</v>
      </c>
      <c r="AP101">
        <v>1820.2411760819839</v>
      </c>
      <c r="AQ101" s="1">
        <v>3077.9657692814299</v>
      </c>
      <c r="AR101" s="1">
        <v>7764.8128001195346</v>
      </c>
      <c r="AS101" s="1">
        <v>1015.5584357236349</v>
      </c>
      <c r="AT101">
        <v>374.93953238160418</v>
      </c>
      <c r="AU101">
        <v>14053.51771358819</v>
      </c>
      <c r="AV101" s="1">
        <v>4261.5416705780999</v>
      </c>
      <c r="AW101" s="1">
        <v>0.29466159409999998</v>
      </c>
      <c r="AX101">
        <v>7731.2612673077001</v>
      </c>
      <c r="AY101" s="1">
        <v>0.53457315350000001</v>
      </c>
      <c r="AZ101">
        <v>734.41391626869995</v>
      </c>
      <c r="BA101">
        <v>5.0780584099999998E-2</v>
      </c>
      <c r="BB101">
        <v>1735.2775985784999</v>
      </c>
      <c r="BC101" s="1">
        <v>0.11998466820000001</v>
      </c>
      <c r="BD101">
        <v>14462.494452733001</v>
      </c>
      <c r="BE101" s="1">
        <v>0.58189901320160498</v>
      </c>
      <c r="BF101">
        <v>0.2436608424037057</v>
      </c>
      <c r="BG101">
        <v>0.12028419778381461</v>
      </c>
      <c r="BH101">
        <v>3.3727775579162053E-2</v>
      </c>
      <c r="BI101">
        <v>2.04281710317127E-2</v>
      </c>
    </row>
    <row r="102" spans="1:61" x14ac:dyDescent="0.35">
      <c r="A102" t="s">
        <v>1425</v>
      </c>
      <c r="B102" t="s">
        <v>727</v>
      </c>
      <c r="C102">
        <v>22</v>
      </c>
      <c r="D102">
        <v>26.390383227272729</v>
      </c>
      <c r="E102">
        <v>580.58843100000001</v>
      </c>
      <c r="F102" t="s">
        <v>3</v>
      </c>
      <c r="G102" t="s">
        <v>3</v>
      </c>
      <c r="H102" t="s">
        <v>3</v>
      </c>
      <c r="I102">
        <v>2.0927245577731651E-2</v>
      </c>
      <c r="J102">
        <v>0.93060990563645007</v>
      </c>
      <c r="K102">
        <v>3.5569425172406667E-2</v>
      </c>
      <c r="L102">
        <v>0.6159851824825181</v>
      </c>
      <c r="M102" t="s">
        <v>3</v>
      </c>
      <c r="N102">
        <v>0.1167808674923855</v>
      </c>
      <c r="O102">
        <v>39318.44811877</v>
      </c>
      <c r="P102" s="1">
        <v>0.35483870967741937</v>
      </c>
      <c r="Q102">
        <v>0.30645161290322581</v>
      </c>
      <c r="R102">
        <v>0.33870967741935482</v>
      </c>
      <c r="S102">
        <v>7.2</v>
      </c>
      <c r="T102">
        <v>94928.652777769996</v>
      </c>
      <c r="U102" s="1">
        <v>80.637282083333332</v>
      </c>
      <c r="V102">
        <v>146174.82104117231</v>
      </c>
      <c r="W102" s="1">
        <v>0.62454468682383502</v>
      </c>
      <c r="X102">
        <v>0.20481925865299769</v>
      </c>
      <c r="Y102">
        <v>0.17063605452316741</v>
      </c>
      <c r="Z102">
        <v>0.37545531317616498</v>
      </c>
      <c r="AA102">
        <v>146.17482104117229</v>
      </c>
      <c r="AB102">
        <v>3053.6932968958872</v>
      </c>
      <c r="AC102" s="1">
        <v>382.66162075833722</v>
      </c>
      <c r="AD102">
        <v>105519.7495361531</v>
      </c>
      <c r="AE102" s="1">
        <v>70</v>
      </c>
      <c r="AF102">
        <v>35927.5</v>
      </c>
      <c r="AG102" s="1">
        <v>54470.428391959802</v>
      </c>
      <c r="AH102" s="1">
        <v>25.219937000000002</v>
      </c>
      <c r="AI102">
        <v>19.999984999999999</v>
      </c>
      <c r="AJ102">
        <v>19.999965</v>
      </c>
      <c r="AK102">
        <v>0.5</v>
      </c>
      <c r="AL102">
        <v>0.38245699999999999</v>
      </c>
      <c r="AM102">
        <v>0.29874899999999999</v>
      </c>
      <c r="AN102">
        <v>0</v>
      </c>
      <c r="AO102" s="1">
        <v>0.6918116531489904</v>
      </c>
      <c r="AP102">
        <v>2136.6473628545309</v>
      </c>
      <c r="AQ102" s="1">
        <v>3088.7102364600851</v>
      </c>
      <c r="AR102" s="1">
        <v>7783.0282498343477</v>
      </c>
      <c r="AS102" s="1">
        <v>589.23258152210747</v>
      </c>
      <c r="AT102">
        <v>1000.220188679578</v>
      </c>
      <c r="AU102">
        <v>14597.83861935065</v>
      </c>
      <c r="AV102" s="1">
        <v>10383.3429971971</v>
      </c>
      <c r="AW102" s="1">
        <v>0.62744830640000004</v>
      </c>
      <c r="AX102">
        <v>2382.7391106395999</v>
      </c>
      <c r="AY102" s="1">
        <v>0.14398499789999999</v>
      </c>
      <c r="AZ102">
        <v>898.44248321079999</v>
      </c>
      <c r="BA102">
        <v>5.42913987E-2</v>
      </c>
      <c r="BB102">
        <v>2883.9988360847001</v>
      </c>
      <c r="BC102" s="1">
        <v>0.1742752971</v>
      </c>
      <c r="BD102">
        <v>16548.523427132201</v>
      </c>
      <c r="BE102" s="1">
        <v>0.5339394453888906</v>
      </c>
      <c r="BF102">
        <v>0.2300607639924796</v>
      </c>
      <c r="BG102">
        <v>0.18881005746596469</v>
      </c>
      <c r="BH102">
        <v>3.6981848913440883E-2</v>
      </c>
      <c r="BI102">
        <v>1.0207884239224181E-2</v>
      </c>
    </row>
    <row r="103" spans="1:61" x14ac:dyDescent="0.35">
      <c r="A103" t="s">
        <v>1426</v>
      </c>
      <c r="B103" t="s">
        <v>728</v>
      </c>
      <c r="C103">
        <v>72</v>
      </c>
      <c r="D103">
        <v>21.642428041666669</v>
      </c>
      <c r="E103">
        <v>1558.254819</v>
      </c>
      <c r="F103" t="s">
        <v>3</v>
      </c>
      <c r="G103">
        <v>1.758016484552475E-2</v>
      </c>
      <c r="H103" t="s">
        <v>3</v>
      </c>
      <c r="I103">
        <v>2.0550296557255581E-2</v>
      </c>
      <c r="J103">
        <v>0.92582661065441052</v>
      </c>
      <c r="K103">
        <v>3.2384397721818448E-2</v>
      </c>
      <c r="L103">
        <v>0.99466139305751955</v>
      </c>
      <c r="M103" t="s">
        <v>3</v>
      </c>
      <c r="N103">
        <v>0.1719465357217462</v>
      </c>
      <c r="O103">
        <v>65422.16169714</v>
      </c>
      <c r="P103" s="1">
        <v>8.4033613445378158E-2</v>
      </c>
      <c r="Q103">
        <v>0.16806722689075629</v>
      </c>
      <c r="R103">
        <v>0.74789915966386555</v>
      </c>
      <c r="S103">
        <v>12.75</v>
      </c>
      <c r="T103">
        <v>93506.666666660007</v>
      </c>
      <c r="U103" s="1">
        <v>122.2160642352941</v>
      </c>
      <c r="V103">
        <v>165282.9414416847</v>
      </c>
      <c r="W103" s="1">
        <v>0.67912274657008376</v>
      </c>
      <c r="X103">
        <v>0.123444911947035</v>
      </c>
      <c r="Y103">
        <v>0.19743234148288119</v>
      </c>
      <c r="Z103">
        <v>0.32087725342991619</v>
      </c>
      <c r="AA103">
        <v>165.2829414416847</v>
      </c>
      <c r="AB103">
        <v>3603.5627366797189</v>
      </c>
      <c r="AC103" s="1">
        <v>311.08116855437112</v>
      </c>
      <c r="AD103">
        <v>104511.6484822214</v>
      </c>
      <c r="AE103" s="1">
        <v>68</v>
      </c>
      <c r="AF103">
        <v>32538</v>
      </c>
      <c r="AG103" s="1">
        <v>50815.108024091707</v>
      </c>
      <c r="AH103" s="1">
        <v>27.699998999999998</v>
      </c>
      <c r="AI103">
        <v>20.271899000000001</v>
      </c>
      <c r="AJ103">
        <v>20.789876</v>
      </c>
      <c r="AK103">
        <v>2</v>
      </c>
      <c r="AL103">
        <v>1.7077260000000001</v>
      </c>
      <c r="AM103">
        <v>1.7567820000000001</v>
      </c>
      <c r="AN103">
        <v>0</v>
      </c>
      <c r="AO103">
        <v>0.84714144369256938</v>
      </c>
      <c r="AP103">
        <v>1599.7007483023219</v>
      </c>
      <c r="AQ103" s="1">
        <v>3469.9200439308888</v>
      </c>
      <c r="AR103" s="1">
        <v>10240.21850947345</v>
      </c>
      <c r="AS103" s="1">
        <v>901.29940422792936</v>
      </c>
      <c r="AT103">
        <v>351.83278967931108</v>
      </c>
      <c r="AU103">
        <v>16562.9714956139</v>
      </c>
      <c r="AV103" s="1">
        <v>10229.311474722501</v>
      </c>
      <c r="AW103" s="1">
        <v>0.59902003130000003</v>
      </c>
      <c r="AX103">
        <v>3073.9295832141001</v>
      </c>
      <c r="AY103" s="1">
        <v>0.1800067776</v>
      </c>
      <c r="AZ103">
        <v>784.92545465379999</v>
      </c>
      <c r="BA103" s="1">
        <v>4.5964586299999999E-2</v>
      </c>
      <c r="BB103">
        <v>2988.5770686472001</v>
      </c>
      <c r="BC103" s="1">
        <v>0.17500860479999999</v>
      </c>
      <c r="BD103">
        <v>17076.743581237599</v>
      </c>
      <c r="BE103" s="1">
        <v>0.57324184604567541</v>
      </c>
      <c r="BF103">
        <v>0.29253960650123539</v>
      </c>
      <c r="BG103">
        <v>0.1025944642017147</v>
      </c>
      <c r="BH103">
        <v>2.4607720569148821E-2</v>
      </c>
      <c r="BI103">
        <v>7.0163626822255538E-3</v>
      </c>
    </row>
    <row r="104" spans="1:61" x14ac:dyDescent="0.35">
      <c r="A104" t="s">
        <v>1427</v>
      </c>
      <c r="B104" t="s">
        <v>729</v>
      </c>
      <c r="C104">
        <v>110</v>
      </c>
      <c r="D104">
        <v>13.7158286</v>
      </c>
      <c r="E104">
        <v>1508.7411460000001</v>
      </c>
      <c r="F104" t="s">
        <v>3</v>
      </c>
      <c r="G104" t="s">
        <v>3</v>
      </c>
      <c r="H104" t="s">
        <v>3</v>
      </c>
      <c r="I104">
        <v>2.9286596878422059E-2</v>
      </c>
      <c r="J104">
        <v>0.93766132038425598</v>
      </c>
      <c r="K104">
        <v>2.1590623119254599E-2</v>
      </c>
      <c r="L104">
        <v>0.28735817251623569</v>
      </c>
      <c r="M104" t="s">
        <v>3</v>
      </c>
      <c r="N104">
        <v>0.19724203427918521</v>
      </c>
      <c r="O104">
        <v>55199.233349299997</v>
      </c>
      <c r="P104" s="1">
        <v>0.13636363636363641</v>
      </c>
      <c r="Q104">
        <v>0.2</v>
      </c>
      <c r="R104">
        <v>0.66363636363636369</v>
      </c>
      <c r="S104">
        <v>17</v>
      </c>
      <c r="T104">
        <v>66634.411764699995</v>
      </c>
      <c r="U104" s="1">
        <v>88.749479176470587</v>
      </c>
      <c r="V104">
        <v>183506.5085445744</v>
      </c>
      <c r="W104" s="1">
        <v>0.76465361201763382</v>
      </c>
      <c r="X104">
        <v>4.510170379069392E-2</v>
      </c>
      <c r="Y104">
        <v>0.19024468419167229</v>
      </c>
      <c r="Z104">
        <v>0.23534638798236621</v>
      </c>
      <c r="AA104">
        <v>183.50650854457439</v>
      </c>
      <c r="AB104">
        <v>4540.558211832581</v>
      </c>
      <c r="AC104" s="1">
        <v>461.46666169068612</v>
      </c>
      <c r="AD104">
        <v>155581.15472672341</v>
      </c>
      <c r="AE104" s="1">
        <v>230</v>
      </c>
      <c r="AF104">
        <v>38701.5</v>
      </c>
      <c r="AG104" s="1">
        <v>67405.294004611831</v>
      </c>
      <c r="AH104" s="1">
        <v>43.499974000000002</v>
      </c>
      <c r="AI104">
        <v>19.999998000000001</v>
      </c>
      <c r="AJ104">
        <v>26.043343</v>
      </c>
      <c r="AK104">
        <v>1.75</v>
      </c>
      <c r="AL104">
        <v>1.335647</v>
      </c>
      <c r="AM104">
        <v>1.75</v>
      </c>
      <c r="AN104">
        <v>1295.3232071527259</v>
      </c>
      <c r="AO104" s="1">
        <v>0.92683890583783102</v>
      </c>
      <c r="AP104">
        <v>1534.0602436251179</v>
      </c>
      <c r="AQ104" s="1">
        <v>2581.500968755312</v>
      </c>
      <c r="AR104" s="1">
        <v>7883.3691130738198</v>
      </c>
      <c r="AS104" s="1">
        <v>608.17998000035982</v>
      </c>
      <c r="AT104">
        <v>461.96371183211568</v>
      </c>
      <c r="AU104">
        <v>13069.07401728673</v>
      </c>
      <c r="AV104" s="1">
        <v>6224.0106973490001</v>
      </c>
      <c r="AW104" s="1">
        <v>0.45586639639999998</v>
      </c>
      <c r="AX104">
        <v>5607.0350842938997</v>
      </c>
      <c r="AY104" s="1">
        <v>0.41067713449999999</v>
      </c>
      <c r="AZ104">
        <v>715.83973253470003</v>
      </c>
      <c r="BA104" s="1">
        <v>5.2430385400000001E-2</v>
      </c>
      <c r="BB104">
        <v>1106.2609911336999</v>
      </c>
      <c r="BC104" s="1">
        <v>8.1026083700000001E-2</v>
      </c>
      <c r="BD104">
        <v>13653.146505311301</v>
      </c>
      <c r="BE104" s="1">
        <v>0.54764192031494918</v>
      </c>
      <c r="BF104">
        <v>0.29846237742864429</v>
      </c>
      <c r="BG104">
        <v>0.1030945211970984</v>
      </c>
      <c r="BH104">
        <v>3.6437400211424199E-2</v>
      </c>
      <c r="BI104">
        <v>1.4363780847883929E-2</v>
      </c>
    </row>
    <row r="105" spans="1:61" x14ac:dyDescent="0.35">
      <c r="A105" t="s">
        <v>1428</v>
      </c>
      <c r="B105" t="s">
        <v>730</v>
      </c>
      <c r="C105">
        <v>4</v>
      </c>
      <c r="D105">
        <v>338.75011999999998</v>
      </c>
      <c r="E105">
        <v>1355.0004799999999</v>
      </c>
      <c r="F105" t="s">
        <v>3</v>
      </c>
      <c r="G105">
        <v>0.14863217507649981</v>
      </c>
      <c r="H105" t="s">
        <v>3</v>
      </c>
      <c r="I105">
        <v>0.42028112982263638</v>
      </c>
      <c r="J105">
        <v>0.33691488994259272</v>
      </c>
      <c r="K105">
        <v>9.1191239777343794E-2</v>
      </c>
      <c r="L105">
        <v>1</v>
      </c>
      <c r="M105">
        <v>1.8106976712060331E-2</v>
      </c>
      <c r="N105">
        <v>8.5733442652418085E-2</v>
      </c>
      <c r="O105">
        <v>71957.44278148</v>
      </c>
      <c r="P105" s="1">
        <v>0.125</v>
      </c>
      <c r="Q105">
        <v>0.23863636363636359</v>
      </c>
      <c r="R105">
        <v>0.63636363636363635</v>
      </c>
      <c r="S105">
        <v>13.25</v>
      </c>
      <c r="T105">
        <v>83803.660377349996</v>
      </c>
      <c r="U105" s="1">
        <v>102.26418716981129</v>
      </c>
      <c r="V105">
        <v>73974.815123312728</v>
      </c>
      <c r="W105" s="1">
        <v>0.68890510396922622</v>
      </c>
      <c r="X105">
        <v>0.25090279521580638</v>
      </c>
      <c r="Y105">
        <v>6.0192100814967411E-2</v>
      </c>
      <c r="Z105">
        <v>0.31109489603077378</v>
      </c>
      <c r="AA105">
        <v>73.974815123312723</v>
      </c>
      <c r="AB105">
        <v>2284.3143199476949</v>
      </c>
      <c r="AC105" s="1">
        <v>310.28084211453557</v>
      </c>
      <c r="AD105" s="1">
        <v>52538.360885325827</v>
      </c>
      <c r="AE105" s="1">
        <v>4</v>
      </c>
      <c r="AF105">
        <v>28601</v>
      </c>
      <c r="AG105" s="1">
        <v>40185.580432392817</v>
      </c>
      <c r="AH105" s="1">
        <v>46.649903999999999</v>
      </c>
      <c r="AI105">
        <v>29.490987000000001</v>
      </c>
      <c r="AJ105">
        <v>30.909081</v>
      </c>
      <c r="AK105">
        <v>1.5</v>
      </c>
      <c r="AL105">
        <v>1.148652</v>
      </c>
      <c r="AM105">
        <v>1.4319569999999999</v>
      </c>
      <c r="AN105">
        <v>0</v>
      </c>
      <c r="AO105">
        <v>1.320084212776212</v>
      </c>
      <c r="AP105">
        <v>2513.367294157712</v>
      </c>
      <c r="AQ105" s="1">
        <v>2587.469622150983</v>
      </c>
      <c r="AR105" s="1">
        <v>9037.1165255970991</v>
      </c>
      <c r="AS105" s="1">
        <v>999.20191172183206</v>
      </c>
      <c r="AT105" s="1">
        <v>81.755631555200637</v>
      </c>
      <c r="AU105">
        <v>15218.910985182831</v>
      </c>
      <c r="AV105" s="1">
        <v>11686.557071226</v>
      </c>
      <c r="AW105" s="1">
        <v>0.67141045180000003</v>
      </c>
      <c r="AX105">
        <v>2089.6925120874998</v>
      </c>
      <c r="AY105" s="1">
        <v>0.1200560084</v>
      </c>
      <c r="AZ105">
        <v>891.30505013890001</v>
      </c>
      <c r="BA105" s="1">
        <v>5.1206828699999998E-2</v>
      </c>
      <c r="BB105">
        <v>2738.4256278824</v>
      </c>
      <c r="BC105" s="1">
        <v>0.15732671109999999</v>
      </c>
      <c r="BD105">
        <v>17405.9802613348</v>
      </c>
      <c r="BE105" s="1">
        <v>0.59937715682606751</v>
      </c>
      <c r="BF105">
        <v>0.21788847407635481</v>
      </c>
      <c r="BG105">
        <v>0.13997483417066661</v>
      </c>
      <c r="BH105">
        <v>1.50631169725989E-2</v>
      </c>
      <c r="BI105">
        <v>2.76964179543122E-2</v>
      </c>
    </row>
    <row r="106" spans="1:61" x14ac:dyDescent="0.35">
      <c r="A106" t="s">
        <v>1429</v>
      </c>
      <c r="B106" t="s">
        <v>731</v>
      </c>
      <c r="C106">
        <v>78</v>
      </c>
      <c r="D106">
        <v>17.06086830769231</v>
      </c>
      <c r="E106">
        <v>1330.7477280000001</v>
      </c>
      <c r="F106" t="s">
        <v>3</v>
      </c>
      <c r="G106">
        <v>1.2537038157493571E-2</v>
      </c>
      <c r="H106" t="s">
        <v>3</v>
      </c>
      <c r="I106">
        <v>1.8368466623318619E-2</v>
      </c>
      <c r="J106">
        <v>0.9280530836959251</v>
      </c>
      <c r="K106">
        <v>3.8873769429833838E-2</v>
      </c>
      <c r="L106">
        <v>0.43019833274108171</v>
      </c>
      <c r="M106" t="s">
        <v>3</v>
      </c>
      <c r="N106">
        <v>0.14641105038798621</v>
      </c>
      <c r="O106">
        <v>64713.898873680002</v>
      </c>
      <c r="P106" s="1">
        <v>0.20202020202020199</v>
      </c>
      <c r="Q106">
        <v>0.20202020202020199</v>
      </c>
      <c r="R106">
        <v>0.59595959595959591</v>
      </c>
      <c r="S106">
        <v>13</v>
      </c>
      <c r="T106">
        <v>101327.69230769</v>
      </c>
      <c r="U106" s="1">
        <v>102.3652098461538</v>
      </c>
      <c r="V106">
        <v>271653.80965429678</v>
      </c>
      <c r="W106" s="1">
        <v>0.82734341478897433</v>
      </c>
      <c r="X106">
        <v>0.13258819733817201</v>
      </c>
      <c r="Y106">
        <v>4.0068387872853717E-2</v>
      </c>
      <c r="Z106">
        <v>0.1726565852110257</v>
      </c>
      <c r="AA106">
        <v>271.65380965429682</v>
      </c>
      <c r="AB106">
        <v>5605.3892432420516</v>
      </c>
      <c r="AC106" s="1">
        <v>730.2301477233857</v>
      </c>
      <c r="AD106">
        <v>227913.42606737011</v>
      </c>
      <c r="AE106" s="1">
        <v>459</v>
      </c>
      <c r="AF106">
        <v>41871</v>
      </c>
      <c r="AG106" s="1">
        <v>78701.593895155936</v>
      </c>
      <c r="AH106" s="1">
        <v>30.499908999999999</v>
      </c>
      <c r="AI106">
        <v>20.015398999999999</v>
      </c>
      <c r="AJ106">
        <v>21.514890000000001</v>
      </c>
      <c r="AK106">
        <v>3</v>
      </c>
      <c r="AL106">
        <v>3</v>
      </c>
      <c r="AM106">
        <v>3</v>
      </c>
      <c r="AN106">
        <v>3741.832742020657</v>
      </c>
      <c r="AO106">
        <v>1.122416267177633</v>
      </c>
      <c r="AP106">
        <v>2208.341076348619</v>
      </c>
      <c r="AQ106" s="1">
        <v>3813.693860388842</v>
      </c>
      <c r="AR106" s="1">
        <v>7194.2391172731723</v>
      </c>
      <c r="AS106" s="1">
        <v>935.93607097257427</v>
      </c>
      <c r="AT106" s="1">
        <v>323.71212134055207</v>
      </c>
      <c r="AU106">
        <v>14475.92224632376</v>
      </c>
      <c r="AV106" s="1">
        <v>5179.8427584329002</v>
      </c>
      <c r="AW106" s="1">
        <v>0.29370500100000002</v>
      </c>
      <c r="AX106">
        <v>8521.6568873363994</v>
      </c>
      <c r="AY106" s="1">
        <v>0.48319096950000001</v>
      </c>
      <c r="AZ106">
        <v>1587.7659181622</v>
      </c>
      <c r="BA106">
        <v>9.0028754200000005E-2</v>
      </c>
      <c r="BB106">
        <v>2346.9433576247002</v>
      </c>
      <c r="BC106" s="1">
        <v>0.13307527529999999</v>
      </c>
      <c r="BD106">
        <v>17636.208921556201</v>
      </c>
      <c r="BE106" s="1">
        <v>0.49613778803934211</v>
      </c>
      <c r="BF106">
        <v>0.18784361737997221</v>
      </c>
      <c r="BG106">
        <v>0.2675194951173388</v>
      </c>
      <c r="BH106">
        <v>3.0775887508926181E-2</v>
      </c>
      <c r="BI106">
        <v>1.772321195442075E-2</v>
      </c>
    </row>
    <row r="107" spans="1:61" x14ac:dyDescent="0.35">
      <c r="A107" t="s">
        <v>1430</v>
      </c>
      <c r="B107" t="s">
        <v>732</v>
      </c>
      <c r="C107">
        <v>10</v>
      </c>
      <c r="D107">
        <v>472.3380583</v>
      </c>
      <c r="E107">
        <v>4723.3805830000001</v>
      </c>
      <c r="F107">
        <v>1.137531984419202E-2</v>
      </c>
      <c r="G107">
        <v>0.70534563621804169</v>
      </c>
      <c r="H107">
        <v>2.9170529849925652E-3</v>
      </c>
      <c r="I107">
        <v>4.9585082000752692E-2</v>
      </c>
      <c r="J107">
        <v>0.17319002921376681</v>
      </c>
      <c r="K107">
        <v>5.7586879738254181E-2</v>
      </c>
      <c r="L107">
        <v>1</v>
      </c>
      <c r="M107">
        <v>1.2772251816959341E-2</v>
      </c>
      <c r="N107">
        <v>0.20532666761446999</v>
      </c>
      <c r="O107">
        <v>85482.86296554</v>
      </c>
      <c r="P107" s="1">
        <v>0.15880893300248139</v>
      </c>
      <c r="Q107">
        <v>0.109181141439206</v>
      </c>
      <c r="R107">
        <v>0.73200992555831268</v>
      </c>
      <c r="S107">
        <v>34.5</v>
      </c>
      <c r="T107">
        <v>119895.88405797</v>
      </c>
      <c r="U107" s="1">
        <v>136.90958211594199</v>
      </c>
      <c r="V107">
        <v>266640.43429675931</v>
      </c>
      <c r="W107" s="1">
        <v>0.83124999776687214</v>
      </c>
      <c r="X107">
        <v>0.14215050805146789</v>
      </c>
      <c r="Y107">
        <v>2.659949418165989E-2</v>
      </c>
      <c r="Z107">
        <v>0.1687500022331278</v>
      </c>
      <c r="AA107">
        <v>266.64043429675928</v>
      </c>
      <c r="AB107">
        <v>19997.82789893388</v>
      </c>
      <c r="AC107" s="1">
        <v>2076.5081635175961</v>
      </c>
      <c r="AD107">
        <v>154740.49414946529</v>
      </c>
      <c r="AE107" s="1">
        <v>225</v>
      </c>
      <c r="AF107">
        <v>41434</v>
      </c>
      <c r="AG107" s="1">
        <v>91615.882503688743</v>
      </c>
      <c r="AH107" s="1">
        <v>149.499979</v>
      </c>
      <c r="AI107">
        <v>69.884499000000005</v>
      </c>
      <c r="AJ107">
        <v>90.967797000000004</v>
      </c>
      <c r="AK107">
        <v>3.8</v>
      </c>
      <c r="AL107">
        <v>2.9118710000000001</v>
      </c>
      <c r="AM107">
        <v>3.399715</v>
      </c>
      <c r="AN107">
        <v>0</v>
      </c>
      <c r="AO107">
        <v>1.521611325775599</v>
      </c>
      <c r="AP107">
        <v>3953.6232200326172</v>
      </c>
      <c r="AQ107" s="1">
        <v>5643.2539177417366</v>
      </c>
      <c r="AR107" s="1">
        <v>14354.087810332179</v>
      </c>
      <c r="AS107" s="1">
        <v>1996.5721572260611</v>
      </c>
      <c r="AT107">
        <v>1087.657718814821</v>
      </c>
      <c r="AU107">
        <v>27035.194824147409</v>
      </c>
      <c r="AV107" s="1">
        <v>4445.9041443351998</v>
      </c>
      <c r="AW107" s="1">
        <v>0.1640135633</v>
      </c>
      <c r="AX107">
        <v>17462.458482039099</v>
      </c>
      <c r="AY107" s="1">
        <v>0.64420643060000005</v>
      </c>
      <c r="AZ107">
        <v>1467.3468238051</v>
      </c>
      <c r="BA107">
        <v>5.4131797099999997E-2</v>
      </c>
      <c r="BB107">
        <v>3731.2203364193001</v>
      </c>
      <c r="BC107" s="1">
        <v>0.13764820899999999</v>
      </c>
      <c r="BD107">
        <v>27106.929786598699</v>
      </c>
      <c r="BE107" s="1">
        <v>0.59106897366111055</v>
      </c>
      <c r="BF107">
        <v>0.2414700624768687</v>
      </c>
      <c r="BG107">
        <v>0.1049070973842918</v>
      </c>
      <c r="BH107">
        <v>3.8662090566130312E-2</v>
      </c>
      <c r="BI107">
        <v>2.3891775911598589E-2</v>
      </c>
    </row>
    <row r="108" spans="1:61" x14ac:dyDescent="0.35">
      <c r="A108" t="s">
        <v>1431</v>
      </c>
      <c r="B108" t="s">
        <v>733</v>
      </c>
      <c r="C108">
        <v>79</v>
      </c>
      <c r="D108">
        <v>419.63022745569617</v>
      </c>
      <c r="E108">
        <v>33150.787968999997</v>
      </c>
      <c r="F108">
        <v>1.5930351121901751E-2</v>
      </c>
      <c r="G108">
        <v>0.63583175598611041</v>
      </c>
      <c r="H108">
        <v>1.7528676647565E-3</v>
      </c>
      <c r="I108">
        <v>0.17935162937466201</v>
      </c>
      <c r="J108">
        <v>0.13781935820955871</v>
      </c>
      <c r="K108">
        <v>2.9314037643010649E-2</v>
      </c>
      <c r="L108">
        <v>1</v>
      </c>
      <c r="M108">
        <v>0.1098743924271872</v>
      </c>
      <c r="N108">
        <v>0.24706048999642671</v>
      </c>
      <c r="O108">
        <v>79689.946949859994</v>
      </c>
      <c r="P108" s="1">
        <v>0.20483005366726301</v>
      </c>
      <c r="Q108">
        <v>0.26207513416815742</v>
      </c>
      <c r="R108">
        <v>0.53309481216457966</v>
      </c>
      <c r="S108">
        <v>691.08</v>
      </c>
      <c r="T108">
        <v>79144.294900730005</v>
      </c>
      <c r="U108" s="1">
        <v>47.969537490594433</v>
      </c>
      <c r="V108">
        <v>180476.29020446711</v>
      </c>
      <c r="W108" s="1">
        <v>0.4815842534763683</v>
      </c>
      <c r="X108">
        <v>0.42555054740283221</v>
      </c>
      <c r="Y108">
        <v>9.2865199120799519E-2</v>
      </c>
      <c r="Z108">
        <v>0.51841574652363165</v>
      </c>
      <c r="AA108">
        <v>180.47629020446709</v>
      </c>
      <c r="AB108">
        <v>8871.2105810277444</v>
      </c>
      <c r="AC108" s="1">
        <v>572.15448748116614</v>
      </c>
      <c r="AD108">
        <v>98894.723683346514</v>
      </c>
      <c r="AE108" s="1">
        <v>60</v>
      </c>
      <c r="AF108">
        <v>28482.5</v>
      </c>
      <c r="AG108" s="1">
        <v>47650.276789257841</v>
      </c>
      <c r="AH108" s="1">
        <v>78.2</v>
      </c>
      <c r="AI108">
        <v>40.094499999999996</v>
      </c>
      <c r="AJ108">
        <v>53.068899999999999</v>
      </c>
      <c r="AK108">
        <v>1</v>
      </c>
      <c r="AL108">
        <v>0.75359200000000004</v>
      </c>
      <c r="AM108">
        <v>0.84102199999999994</v>
      </c>
      <c r="AN108">
        <v>0</v>
      </c>
      <c r="AO108" s="1">
        <v>1.1447688576501709</v>
      </c>
      <c r="AP108">
        <v>4317.8820935977265</v>
      </c>
      <c r="AQ108" s="1">
        <v>4465.0060719043904</v>
      </c>
      <c r="AR108" s="1">
        <v>13910.1148983612</v>
      </c>
      <c r="AS108" s="1">
        <v>1698.938669351302</v>
      </c>
      <c r="AT108" s="1">
        <v>738.20451999163163</v>
      </c>
      <c r="AU108">
        <v>25130.146253206251</v>
      </c>
      <c r="AV108" s="1">
        <v>9565.0439478458993</v>
      </c>
      <c r="AW108" s="1">
        <v>0.35016135349999999</v>
      </c>
      <c r="AX108">
        <v>8014.2265138265002</v>
      </c>
      <c r="AY108" s="1">
        <v>0.29338834390000001</v>
      </c>
      <c r="AZ108">
        <v>1581.3991303271</v>
      </c>
      <c r="BA108">
        <v>5.7892557800000001E-2</v>
      </c>
      <c r="BB108">
        <v>8155.4344079910998</v>
      </c>
      <c r="BC108" s="1">
        <v>0.29855774480000002</v>
      </c>
      <c r="BD108">
        <v>27316.103999990599</v>
      </c>
      <c r="BE108" s="1">
        <v>0.59742227049975383</v>
      </c>
      <c r="BF108">
        <v>0.25390093892021881</v>
      </c>
      <c r="BG108">
        <v>0.12478780240663211</v>
      </c>
      <c r="BH108">
        <v>1.891426070633467E-2</v>
      </c>
      <c r="BI108">
        <v>4.9747274670606887E-3</v>
      </c>
    </row>
    <row r="109" spans="1:61" x14ac:dyDescent="0.35">
      <c r="A109" t="s">
        <v>1432</v>
      </c>
      <c r="B109" t="s">
        <v>734</v>
      </c>
      <c r="C109">
        <v>127</v>
      </c>
      <c r="D109">
        <v>13.18619888976378</v>
      </c>
      <c r="E109">
        <v>1674.6472590000001</v>
      </c>
      <c r="F109" t="s">
        <v>3</v>
      </c>
      <c r="G109" t="s">
        <v>3</v>
      </c>
      <c r="H109" t="s">
        <v>3</v>
      </c>
      <c r="I109">
        <v>1.1373165215486199E-2</v>
      </c>
      <c r="J109">
        <v>0.96611780909629108</v>
      </c>
      <c r="K109">
        <v>1.8953951552620519E-2</v>
      </c>
      <c r="L109">
        <v>0.2073891125212157</v>
      </c>
      <c r="M109" t="s">
        <v>3</v>
      </c>
      <c r="N109">
        <v>0.1534767989642444</v>
      </c>
      <c r="O109">
        <v>64104.22706374</v>
      </c>
      <c r="P109" s="1">
        <v>0.21782178217821779</v>
      </c>
      <c r="Q109">
        <v>0.198019801980198</v>
      </c>
      <c r="R109">
        <v>0.58415841584158412</v>
      </c>
      <c r="S109">
        <v>10.199999999999999</v>
      </c>
      <c r="T109">
        <v>83571.274509800001</v>
      </c>
      <c r="U109" s="1">
        <v>164.18110382352941</v>
      </c>
      <c r="V109">
        <v>212466.82732008101</v>
      </c>
      <c r="W109" s="1">
        <v>0.90151275555322841</v>
      </c>
      <c r="X109">
        <v>3.2610854553475753E-2</v>
      </c>
      <c r="Y109">
        <v>6.5876389893295806E-2</v>
      </c>
      <c r="Z109">
        <v>9.8487244446771552E-2</v>
      </c>
      <c r="AA109">
        <v>212.46682732008099</v>
      </c>
      <c r="AB109">
        <v>4385.8824361530806</v>
      </c>
      <c r="AC109" s="1">
        <v>539.68743873840469</v>
      </c>
      <c r="AD109">
        <v>198698.00408216429</v>
      </c>
      <c r="AE109" s="1">
        <v>388</v>
      </c>
      <c r="AF109">
        <v>46204.5</v>
      </c>
      <c r="AG109" s="1">
        <v>88783.165869218501</v>
      </c>
      <c r="AH109" s="1">
        <v>27.499949000000001</v>
      </c>
      <c r="AI109">
        <v>19.999998000000001</v>
      </c>
      <c r="AJ109">
        <v>24.556823999999999</v>
      </c>
      <c r="AK109">
        <v>0.5</v>
      </c>
      <c r="AL109">
        <v>0.278887</v>
      </c>
      <c r="AM109">
        <v>0.451011</v>
      </c>
      <c r="AN109">
        <v>979.51266524002949</v>
      </c>
      <c r="AO109" s="1">
        <v>0.79599726335395105</v>
      </c>
      <c r="AP109">
        <v>1274.644071178694</v>
      </c>
      <c r="AQ109" s="1">
        <v>2907.7143463081979</v>
      </c>
      <c r="AR109" s="1">
        <v>7633.0818512986916</v>
      </c>
      <c r="AS109" s="1">
        <v>946.05347573079564</v>
      </c>
      <c r="AT109">
        <v>265.12262066766391</v>
      </c>
      <c r="AU109">
        <v>13026.61636518404</v>
      </c>
      <c r="AV109" s="1">
        <v>6684.0423532037003</v>
      </c>
      <c r="AW109" s="1">
        <v>0.51178240539999997</v>
      </c>
      <c r="AX109">
        <v>4731.6027222933999</v>
      </c>
      <c r="AY109" s="1">
        <v>0.36228840200000001</v>
      </c>
      <c r="AZ109">
        <v>876.41599253230004</v>
      </c>
      <c r="BA109">
        <v>6.7105242800000006E-2</v>
      </c>
      <c r="BB109">
        <v>768.2596510349</v>
      </c>
      <c r="BC109" s="1">
        <v>5.8823949899999999E-2</v>
      </c>
      <c r="BD109">
        <v>13060.320719064301</v>
      </c>
      <c r="BE109" s="1">
        <v>0.53324099250452828</v>
      </c>
      <c r="BF109">
        <v>0.25297299705577692</v>
      </c>
      <c r="BG109">
        <v>0.15652427742306371</v>
      </c>
      <c r="BH109">
        <v>4.4645855846155838E-2</v>
      </c>
      <c r="BI109">
        <v>1.2615877170475241E-2</v>
      </c>
    </row>
    <row r="110" spans="1:61" x14ac:dyDescent="0.35">
      <c r="A110" t="s">
        <v>1433</v>
      </c>
      <c r="B110" t="s">
        <v>735</v>
      </c>
      <c r="C110">
        <v>117</v>
      </c>
      <c r="D110">
        <v>18.971761683760679</v>
      </c>
      <c r="E110">
        <v>2219.696117</v>
      </c>
      <c r="F110">
        <v>7.4510210501962174E-3</v>
      </c>
      <c r="G110">
        <v>4.8477548923371886E-3</v>
      </c>
      <c r="H110" t="s">
        <v>3</v>
      </c>
      <c r="I110">
        <v>2.746906805315923E-2</v>
      </c>
      <c r="J110">
        <v>0.92443381838021565</v>
      </c>
      <c r="K110">
        <v>3.4908913038728062E-2</v>
      </c>
      <c r="L110">
        <v>0.32254475438314378</v>
      </c>
      <c r="M110">
        <v>6.3549831336525853E-3</v>
      </c>
      <c r="N110">
        <v>0.1490951580176956</v>
      </c>
      <c r="O110">
        <v>76008.969310939996</v>
      </c>
      <c r="P110" s="1">
        <v>0.17318435754189951</v>
      </c>
      <c r="Q110">
        <v>0.27374301675977653</v>
      </c>
      <c r="R110">
        <v>0.55307262569832405</v>
      </c>
      <c r="S110">
        <v>14.98</v>
      </c>
      <c r="T110">
        <v>95057.877169550004</v>
      </c>
      <c r="U110" s="1">
        <v>148.17731088117489</v>
      </c>
      <c r="V110">
        <v>409372.59070764948</v>
      </c>
      <c r="W110" s="1">
        <v>0.74494825614330196</v>
      </c>
      <c r="X110">
        <v>9.8134469923633963E-2</v>
      </c>
      <c r="Y110">
        <v>0.15691727393306409</v>
      </c>
      <c r="Z110">
        <v>0.25505174385669799</v>
      </c>
      <c r="AA110">
        <v>409.37259070764952</v>
      </c>
      <c r="AB110">
        <v>12168.752196812529</v>
      </c>
      <c r="AC110" s="1">
        <v>945.38811593551122</v>
      </c>
      <c r="AD110">
        <v>295039.22991704667</v>
      </c>
      <c r="AE110" s="1">
        <v>546</v>
      </c>
      <c r="AF110">
        <v>43136</v>
      </c>
      <c r="AG110" s="1">
        <v>73126.20378315133</v>
      </c>
      <c r="AH110" s="1">
        <v>52.75</v>
      </c>
      <c r="AI110">
        <v>25.35</v>
      </c>
      <c r="AJ110">
        <v>26.122799000000001</v>
      </c>
      <c r="AK110">
        <v>1.7</v>
      </c>
      <c r="AL110">
        <v>1.0835220000000001</v>
      </c>
      <c r="AM110">
        <v>1.535555</v>
      </c>
      <c r="AN110">
        <v>3313.1610645602618</v>
      </c>
      <c r="AO110">
        <v>1.540674660926648</v>
      </c>
      <c r="AP110">
        <v>1426.945812871375</v>
      </c>
      <c r="AQ110" s="1">
        <v>2680.5076579768602</v>
      </c>
      <c r="AR110" s="1">
        <v>9700.9078247623929</v>
      </c>
      <c r="AS110" s="1">
        <v>1197.9461105666289</v>
      </c>
      <c r="AT110">
        <v>460.9789205663597</v>
      </c>
      <c r="AU110">
        <v>15467.286326743621</v>
      </c>
      <c r="AV110" s="1">
        <v>4996.7706660977001</v>
      </c>
      <c r="AW110" s="1">
        <v>0.25034306179999999</v>
      </c>
      <c r="AX110">
        <v>12240.8932978515</v>
      </c>
      <c r="AY110" s="1">
        <v>0.61328063899999996</v>
      </c>
      <c r="AZ110">
        <v>1119.0571631558</v>
      </c>
      <c r="BA110">
        <v>5.6065850399999999E-2</v>
      </c>
      <c r="BB110">
        <v>1602.9719072999001</v>
      </c>
      <c r="BC110" s="1">
        <v>8.0310448899999998E-2</v>
      </c>
      <c r="BD110">
        <v>19959.6930344049</v>
      </c>
      <c r="BE110" s="1">
        <v>0.58334618604050359</v>
      </c>
      <c r="BF110">
        <v>0.24767218657844101</v>
      </c>
      <c r="BG110">
        <v>0.1121486417015259</v>
      </c>
      <c r="BH110">
        <v>4.1327596351260057E-2</v>
      </c>
      <c r="BI110">
        <v>1.55053893282695E-2</v>
      </c>
    </row>
    <row r="111" spans="1:61" x14ac:dyDescent="0.35">
      <c r="A111" t="s">
        <v>1434</v>
      </c>
      <c r="B111" t="s">
        <v>736</v>
      </c>
      <c r="C111">
        <v>67</v>
      </c>
      <c r="D111">
        <v>28.249873358208951</v>
      </c>
      <c r="E111">
        <v>1892.7415149999999</v>
      </c>
      <c r="F111" t="s">
        <v>3</v>
      </c>
      <c r="G111">
        <v>8.685267145688921E-3</v>
      </c>
      <c r="H111" t="s">
        <v>3</v>
      </c>
      <c r="I111">
        <v>0.1148125256386506</v>
      </c>
      <c r="J111">
        <v>0.83874026117941747</v>
      </c>
      <c r="K111">
        <v>3.6240178156186867E-2</v>
      </c>
      <c r="L111">
        <v>0.40606089716933691</v>
      </c>
      <c r="M111" t="s">
        <v>3</v>
      </c>
      <c r="N111">
        <v>0.17818271742825351</v>
      </c>
      <c r="O111">
        <v>67204.104369830005</v>
      </c>
      <c r="P111" s="1">
        <v>0.23741007194244601</v>
      </c>
      <c r="Q111">
        <v>0.28776978417266191</v>
      </c>
      <c r="R111">
        <v>0.47482014388489208</v>
      </c>
      <c r="S111">
        <v>13</v>
      </c>
      <c r="T111">
        <v>78241.307692300004</v>
      </c>
      <c r="U111" s="1">
        <v>145.59550115384619</v>
      </c>
      <c r="V111">
        <v>145996.04214841771</v>
      </c>
      <c r="W111" s="1">
        <v>0.74902260054064529</v>
      </c>
      <c r="X111">
        <v>0.19260676176770489</v>
      </c>
      <c r="Y111">
        <v>5.8370637691649817E-2</v>
      </c>
      <c r="Z111">
        <v>0.25097739945935482</v>
      </c>
      <c r="AA111">
        <v>145.9960421484177</v>
      </c>
      <c r="AB111">
        <v>4400.5142456020994</v>
      </c>
      <c r="AC111" s="1">
        <v>451.83930992288708</v>
      </c>
      <c r="AD111">
        <v>128513.9457351274</v>
      </c>
      <c r="AE111" s="1">
        <v>121</v>
      </c>
      <c r="AF111">
        <v>37134</v>
      </c>
      <c r="AG111" s="1">
        <v>56365.390047626868</v>
      </c>
      <c r="AH111" s="1">
        <v>47.149920000000002</v>
      </c>
      <c r="AI111">
        <v>26.899994</v>
      </c>
      <c r="AJ111">
        <v>37.591886000000002</v>
      </c>
      <c r="AK111">
        <v>1.5</v>
      </c>
      <c r="AL111">
        <v>0.63931000000000004</v>
      </c>
      <c r="AM111">
        <v>1.385421</v>
      </c>
      <c r="AN111">
        <v>1417.8324714349601</v>
      </c>
      <c r="AO111" s="1">
        <v>1.3163722306637811</v>
      </c>
      <c r="AP111">
        <v>1682.739372893187</v>
      </c>
      <c r="AQ111" s="1">
        <v>2390.13913106883</v>
      </c>
      <c r="AR111" s="1">
        <v>8435.3760793374895</v>
      </c>
      <c r="AS111" s="1">
        <v>1064.4736346896259</v>
      </c>
      <c r="AT111" s="1">
        <v>495.57364942143192</v>
      </c>
      <c r="AU111">
        <v>14068.30186741057</v>
      </c>
      <c r="AV111" s="1">
        <v>7424.4382994222997</v>
      </c>
      <c r="AW111" s="1">
        <v>0.45624503049999998</v>
      </c>
      <c r="AX111">
        <v>6107.7713405756003</v>
      </c>
      <c r="AY111" s="1">
        <v>0.37533348779999998</v>
      </c>
      <c r="AZ111">
        <v>982.36464111429996</v>
      </c>
      <c r="BA111">
        <v>6.0368066599999999E-2</v>
      </c>
      <c r="BB111">
        <v>1758.3444429525</v>
      </c>
      <c r="BC111" s="1">
        <v>0.1080534152</v>
      </c>
      <c r="BD111">
        <v>16272.918724064701</v>
      </c>
      <c r="BE111" s="1">
        <v>0.58226388346976954</v>
      </c>
      <c r="BF111">
        <v>0.2391030582645009</v>
      </c>
      <c r="BG111">
        <v>0.12883727743972079</v>
      </c>
      <c r="BH111">
        <v>3.6312306567814277E-2</v>
      </c>
      <c r="BI111">
        <v>1.348347425819452E-2</v>
      </c>
    </row>
    <row r="112" spans="1:61" x14ac:dyDescent="0.35">
      <c r="A112" t="s">
        <v>1435</v>
      </c>
      <c r="B112" t="s">
        <v>737</v>
      </c>
      <c r="C112">
        <v>44</v>
      </c>
      <c r="D112">
        <v>31.812444659090911</v>
      </c>
      <c r="E112">
        <v>1399.7475649999999</v>
      </c>
      <c r="F112">
        <v>1.9162787372553908E-2</v>
      </c>
      <c r="G112" t="s">
        <v>3</v>
      </c>
      <c r="H112" t="s">
        <v>3</v>
      </c>
      <c r="I112">
        <v>1.3471636453489529E-2</v>
      </c>
      <c r="J112">
        <v>0.96168265079997273</v>
      </c>
      <c r="K112" t="s">
        <v>3</v>
      </c>
      <c r="L112">
        <v>0.14281218844337931</v>
      </c>
      <c r="M112">
        <v>1.6028369965294879E-2</v>
      </c>
      <c r="N112">
        <v>9.3115923080382176E-2</v>
      </c>
      <c r="O112">
        <v>68480.753182929999</v>
      </c>
      <c r="P112" s="1">
        <v>6.7961165048543687E-2</v>
      </c>
      <c r="Q112">
        <v>9.7087378640776698E-2</v>
      </c>
      <c r="R112">
        <v>0.83495145631067957</v>
      </c>
      <c r="S112">
        <v>8</v>
      </c>
      <c r="T112">
        <v>97580.375</v>
      </c>
      <c r="U112" s="1">
        <v>174.96844562499999</v>
      </c>
      <c r="V112">
        <v>137994.38900970691</v>
      </c>
      <c r="W112" s="1">
        <v>0.88537477561682754</v>
      </c>
      <c r="X112">
        <v>8.9690159797731706E-2</v>
      </c>
      <c r="Y112">
        <v>2.4935064585440751E-2</v>
      </c>
      <c r="Z112">
        <v>0.11462522438317239</v>
      </c>
      <c r="AA112">
        <v>137.99438900970691</v>
      </c>
      <c r="AB112">
        <v>3402.5242258592539</v>
      </c>
      <c r="AC112" s="1">
        <v>408.58973024896818</v>
      </c>
      <c r="AD112" s="1">
        <v>132410.63579106479</v>
      </c>
      <c r="AE112" s="1">
        <v>131</v>
      </c>
      <c r="AF112">
        <v>45491</v>
      </c>
      <c r="AG112" s="1">
        <v>76237.898853278442</v>
      </c>
      <c r="AH112" s="1">
        <v>47.879843999999999</v>
      </c>
      <c r="AI112">
        <v>22.899998</v>
      </c>
      <c r="AJ112">
        <v>35.544677</v>
      </c>
      <c r="AK112">
        <v>3</v>
      </c>
      <c r="AL112">
        <v>2.806108</v>
      </c>
      <c r="AM112">
        <v>2.9542329999999999</v>
      </c>
      <c r="AN112">
        <v>958.95150923159497</v>
      </c>
      <c r="AO112">
        <v>0.90646120055858626</v>
      </c>
      <c r="AP112">
        <v>1140.369956635717</v>
      </c>
      <c r="AQ112" s="1">
        <v>2347.4053123285839</v>
      </c>
      <c r="AR112" s="1">
        <v>8243.2556187372265</v>
      </c>
      <c r="AS112" s="1">
        <v>392.42985216409357</v>
      </c>
      <c r="AT112" s="1">
        <v>172.34410405993461</v>
      </c>
      <c r="AU112">
        <v>12295.80484392556</v>
      </c>
      <c r="AV112" s="1">
        <v>6383.9343448682002</v>
      </c>
      <c r="AW112" s="1">
        <v>0.50949509299999995</v>
      </c>
      <c r="AX112">
        <v>4240.5939590824</v>
      </c>
      <c r="AY112" s="1">
        <v>0.33843734860000002</v>
      </c>
      <c r="AZ112">
        <v>1228.2292924651999</v>
      </c>
      <c r="BA112">
        <v>9.8023689400000003E-2</v>
      </c>
      <c r="BB112">
        <v>677.16552297279998</v>
      </c>
      <c r="BC112" s="1">
        <v>5.40438689E-2</v>
      </c>
      <c r="BD112">
        <v>12529.923119388601</v>
      </c>
      <c r="BE112" s="1">
        <v>0.59883259607832662</v>
      </c>
      <c r="BF112">
        <v>0.25189010308211002</v>
      </c>
      <c r="BG112">
        <v>6.4290083822749311E-2</v>
      </c>
      <c r="BH112">
        <v>2.2673513759032E-2</v>
      </c>
      <c r="BI112">
        <v>6.2313703257782092E-2</v>
      </c>
    </row>
    <row r="113" spans="1:61" x14ac:dyDescent="0.35">
      <c r="A113" t="s">
        <v>1436</v>
      </c>
      <c r="B113" t="s">
        <v>738</v>
      </c>
      <c r="C113">
        <v>109</v>
      </c>
      <c r="D113">
        <v>8.1399500825688076</v>
      </c>
      <c r="E113">
        <v>887.25455899999997</v>
      </c>
      <c r="F113" t="s">
        <v>3</v>
      </c>
      <c r="G113" t="s">
        <v>3</v>
      </c>
      <c r="H113" t="s">
        <v>3</v>
      </c>
      <c r="I113">
        <v>1.478748958696785E-2</v>
      </c>
      <c r="J113">
        <v>0.96436625362060457</v>
      </c>
      <c r="K113">
        <v>1.7787455331692351E-2</v>
      </c>
      <c r="L113">
        <v>0.25510602894598178</v>
      </c>
      <c r="M113" t="s">
        <v>3</v>
      </c>
      <c r="N113">
        <v>0.158614694389133</v>
      </c>
      <c r="O113">
        <v>65504.470106159999</v>
      </c>
      <c r="P113" s="1">
        <v>6.5573770491803282E-2</v>
      </c>
      <c r="Q113">
        <v>0.13114754098360659</v>
      </c>
      <c r="R113">
        <v>0.80327868852459017</v>
      </c>
      <c r="S113">
        <v>5.5</v>
      </c>
      <c r="T113">
        <v>100058.90909089999</v>
      </c>
      <c r="U113" s="1">
        <v>161.31901072727271</v>
      </c>
      <c r="V113">
        <v>174561.26703317399</v>
      </c>
      <c r="W113" s="1">
        <v>0.82336473048731573</v>
      </c>
      <c r="X113">
        <v>7.4183362788342061E-2</v>
      </c>
      <c r="Y113">
        <v>0.10245190672434221</v>
      </c>
      <c r="Z113">
        <v>0.17663526951268421</v>
      </c>
      <c r="AA113">
        <v>174.561267033174</v>
      </c>
      <c r="AB113">
        <v>4104.5458296709639</v>
      </c>
      <c r="AC113" s="1">
        <v>552.37491318430068</v>
      </c>
      <c r="AD113">
        <v>157181.2387698447</v>
      </c>
      <c r="AE113" s="1">
        <v>235</v>
      </c>
      <c r="AF113">
        <v>41301</v>
      </c>
      <c r="AG113" s="1">
        <v>63646.680304127447</v>
      </c>
      <c r="AH113" s="1">
        <v>45.499938</v>
      </c>
      <c r="AI113">
        <v>20.004594000000001</v>
      </c>
      <c r="AJ113">
        <v>32.094321999999998</v>
      </c>
      <c r="AK113">
        <v>0.5</v>
      </c>
      <c r="AL113">
        <v>0.5</v>
      </c>
      <c r="AM113">
        <v>0.5</v>
      </c>
      <c r="AN113">
        <v>2412.658620106341</v>
      </c>
      <c r="AO113" s="1">
        <v>1.313873815064025</v>
      </c>
      <c r="AP113">
        <v>1731.913670561371</v>
      </c>
      <c r="AQ113" s="1">
        <v>3452.841238091627</v>
      </c>
      <c r="AR113" s="1">
        <v>7324.2506720103538</v>
      </c>
      <c r="AS113" s="1">
        <v>1012.95186469704</v>
      </c>
      <c r="AT113">
        <v>619.14913192348001</v>
      </c>
      <c r="AU113">
        <v>14141.10657728387</v>
      </c>
      <c r="AV113" s="1">
        <v>6842.8970555163996</v>
      </c>
      <c r="AW113" s="1">
        <v>0.42473839050000001</v>
      </c>
      <c r="AX113">
        <v>6027.8884286675002</v>
      </c>
      <c r="AY113" s="1">
        <v>0.37415083240000002</v>
      </c>
      <c r="AZ113">
        <v>1663.4285420534</v>
      </c>
      <c r="BA113">
        <v>0.1032489538</v>
      </c>
      <c r="BB113">
        <v>1576.6372841903001</v>
      </c>
      <c r="BC113" s="1">
        <v>9.7861823299999998E-2</v>
      </c>
      <c r="BD113">
        <v>16110.851310427601</v>
      </c>
      <c r="BE113" s="1">
        <v>0.5590135937838383</v>
      </c>
      <c r="BF113">
        <v>0.27081467576374341</v>
      </c>
      <c r="BG113">
        <v>0.1142404250973508</v>
      </c>
      <c r="BH113">
        <v>3.6473284413651531E-2</v>
      </c>
      <c r="BI113">
        <v>1.9458020941415969E-2</v>
      </c>
    </row>
    <row r="114" spans="1:61" x14ac:dyDescent="0.35">
      <c r="A114" t="s">
        <v>1437</v>
      </c>
      <c r="B114" t="s">
        <v>739</v>
      </c>
      <c r="C114">
        <v>25</v>
      </c>
      <c r="D114">
        <v>36.979503880000003</v>
      </c>
      <c r="E114">
        <v>924.48759700000005</v>
      </c>
      <c r="F114">
        <v>6.3155395643863479E-2</v>
      </c>
      <c r="G114" t="s">
        <v>3</v>
      </c>
      <c r="H114" t="s">
        <v>3</v>
      </c>
      <c r="I114">
        <v>4.3468739543618691E-2</v>
      </c>
      <c r="J114">
        <v>0.8656639712200429</v>
      </c>
      <c r="K114">
        <v>1.50671878966091E-2</v>
      </c>
      <c r="L114">
        <v>0.20093762305142659</v>
      </c>
      <c r="M114">
        <v>2.25040008481057E-2</v>
      </c>
      <c r="N114">
        <v>0.10674945159700649</v>
      </c>
      <c r="O114">
        <v>68297.483718169999</v>
      </c>
      <c r="P114" s="1">
        <v>8.2191780821917804E-2</v>
      </c>
      <c r="Q114">
        <v>0.15068493150684931</v>
      </c>
      <c r="R114">
        <v>0.76712328767123283</v>
      </c>
      <c r="S114">
        <v>9.58</v>
      </c>
      <c r="T114">
        <v>88985.347599159999</v>
      </c>
      <c r="U114" s="1">
        <v>96.501836847599165</v>
      </c>
      <c r="V114">
        <v>339703.64883110492</v>
      </c>
      <c r="W114" s="1">
        <v>0.88452408537304716</v>
      </c>
      <c r="X114">
        <v>6.6368953581257814E-2</v>
      </c>
      <c r="Y114">
        <v>4.9106961045694973E-2</v>
      </c>
      <c r="Z114">
        <v>0.11547591462695279</v>
      </c>
      <c r="AA114">
        <v>339.70364883110489</v>
      </c>
      <c r="AB114">
        <v>10531.00445218845</v>
      </c>
      <c r="AC114" s="1">
        <v>1143.5956344149849</v>
      </c>
      <c r="AD114">
        <v>287977.29969302547</v>
      </c>
      <c r="AE114" s="1">
        <v>540</v>
      </c>
      <c r="AF114">
        <v>48216</v>
      </c>
      <c r="AG114" s="1">
        <v>88943.472484276732</v>
      </c>
      <c r="AH114" s="1">
        <v>52.794977000000003</v>
      </c>
      <c r="AI114">
        <v>29.888297000000001</v>
      </c>
      <c r="AJ114">
        <v>29.698287000000001</v>
      </c>
      <c r="AK114">
        <v>2</v>
      </c>
      <c r="AL114">
        <v>1.509252</v>
      </c>
      <c r="AM114">
        <v>1.5309219999999999</v>
      </c>
      <c r="AN114">
        <v>0</v>
      </c>
      <c r="AO114">
        <v>1.0315329213168969</v>
      </c>
      <c r="AP114">
        <v>2708.9451368810519</v>
      </c>
      <c r="AQ114" s="1">
        <v>2595.5658115768101</v>
      </c>
      <c r="AR114" s="1">
        <v>8014.820679092355</v>
      </c>
      <c r="AS114" s="1">
        <v>1258.786525396727</v>
      </c>
      <c r="AT114" s="1">
        <v>232.811809156159</v>
      </c>
      <c r="AU114" s="1">
        <v>14810.9299621031</v>
      </c>
      <c r="AV114" s="1">
        <v>3839.8030791932001</v>
      </c>
      <c r="AW114" s="1">
        <v>0.25471390960000001</v>
      </c>
      <c r="AX114">
        <v>9190.4529913550996</v>
      </c>
      <c r="AY114" s="1">
        <v>0.60965006899999996</v>
      </c>
      <c r="AZ114">
        <v>818.64630745969998</v>
      </c>
      <c r="BA114">
        <v>5.4305024799999997E-2</v>
      </c>
      <c r="BB114">
        <v>1226.0618650824999</v>
      </c>
      <c r="BC114" s="1">
        <v>8.1330996599999997E-2</v>
      </c>
      <c r="BD114">
        <v>15074.964243090501</v>
      </c>
      <c r="BE114" s="1">
        <v>0.63165938280909717</v>
      </c>
      <c r="BF114">
        <v>0.2296085833144787</v>
      </c>
      <c r="BG114">
        <v>8.0379182770028812E-2</v>
      </c>
      <c r="BH114">
        <v>3.4645253121706757E-2</v>
      </c>
      <c r="BI114">
        <v>2.370759798468856E-2</v>
      </c>
    </row>
    <row r="115" spans="1:61" x14ac:dyDescent="0.35">
      <c r="A115" t="s">
        <v>1438</v>
      </c>
      <c r="B115" t="s">
        <v>740</v>
      </c>
      <c r="C115">
        <v>16</v>
      </c>
      <c r="D115">
        <v>60.541824312499998</v>
      </c>
      <c r="E115">
        <v>968.66918899999996</v>
      </c>
      <c r="F115" t="s">
        <v>3</v>
      </c>
      <c r="G115" t="s">
        <v>3</v>
      </c>
      <c r="H115" t="s">
        <v>3</v>
      </c>
      <c r="I115">
        <v>3.5563945621840572E-2</v>
      </c>
      <c r="J115">
        <v>0.92802434446555504</v>
      </c>
      <c r="K115">
        <v>2.427005174441061E-2</v>
      </c>
      <c r="L115">
        <v>0.21674181217899169</v>
      </c>
      <c r="M115" t="s">
        <v>3</v>
      </c>
      <c r="N115">
        <v>0.13824291612406919</v>
      </c>
      <c r="O115">
        <v>61882.767240109999</v>
      </c>
      <c r="P115" s="1">
        <v>0.30434782608695649</v>
      </c>
      <c r="Q115">
        <v>0.36231884057971009</v>
      </c>
      <c r="R115">
        <v>0.33333333333333331</v>
      </c>
      <c r="S115">
        <v>10.17</v>
      </c>
      <c r="T115">
        <v>80185.290068820002</v>
      </c>
      <c r="U115" s="1">
        <v>95.247707866273345</v>
      </c>
      <c r="V115">
        <v>260094.8320242278</v>
      </c>
      <c r="W115" s="1">
        <v>0.73459296908442828</v>
      </c>
      <c r="X115">
        <v>0.216046146423924</v>
      </c>
      <c r="Y115">
        <v>4.9360884491647709E-2</v>
      </c>
      <c r="Z115">
        <v>0.26540703091557172</v>
      </c>
      <c r="AA115">
        <v>260.09483202422791</v>
      </c>
      <c r="AB115">
        <v>5316.1564943715784</v>
      </c>
      <c r="AC115" s="1">
        <v>659.6189671931437</v>
      </c>
      <c r="AD115">
        <v>218519.90804624351</v>
      </c>
      <c r="AE115" s="1">
        <v>436</v>
      </c>
      <c r="AF115">
        <v>38441</v>
      </c>
      <c r="AG115" s="1">
        <v>68501.61126070992</v>
      </c>
      <c r="AH115" s="1">
        <v>28.899902999999998</v>
      </c>
      <c r="AI115">
        <v>19.999994999999998</v>
      </c>
      <c r="AJ115">
        <v>19.999988999999999</v>
      </c>
      <c r="AK115">
        <v>4.5999999999999996</v>
      </c>
      <c r="AL115">
        <v>4.5999999999999996</v>
      </c>
      <c r="AM115">
        <v>4.5999999999999996</v>
      </c>
      <c r="AN115">
        <v>2901.6375682410599</v>
      </c>
      <c r="AO115" s="1">
        <v>1.2309206538351269</v>
      </c>
      <c r="AP115">
        <v>1785.057674627865</v>
      </c>
      <c r="AQ115" s="1">
        <v>2577.63097903179</v>
      </c>
      <c r="AR115" s="1">
        <v>8009.6431868651089</v>
      </c>
      <c r="AS115" s="1">
        <v>721.64535420151572</v>
      </c>
      <c r="AT115">
        <v>422.3972793254602</v>
      </c>
      <c r="AU115">
        <v>13516.37447405174</v>
      </c>
      <c r="AV115" s="1">
        <v>4348.1864421041</v>
      </c>
      <c r="AW115" s="1">
        <v>0.30910698669999997</v>
      </c>
      <c r="AX115">
        <v>7112.4400049463002</v>
      </c>
      <c r="AY115" s="1">
        <v>0.50561422030000003</v>
      </c>
      <c r="AZ115">
        <v>1272.2853106328</v>
      </c>
      <c r="BA115">
        <v>9.0445127799999997E-2</v>
      </c>
      <c r="BB115">
        <v>1334.0185605059</v>
      </c>
      <c r="BC115" s="1">
        <v>9.48336652E-2</v>
      </c>
      <c r="BD115">
        <v>14066.930318189099</v>
      </c>
      <c r="BE115" s="1">
        <v>0.58315923736869146</v>
      </c>
      <c r="BF115">
        <v>0.2403156863135876</v>
      </c>
      <c r="BG115">
        <v>0.1253270852306255</v>
      </c>
      <c r="BH115">
        <v>3.5102252315093632E-2</v>
      </c>
      <c r="BI115">
        <v>1.6095738772001732E-2</v>
      </c>
    </row>
    <row r="116" spans="1:61" x14ac:dyDescent="0.35">
      <c r="A116" t="s">
        <v>1439</v>
      </c>
      <c r="B116" t="s">
        <v>741</v>
      </c>
      <c r="C116">
        <v>137</v>
      </c>
      <c r="D116">
        <v>314.70142965693441</v>
      </c>
      <c r="E116">
        <v>43114.095863000002</v>
      </c>
      <c r="F116">
        <v>3.024448853201776E-2</v>
      </c>
      <c r="G116">
        <v>0.52105875757814801</v>
      </c>
      <c r="H116">
        <v>2.9180744596153389E-3</v>
      </c>
      <c r="I116">
        <v>0.16701939860787079</v>
      </c>
      <c r="J116">
        <v>0.20100256106434511</v>
      </c>
      <c r="K116">
        <v>7.7756719758002926E-2</v>
      </c>
      <c r="L116">
        <v>1</v>
      </c>
      <c r="M116">
        <v>0.18645298384922421</v>
      </c>
      <c r="N116">
        <v>0.18652062792543739</v>
      </c>
      <c r="O116">
        <v>79863.699261319998</v>
      </c>
      <c r="P116" s="1">
        <v>0.35654502845664549</v>
      </c>
      <c r="Q116">
        <v>0.1195179109474389</v>
      </c>
      <c r="R116">
        <v>0.5239370605959156</v>
      </c>
      <c r="S116">
        <v>387</v>
      </c>
      <c r="T116">
        <v>113402.03100775</v>
      </c>
      <c r="U116" s="1">
        <v>111.40593246253231</v>
      </c>
      <c r="V116">
        <v>298524.44757041521</v>
      </c>
      <c r="W116" s="1">
        <v>0.58150281381537916</v>
      </c>
      <c r="X116">
        <v>0.37642187113927877</v>
      </c>
      <c r="Y116">
        <v>4.2075315045342079E-2</v>
      </c>
      <c r="Z116">
        <v>0.41849718618462078</v>
      </c>
      <c r="AA116">
        <v>298.52444757041519</v>
      </c>
      <c r="AB116">
        <v>12178.483521223599</v>
      </c>
      <c r="AC116" s="1">
        <v>859.86045510036638</v>
      </c>
      <c r="AD116">
        <v>151881.47261844651</v>
      </c>
      <c r="AE116" s="1">
        <v>218</v>
      </c>
      <c r="AF116">
        <v>36200</v>
      </c>
      <c r="AG116" s="1">
        <v>59659.450678881673</v>
      </c>
      <c r="AH116" s="1">
        <v>76.679997999999998</v>
      </c>
      <c r="AI116">
        <v>33.497999999999998</v>
      </c>
      <c r="AJ116">
        <v>48.058</v>
      </c>
      <c r="AK116">
        <v>1</v>
      </c>
      <c r="AL116">
        <v>0.64906600000000003</v>
      </c>
      <c r="AM116">
        <v>0.81856700000000004</v>
      </c>
      <c r="AN116">
        <v>0</v>
      </c>
      <c r="AO116">
        <v>0.86148514623359884</v>
      </c>
      <c r="AP116">
        <v>3645.1355071757398</v>
      </c>
      <c r="AQ116" s="1">
        <v>5181.9852256656841</v>
      </c>
      <c r="AR116" s="1">
        <v>11279.89092466058</v>
      </c>
      <c r="AS116" s="1">
        <v>2446.9875164548798</v>
      </c>
      <c r="AT116">
        <v>1912.997944386465</v>
      </c>
      <c r="AU116">
        <v>24466.997118343352</v>
      </c>
      <c r="AV116" s="1">
        <v>4622.9955422781004</v>
      </c>
      <c r="AW116" s="1">
        <v>0.18078266549999999</v>
      </c>
      <c r="AX116">
        <v>12655.5932873903</v>
      </c>
      <c r="AY116" s="1">
        <v>0.49489813840000002</v>
      </c>
      <c r="AZ116">
        <v>1497.6209318563001</v>
      </c>
      <c r="BA116">
        <v>5.8564604200000002E-2</v>
      </c>
      <c r="BB116">
        <v>6795.9076213773997</v>
      </c>
      <c r="BC116" s="1">
        <v>0.26575459200000001</v>
      </c>
      <c r="BD116">
        <v>25572.117382902099</v>
      </c>
      <c r="BE116" s="1">
        <v>0.60585626929089109</v>
      </c>
      <c r="BF116">
        <v>0.24875479944670531</v>
      </c>
      <c r="BG116">
        <v>8.8981394352161194E-2</v>
      </c>
      <c r="BH116">
        <v>4.355745305365933E-2</v>
      </c>
      <c r="BI116">
        <v>1.2850083856583171E-2</v>
      </c>
    </row>
    <row r="117" spans="1:61" x14ac:dyDescent="0.35">
      <c r="A117" t="s">
        <v>1440</v>
      </c>
      <c r="B117" t="s">
        <v>742</v>
      </c>
      <c r="C117">
        <v>73</v>
      </c>
      <c r="D117">
        <v>10.09676571232877</v>
      </c>
      <c r="E117">
        <v>737.063897</v>
      </c>
      <c r="F117" t="s">
        <v>3</v>
      </c>
      <c r="G117" t="s">
        <v>3</v>
      </c>
      <c r="H117" t="s">
        <v>3</v>
      </c>
      <c r="I117">
        <v>7.7833708143922653E-2</v>
      </c>
      <c r="J117">
        <v>0.89086686796511305</v>
      </c>
      <c r="K117">
        <v>2.072240523660698E-2</v>
      </c>
      <c r="L117">
        <v>0.24781437767122499</v>
      </c>
      <c r="M117" t="s">
        <v>3</v>
      </c>
      <c r="N117">
        <v>0.16926468080092991</v>
      </c>
      <c r="O117">
        <v>67801.157651829999</v>
      </c>
      <c r="P117" s="1">
        <v>0.15942028985507251</v>
      </c>
      <c r="Q117">
        <v>0.10144927536231881</v>
      </c>
      <c r="R117">
        <v>0.73913043478260865</v>
      </c>
      <c r="S117">
        <v>5.7</v>
      </c>
      <c r="T117">
        <v>76684.035087709999</v>
      </c>
      <c r="U117" s="1">
        <v>129.3094556140351</v>
      </c>
      <c r="V117">
        <v>190499.12846294249</v>
      </c>
      <c r="W117" s="1">
        <v>0.84142870705176831</v>
      </c>
      <c r="X117">
        <v>4.0531791069341697E-2</v>
      </c>
      <c r="Y117">
        <v>0.11803950187888999</v>
      </c>
      <c r="Z117">
        <v>0.15857129294823169</v>
      </c>
      <c r="AA117">
        <v>190.49912846294251</v>
      </c>
      <c r="AB117">
        <v>4249.5270935784283</v>
      </c>
      <c r="AC117" s="1">
        <v>537.31972439833123</v>
      </c>
      <c r="AD117">
        <v>170469.2985093371</v>
      </c>
      <c r="AE117" s="1">
        <v>284</v>
      </c>
      <c r="AF117">
        <v>42846</v>
      </c>
      <c r="AG117" s="1">
        <v>68484.694336695116</v>
      </c>
      <c r="AH117" s="1">
        <v>27.999936999999999</v>
      </c>
      <c r="AI117">
        <v>21.619893999999999</v>
      </c>
      <c r="AJ117">
        <v>19.999929999999999</v>
      </c>
      <c r="AK117">
        <v>0.5</v>
      </c>
      <c r="AL117">
        <v>0.33227200000000001</v>
      </c>
      <c r="AM117">
        <v>0.45646900000000001</v>
      </c>
      <c r="AN117">
        <v>2488.9221917757291</v>
      </c>
      <c r="AO117">
        <v>1.179618175133804</v>
      </c>
      <c r="AP117">
        <v>1838.817252502058</v>
      </c>
      <c r="AQ117" s="1">
        <v>2563.113249325248</v>
      </c>
      <c r="AR117" s="1">
        <v>8721.9846965316774</v>
      </c>
      <c r="AS117" s="1">
        <v>612.28003682834026</v>
      </c>
      <c r="AT117">
        <v>170.83976099293329</v>
      </c>
      <c r="AU117">
        <v>13907.03499618026</v>
      </c>
      <c r="AV117" s="1">
        <v>8819.5140542865993</v>
      </c>
      <c r="AW117" s="1">
        <v>0.50264294669999998</v>
      </c>
      <c r="AX117">
        <v>6423.8381341507002</v>
      </c>
      <c r="AY117" s="1">
        <v>0.36610825819999998</v>
      </c>
      <c r="AZ117">
        <v>955.83088065790002</v>
      </c>
      <c r="BA117" s="1">
        <v>5.4474843799999999E-2</v>
      </c>
      <c r="BB117">
        <v>1347.0972729662999</v>
      </c>
      <c r="BC117" s="1">
        <v>7.6773951300000004E-2</v>
      </c>
      <c r="BD117">
        <v>17546.280342061498</v>
      </c>
      <c r="BE117" s="1">
        <v>0.56170798504833841</v>
      </c>
      <c r="BF117">
        <v>0.241338544846602</v>
      </c>
      <c r="BG117">
        <v>0.1530381136695308</v>
      </c>
      <c r="BH117">
        <v>3.1641175451139862E-2</v>
      </c>
      <c r="BI117">
        <v>1.2274180984388931E-2</v>
      </c>
    </row>
    <row r="118" spans="1:61" x14ac:dyDescent="0.35">
      <c r="A118" t="s">
        <v>1441</v>
      </c>
      <c r="B118" t="s">
        <v>743</v>
      </c>
      <c r="C118">
        <v>59</v>
      </c>
      <c r="D118">
        <v>25.020289711864411</v>
      </c>
      <c r="E118">
        <v>1476.197093</v>
      </c>
      <c r="F118" t="s">
        <v>3</v>
      </c>
      <c r="G118">
        <v>1.2657416895216531E-2</v>
      </c>
      <c r="H118" t="s">
        <v>3</v>
      </c>
      <c r="I118">
        <v>3.974301165156717E-2</v>
      </c>
      <c r="J118">
        <v>0.89073138658193929</v>
      </c>
      <c r="K118">
        <v>5.2479916673494602E-2</v>
      </c>
      <c r="L118">
        <v>0.65716912483101564</v>
      </c>
      <c r="M118" t="s">
        <v>3</v>
      </c>
      <c r="N118">
        <v>0.19779838556887419</v>
      </c>
      <c r="O118">
        <v>64672.152897649998</v>
      </c>
      <c r="P118" s="1">
        <v>0.1071428571428571</v>
      </c>
      <c r="Q118">
        <v>0.1607142857142857</v>
      </c>
      <c r="R118">
        <v>0.7321428571428571</v>
      </c>
      <c r="S118">
        <v>16</v>
      </c>
      <c r="T118">
        <v>75732.75</v>
      </c>
      <c r="U118" s="1">
        <v>92.2623183125</v>
      </c>
      <c r="V118">
        <v>158126.01928758851</v>
      </c>
      <c r="W118" s="1">
        <v>0.69880326101936652</v>
      </c>
      <c r="X118">
        <v>0.2421294156067231</v>
      </c>
      <c r="Y118">
        <v>5.9067323373910373E-2</v>
      </c>
      <c r="Z118">
        <v>0.30119673898063348</v>
      </c>
      <c r="AA118">
        <v>158.12601928758849</v>
      </c>
      <c r="AB118">
        <v>4070.9841717592381</v>
      </c>
      <c r="AC118" s="1">
        <v>427.0498790367148</v>
      </c>
      <c r="AD118">
        <v>137214.62394609209</v>
      </c>
      <c r="AE118" s="1">
        <v>146</v>
      </c>
      <c r="AF118">
        <v>31934.5</v>
      </c>
      <c r="AG118" s="1">
        <v>48403.618693284938</v>
      </c>
      <c r="AH118" s="1">
        <v>36.839959999999998</v>
      </c>
      <c r="AI118">
        <v>24.254695999999999</v>
      </c>
      <c r="AJ118">
        <v>27.340297</v>
      </c>
      <c r="AK118">
        <v>2</v>
      </c>
      <c r="AL118">
        <v>1.3939889999999999</v>
      </c>
      <c r="AM118">
        <v>1.7493209999999999</v>
      </c>
      <c r="AN118">
        <v>0</v>
      </c>
      <c r="AO118" s="1">
        <v>0.9444815469765524</v>
      </c>
      <c r="AP118">
        <v>2187.556644917468</v>
      </c>
      <c r="AQ118" s="1">
        <v>2751.4190884536579</v>
      </c>
      <c r="AR118" s="1">
        <v>9007.0384320964113</v>
      </c>
      <c r="AS118" s="1">
        <v>817.56116152980383</v>
      </c>
      <c r="AT118">
        <v>220.0931986254765</v>
      </c>
      <c r="AU118">
        <v>14983.668525622819</v>
      </c>
      <c r="AV118" s="1">
        <v>8128.5974095213996</v>
      </c>
      <c r="AW118" s="1">
        <v>0.54802709719999998</v>
      </c>
      <c r="AX118">
        <v>3622.3259861701999</v>
      </c>
      <c r="AY118" s="1">
        <v>0.24421590779999999</v>
      </c>
      <c r="AZ118">
        <v>803.22995211759996</v>
      </c>
      <c r="BA118">
        <v>5.4153472799999998E-2</v>
      </c>
      <c r="BB118">
        <v>2278.3201746589002</v>
      </c>
      <c r="BC118" s="1">
        <v>0.1536035221</v>
      </c>
      <c r="BD118">
        <v>14832.473522468101</v>
      </c>
      <c r="BE118" s="1">
        <v>0.55627098037148948</v>
      </c>
      <c r="BF118">
        <v>0.2232182730845032</v>
      </c>
      <c r="BG118">
        <v>0.1756322047698349</v>
      </c>
      <c r="BH118">
        <v>3.3893880854740793E-2</v>
      </c>
      <c r="BI118">
        <v>1.098466091943171E-2</v>
      </c>
    </row>
    <row r="119" spans="1:61" x14ac:dyDescent="0.35">
      <c r="A119" t="s">
        <v>1442</v>
      </c>
      <c r="B119" t="s">
        <v>744</v>
      </c>
      <c r="C119">
        <v>70</v>
      </c>
      <c r="D119">
        <v>6.6385404571428568</v>
      </c>
      <c r="E119">
        <v>464.69783200000001</v>
      </c>
      <c r="F119" t="s">
        <v>3</v>
      </c>
      <c r="G119" t="s">
        <v>3</v>
      </c>
      <c r="H119" t="s">
        <v>3</v>
      </c>
      <c r="I119" t="s">
        <v>3</v>
      </c>
      <c r="J119">
        <v>0.99083964475498931</v>
      </c>
      <c r="K119" t="s">
        <v>3</v>
      </c>
      <c r="L119">
        <v>0.53768982408236909</v>
      </c>
      <c r="M119" t="s">
        <v>3</v>
      </c>
      <c r="N119">
        <v>0.1709037061828094</v>
      </c>
      <c r="O119">
        <v>59650.539140020002</v>
      </c>
      <c r="P119" s="1">
        <v>0.31914893617021278</v>
      </c>
      <c r="Q119">
        <v>0.23404255319148939</v>
      </c>
      <c r="R119">
        <v>0.44680851063829791</v>
      </c>
      <c r="S119">
        <v>12.52</v>
      </c>
      <c r="T119">
        <v>74767.172523960005</v>
      </c>
      <c r="U119" s="1">
        <v>37.116440255591058</v>
      </c>
      <c r="V119">
        <v>794530.00331621943</v>
      </c>
      <c r="W119" s="1">
        <v>0.22641414843009261</v>
      </c>
      <c r="X119">
        <v>8.0669364687161627E-2</v>
      </c>
      <c r="Y119">
        <v>0.69291648688274576</v>
      </c>
      <c r="Z119">
        <v>0.77358585156990733</v>
      </c>
      <c r="AA119">
        <v>794.53000331621945</v>
      </c>
      <c r="AB119">
        <v>23162.012513972739</v>
      </c>
      <c r="AC119" s="1">
        <v>511.37324867054679</v>
      </c>
      <c r="AD119">
        <v>634616.22160366178</v>
      </c>
      <c r="AE119" s="1">
        <v>605</v>
      </c>
      <c r="AF119">
        <v>37908</v>
      </c>
      <c r="AG119" s="1">
        <v>60724.310201249129</v>
      </c>
      <c r="AH119" s="1">
        <v>33.234256999999999</v>
      </c>
      <c r="AI119">
        <v>19.8659</v>
      </c>
      <c r="AJ119">
        <v>20.148365999999999</v>
      </c>
      <c r="AK119">
        <v>3.8</v>
      </c>
      <c r="AL119">
        <v>3.8</v>
      </c>
      <c r="AM119">
        <v>3.8</v>
      </c>
      <c r="AN119">
        <v>0</v>
      </c>
      <c r="AO119">
        <v>1.017934661935771</v>
      </c>
      <c r="AP119">
        <v>4305.8154185664462</v>
      </c>
      <c r="AQ119" s="1">
        <v>7677.7599857621026</v>
      </c>
      <c r="AR119" s="1">
        <v>10911.58944765639</v>
      </c>
      <c r="AS119" s="1">
        <v>1017.434873679376</v>
      </c>
      <c r="AT119">
        <v>920.39125329941282</v>
      </c>
      <c r="AU119">
        <v>24832.99097896372</v>
      </c>
      <c r="AV119" s="1">
        <v>6147.9169098984003</v>
      </c>
      <c r="AW119" s="1">
        <v>0.2463952764</v>
      </c>
      <c r="AX119">
        <v>12644.192064454999</v>
      </c>
      <c r="AY119" s="1">
        <v>0.50675200149999999</v>
      </c>
      <c r="AZ119">
        <v>2831.3203099733</v>
      </c>
      <c r="BA119">
        <v>0.11347322360000001</v>
      </c>
      <c r="BB119">
        <v>3328.0105285981999</v>
      </c>
      <c r="BC119" s="1">
        <v>0.1333794985</v>
      </c>
      <c r="BD119">
        <v>24951.439812924898</v>
      </c>
      <c r="BE119" s="1">
        <v>0.58391093348088274</v>
      </c>
      <c r="BF119">
        <v>0.21631784228675319</v>
      </c>
      <c r="BG119">
        <v>0.13147731427046999</v>
      </c>
      <c r="BH119">
        <v>4.0141975186659948E-2</v>
      </c>
      <c r="BI119">
        <v>2.8151934775234089E-2</v>
      </c>
    </row>
    <row r="120" spans="1:61" x14ac:dyDescent="0.35">
      <c r="A120" t="s">
        <v>1443</v>
      </c>
      <c r="B120" t="s">
        <v>745</v>
      </c>
      <c r="C120">
        <v>80</v>
      </c>
      <c r="D120">
        <v>5.7415484250000004</v>
      </c>
      <c r="E120">
        <v>459.32387399999999</v>
      </c>
      <c r="F120" t="s">
        <v>3</v>
      </c>
      <c r="G120" t="s">
        <v>3</v>
      </c>
      <c r="H120" t="s">
        <v>3</v>
      </c>
      <c r="I120">
        <v>4.3933337789346667E-2</v>
      </c>
      <c r="J120">
        <v>0.93293995294927412</v>
      </c>
      <c r="K120">
        <v>2.312670926137915E-2</v>
      </c>
      <c r="L120">
        <v>0.3173113622389156</v>
      </c>
      <c r="M120" t="s">
        <v>3</v>
      </c>
      <c r="N120">
        <v>0.19379837535678829</v>
      </c>
      <c r="O120">
        <v>55355.024607320003</v>
      </c>
      <c r="P120" s="1">
        <v>0.14634146341463411</v>
      </c>
      <c r="Q120">
        <v>0.29268292682926828</v>
      </c>
      <c r="R120">
        <v>0.56097560975609762</v>
      </c>
      <c r="S120">
        <v>5</v>
      </c>
      <c r="T120">
        <v>70876</v>
      </c>
      <c r="U120" s="1">
        <v>91.864774799999992</v>
      </c>
      <c r="V120">
        <v>175600.03859063509</v>
      </c>
      <c r="W120" s="1">
        <v>0.80516045108879808</v>
      </c>
      <c r="X120">
        <v>4.5302662660746472E-2</v>
      </c>
      <c r="Y120">
        <v>0.1495368862504555</v>
      </c>
      <c r="Z120">
        <v>0.19483954891120189</v>
      </c>
      <c r="AA120">
        <v>175.60003859063511</v>
      </c>
      <c r="AB120">
        <v>4323.0258917480087</v>
      </c>
      <c r="AC120" s="1">
        <v>492.65945623370749</v>
      </c>
      <c r="AD120">
        <v>159125.17516143859</v>
      </c>
      <c r="AE120" s="1">
        <v>243</v>
      </c>
      <c r="AF120">
        <v>40820.5</v>
      </c>
      <c r="AG120" s="1">
        <v>58387.410866910868</v>
      </c>
      <c r="AH120" s="1">
        <v>31.249938</v>
      </c>
      <c r="AI120">
        <v>23.611585000000002</v>
      </c>
      <c r="AJ120">
        <v>20.627040999999998</v>
      </c>
      <c r="AK120">
        <v>1.4</v>
      </c>
      <c r="AL120">
        <v>0.72034699999999996</v>
      </c>
      <c r="AM120">
        <v>1.2330650000000001</v>
      </c>
      <c r="AN120">
        <v>2160.378082154728</v>
      </c>
      <c r="AO120" s="1">
        <v>1.3153902432708531</v>
      </c>
      <c r="AP120">
        <v>2075.486609694492</v>
      </c>
      <c r="AQ120" s="1">
        <v>4883.171411203416</v>
      </c>
      <c r="AR120" s="1">
        <v>9841.3316308483463</v>
      </c>
      <c r="AS120" s="1">
        <v>544.64924242104598</v>
      </c>
      <c r="AT120">
        <v>696.76715737183736</v>
      </c>
      <c r="AU120">
        <v>18041.406051539139</v>
      </c>
      <c r="AV120" s="1">
        <v>8907.3681047383998</v>
      </c>
      <c r="AW120" s="1">
        <v>0.49048354929999999</v>
      </c>
      <c r="AX120">
        <v>6176.3732487894003</v>
      </c>
      <c r="AY120" s="1">
        <v>0.34010152459999998</v>
      </c>
      <c r="AZ120">
        <v>1360.1681074777</v>
      </c>
      <c r="BA120">
        <v>7.4897553699999994E-2</v>
      </c>
      <c r="BB120">
        <v>1716.4714897311001</v>
      </c>
      <c r="BC120" s="1">
        <v>9.4517372399999994E-2</v>
      </c>
      <c r="BD120">
        <v>18160.380950736599</v>
      </c>
      <c r="BE120" s="1">
        <v>0.4593687175071226</v>
      </c>
      <c r="BF120">
        <v>0.22496914232010071</v>
      </c>
      <c r="BG120">
        <v>0.19193772563425951</v>
      </c>
      <c r="BH120">
        <v>4.2423215855794873E-2</v>
      </c>
      <c r="BI120">
        <v>8.1301198682722342E-2</v>
      </c>
    </row>
    <row r="121" spans="1:61" x14ac:dyDescent="0.35">
      <c r="A121" t="s">
        <v>1444</v>
      </c>
      <c r="B121" t="s">
        <v>746</v>
      </c>
      <c r="C121">
        <v>23</v>
      </c>
      <c r="D121">
        <v>115.866534173913</v>
      </c>
      <c r="E121">
        <v>2664.9302859999998</v>
      </c>
      <c r="F121">
        <v>4.8529110686068792E-2</v>
      </c>
      <c r="G121">
        <v>0.13015335435118161</v>
      </c>
      <c r="H121" t="s">
        <v>3</v>
      </c>
      <c r="I121">
        <v>4.4206551962516313E-2</v>
      </c>
      <c r="J121">
        <v>0.70730735656488974</v>
      </c>
      <c r="K121">
        <v>6.842264771138222E-2</v>
      </c>
      <c r="L121">
        <v>0.14992346490197711</v>
      </c>
      <c r="M121">
        <v>2.2064080202518939E-2</v>
      </c>
      <c r="N121">
        <v>0.1195278252264159</v>
      </c>
      <c r="O121">
        <v>77823.919368239993</v>
      </c>
      <c r="P121" s="1">
        <v>7.6142131979695438E-2</v>
      </c>
      <c r="Q121">
        <v>0.18781725888324871</v>
      </c>
      <c r="R121">
        <v>0.73604060913705582</v>
      </c>
      <c r="S121">
        <v>17</v>
      </c>
      <c r="T121">
        <v>101911.11764705001</v>
      </c>
      <c r="U121" s="1">
        <v>156.7606050588235</v>
      </c>
      <c r="V121">
        <v>373502.82490654237</v>
      </c>
      <c r="W121" s="1">
        <v>0.59366629119409475</v>
      </c>
      <c r="X121">
        <v>0.32704171386446212</v>
      </c>
      <c r="Y121">
        <v>7.9291994941443192E-2</v>
      </c>
      <c r="Z121">
        <v>0.4063337088059053</v>
      </c>
      <c r="AA121">
        <v>373.50282490654251</v>
      </c>
      <c r="AB121">
        <v>13188.01177825633</v>
      </c>
      <c r="AC121" s="1">
        <v>991.3156429938972</v>
      </c>
      <c r="AD121">
        <v>352812.17277742148</v>
      </c>
      <c r="AE121" s="1">
        <v>577</v>
      </c>
      <c r="AF121">
        <v>53290</v>
      </c>
      <c r="AG121" s="1">
        <v>102835.5484579637</v>
      </c>
      <c r="AH121" s="1">
        <v>61.669998999999997</v>
      </c>
      <c r="AI121">
        <v>30.512899000000001</v>
      </c>
      <c r="AJ121">
        <v>37.623899999999999</v>
      </c>
      <c r="AK121">
        <v>2</v>
      </c>
      <c r="AL121">
        <v>1.623966</v>
      </c>
      <c r="AM121">
        <v>1.853818</v>
      </c>
      <c r="AN121">
        <v>0</v>
      </c>
      <c r="AO121">
        <v>0.56524007102828855</v>
      </c>
      <c r="AP121">
        <v>1804.1600132124429</v>
      </c>
      <c r="AQ121" s="1">
        <v>2260.021270214947</v>
      </c>
      <c r="AR121" s="1">
        <v>10767.43446188596</v>
      </c>
      <c r="AS121" s="1">
        <v>1203.9099547386811</v>
      </c>
      <c r="AT121">
        <v>246.79898887231161</v>
      </c>
      <c r="AU121">
        <v>16282.32468892434</v>
      </c>
      <c r="AV121" s="1">
        <v>1753.7124769416</v>
      </c>
      <c r="AW121" s="1">
        <v>0.109190132</v>
      </c>
      <c r="AX121">
        <v>12305.7323143797</v>
      </c>
      <c r="AY121" s="1">
        <v>0.76618291409999995</v>
      </c>
      <c r="AZ121">
        <v>819.55069126950002</v>
      </c>
      <c r="BA121">
        <v>5.1027092199999999E-2</v>
      </c>
      <c r="BB121">
        <v>1182.0939620752999</v>
      </c>
      <c r="BC121" s="1">
        <v>7.3599861700000005E-2</v>
      </c>
      <c r="BD121">
        <v>16061.0894446661</v>
      </c>
      <c r="BE121" s="1">
        <v>0.59863460620239373</v>
      </c>
      <c r="BF121">
        <v>0.1867113084316567</v>
      </c>
      <c r="BG121">
        <v>0.16234204102468741</v>
      </c>
      <c r="BH121">
        <v>2.5849501987828909E-2</v>
      </c>
      <c r="BI121">
        <v>2.6462542353433208E-2</v>
      </c>
    </row>
    <row r="122" spans="1:61" x14ac:dyDescent="0.35">
      <c r="A122" t="s">
        <v>1445</v>
      </c>
      <c r="B122" t="s">
        <v>747</v>
      </c>
      <c r="C122">
        <v>101</v>
      </c>
      <c r="D122">
        <v>4.8531418316831676</v>
      </c>
      <c r="E122">
        <v>490.16732500000001</v>
      </c>
      <c r="F122" t="s">
        <v>3</v>
      </c>
      <c r="G122">
        <v>4.0822860513053727E-2</v>
      </c>
      <c r="H122" t="s">
        <v>3</v>
      </c>
      <c r="I122">
        <v>2.8030056758839871E-2</v>
      </c>
      <c r="J122">
        <v>0.90763133870412882</v>
      </c>
      <c r="K122">
        <v>2.3515744023977589E-2</v>
      </c>
      <c r="L122">
        <v>0.37756790761561532</v>
      </c>
      <c r="M122" t="s">
        <v>3</v>
      </c>
      <c r="N122">
        <v>0.17513225302037039</v>
      </c>
      <c r="O122">
        <v>61025.503260359998</v>
      </c>
      <c r="P122" s="1">
        <v>0.22641509433962259</v>
      </c>
      <c r="Q122">
        <v>0.22641509433962259</v>
      </c>
      <c r="R122">
        <v>0.54716981132075471</v>
      </c>
      <c r="S122">
        <v>6.12</v>
      </c>
      <c r="T122">
        <v>72589.35294117</v>
      </c>
      <c r="U122" s="1">
        <v>80.092700163398689</v>
      </c>
      <c r="V122">
        <v>324493.13099358469</v>
      </c>
      <c r="W122" s="1">
        <v>0.86279272957631947</v>
      </c>
      <c r="X122">
        <v>8.4111859268623301E-2</v>
      </c>
      <c r="Y122">
        <v>5.3095411155057219E-2</v>
      </c>
      <c r="Z122">
        <v>0.1372072704236805</v>
      </c>
      <c r="AA122">
        <v>324.49313099358471</v>
      </c>
      <c r="AB122">
        <v>6919.0678917653277</v>
      </c>
      <c r="AC122" s="1">
        <v>805.50403885040691</v>
      </c>
      <c r="AD122" s="1">
        <v>202054.44306460291</v>
      </c>
      <c r="AE122" s="1">
        <v>402</v>
      </c>
      <c r="AF122">
        <v>41037</v>
      </c>
      <c r="AG122" s="1">
        <v>70384.612783940829</v>
      </c>
      <c r="AH122" s="1">
        <v>32.799930000000003</v>
      </c>
      <c r="AI122">
        <v>20</v>
      </c>
      <c r="AJ122">
        <v>27.645496999999999</v>
      </c>
      <c r="AK122">
        <v>1.7</v>
      </c>
      <c r="AL122">
        <v>0.87712699999999999</v>
      </c>
      <c r="AM122">
        <v>1.6262840000000001</v>
      </c>
      <c r="AN122">
        <v>4847.8623906642497</v>
      </c>
      <c r="AO122">
        <v>1.9042666792498459</v>
      </c>
      <c r="AP122">
        <v>3422.4885349099918</v>
      </c>
      <c r="AQ122" s="1">
        <v>4724.4037329497633</v>
      </c>
      <c r="AR122" s="1">
        <v>9795.6007777548202</v>
      </c>
      <c r="AS122" s="1">
        <v>1045.027144557218</v>
      </c>
      <c r="AT122" s="1">
        <v>503.69089779699209</v>
      </c>
      <c r="AU122">
        <v>19491.21108796879</v>
      </c>
      <c r="AV122" s="1">
        <v>6755.1082577220004</v>
      </c>
      <c r="AW122" s="1">
        <v>0.31685571219999997</v>
      </c>
      <c r="AX122">
        <v>11203.4578900794</v>
      </c>
      <c r="AY122" s="1">
        <v>0.52551039799999999</v>
      </c>
      <c r="AZ122">
        <v>1341.9089060225001</v>
      </c>
      <c r="BA122" s="1">
        <v>6.2943699199999995E-2</v>
      </c>
      <c r="BB122">
        <v>2018.718501094</v>
      </c>
      <c r="BC122" s="1">
        <v>9.4690190600000002E-2</v>
      </c>
      <c r="BD122">
        <v>21319.1935549179</v>
      </c>
      <c r="BE122" s="1">
        <v>0.52283230526970836</v>
      </c>
      <c r="BF122">
        <v>0.2385608465412771</v>
      </c>
      <c r="BG122">
        <v>0.1266629942403163</v>
      </c>
      <c r="BH122">
        <v>3.1749921173055889E-2</v>
      </c>
      <c r="BI122">
        <v>8.0193932775642338E-2</v>
      </c>
    </row>
    <row r="123" spans="1:61" x14ac:dyDescent="0.35">
      <c r="A123" t="s">
        <v>1446</v>
      </c>
      <c r="B123" t="s">
        <v>748</v>
      </c>
      <c r="C123">
        <v>9</v>
      </c>
      <c r="D123">
        <v>166.4102302222222</v>
      </c>
      <c r="E123">
        <v>1497.6920720000001</v>
      </c>
      <c r="F123" t="s">
        <v>3</v>
      </c>
      <c r="G123">
        <v>3.003326740219894E-2</v>
      </c>
      <c r="H123" t="s">
        <v>3</v>
      </c>
      <c r="I123">
        <v>2.2407267857750868E-2</v>
      </c>
      <c r="J123">
        <v>0.87957990767706629</v>
      </c>
      <c r="K123">
        <v>6.6009983215724988E-2</v>
      </c>
      <c r="L123">
        <v>0.98954412266053182</v>
      </c>
      <c r="M123" t="s">
        <v>3</v>
      </c>
      <c r="N123">
        <v>0.24347087024636971</v>
      </c>
      <c r="O123">
        <v>67526.980769229995</v>
      </c>
      <c r="P123" s="1">
        <v>0.14423076923076919</v>
      </c>
      <c r="Q123">
        <v>0.125</v>
      </c>
      <c r="R123">
        <v>0.73076923076923073</v>
      </c>
      <c r="S123">
        <v>13</v>
      </c>
      <c r="T123">
        <v>74878.615384610006</v>
      </c>
      <c r="U123" s="1">
        <v>115.2070824615385</v>
      </c>
      <c r="V123">
        <v>124838.92616879661</v>
      </c>
      <c r="W123" s="1">
        <v>0.62682601891733913</v>
      </c>
      <c r="X123">
        <v>0.27783727327344609</v>
      </c>
      <c r="Y123">
        <v>9.5336707809214799E-2</v>
      </c>
      <c r="Z123">
        <v>0.37317398108266092</v>
      </c>
      <c r="AA123">
        <v>124.8389261687966</v>
      </c>
      <c r="AB123">
        <v>4057.8281167532282</v>
      </c>
      <c r="AC123" s="1">
        <v>435.84390423347321</v>
      </c>
      <c r="AD123">
        <v>90630.740069349413</v>
      </c>
      <c r="AE123" s="1">
        <v>44</v>
      </c>
      <c r="AF123">
        <v>30704.5</v>
      </c>
      <c r="AG123" s="1">
        <v>47415.789788591937</v>
      </c>
      <c r="AH123" s="1">
        <v>54.579967000000003</v>
      </c>
      <c r="AI123">
        <v>28.632493</v>
      </c>
      <c r="AJ123">
        <v>33.665188999999998</v>
      </c>
      <c r="AK123">
        <v>1.62</v>
      </c>
      <c r="AL123">
        <v>1.0239659999999999</v>
      </c>
      <c r="AM123">
        <v>1.1648909999999999</v>
      </c>
      <c r="AN123">
        <v>0</v>
      </c>
      <c r="AO123" s="1">
        <v>0.93466067507992445</v>
      </c>
      <c r="AP123">
        <v>1945.291027754068</v>
      </c>
      <c r="AQ123" s="1">
        <v>2238.0900805088859</v>
      </c>
      <c r="AR123" s="1">
        <v>9149.5630752060224</v>
      </c>
      <c r="AS123" s="1">
        <v>934.26981831549676</v>
      </c>
      <c r="AT123">
        <v>543.38012146464769</v>
      </c>
      <c r="AU123">
        <v>14810.59412324912</v>
      </c>
      <c r="AV123" s="1">
        <v>9163.4443005113008</v>
      </c>
      <c r="AW123" s="1">
        <v>0.53422874220000005</v>
      </c>
      <c r="AX123">
        <v>3546.0518279151001</v>
      </c>
      <c r="AY123" s="1">
        <v>0.20673479810000001</v>
      </c>
      <c r="AZ123">
        <v>572.36918306170003</v>
      </c>
      <c r="BA123">
        <v>3.3369119599999997E-2</v>
      </c>
      <c r="BB123">
        <v>3870.7952951560001</v>
      </c>
      <c r="BC123" s="1">
        <v>0.2256673401</v>
      </c>
      <c r="BD123">
        <v>17152.660606644102</v>
      </c>
      <c r="BE123" s="1">
        <v>0.54567087536100556</v>
      </c>
      <c r="BF123">
        <v>0.25345177914584488</v>
      </c>
      <c r="BG123">
        <v>0.15003664935947589</v>
      </c>
      <c r="BH123">
        <v>3.6438233261593227E-2</v>
      </c>
      <c r="BI123">
        <v>1.4402462872080451E-2</v>
      </c>
    </row>
    <row r="124" spans="1:61" x14ac:dyDescent="0.35">
      <c r="A124" t="s">
        <v>1447</v>
      </c>
      <c r="B124" t="s">
        <v>749</v>
      </c>
      <c r="C124">
        <v>13</v>
      </c>
      <c r="D124">
        <v>112.75386899999999</v>
      </c>
      <c r="E124">
        <v>1465.800297</v>
      </c>
      <c r="F124">
        <v>2.37307648673383E-2</v>
      </c>
      <c r="G124">
        <v>4.9167912138231573E-2</v>
      </c>
      <c r="H124" t="s">
        <v>3</v>
      </c>
      <c r="I124">
        <v>1.9876608586240269E-2</v>
      </c>
      <c r="J124">
        <v>0.84023405241539473</v>
      </c>
      <c r="K124">
        <v>6.5613132406114771E-2</v>
      </c>
      <c r="L124">
        <v>0.53828924278288248</v>
      </c>
      <c r="M124">
        <v>1.222356319982661E-2</v>
      </c>
      <c r="N124">
        <v>0.20683775215873659</v>
      </c>
      <c r="O124">
        <v>60023.020261990001</v>
      </c>
      <c r="P124" s="1">
        <v>0.19626168224299059</v>
      </c>
      <c r="Q124">
        <v>4.6728971962616821E-2</v>
      </c>
      <c r="R124">
        <v>0.7570093457943925</v>
      </c>
      <c r="S124">
        <v>11</v>
      </c>
      <c r="T124">
        <v>91705</v>
      </c>
      <c r="U124" s="1">
        <v>133.2545724545455</v>
      </c>
      <c r="V124">
        <v>251225.27997413819</v>
      </c>
      <c r="W124" s="1">
        <v>0.80442317798947982</v>
      </c>
      <c r="X124">
        <v>0.13848896535466271</v>
      </c>
      <c r="Y124">
        <v>5.70878566558575E-2</v>
      </c>
      <c r="Z124">
        <v>0.19557682201052021</v>
      </c>
      <c r="AA124">
        <v>251.22527997413829</v>
      </c>
      <c r="AB124">
        <v>9146.2827695142696</v>
      </c>
      <c r="AC124" s="1">
        <v>1149.4655468745621</v>
      </c>
      <c r="AD124">
        <v>209324.5345580421</v>
      </c>
      <c r="AE124" s="1">
        <v>422</v>
      </c>
      <c r="AF124">
        <v>39323</v>
      </c>
      <c r="AG124" s="1">
        <v>64250.868186622378</v>
      </c>
      <c r="AH124" s="1">
        <v>69.639973999999995</v>
      </c>
      <c r="AI124">
        <v>33.547697999999997</v>
      </c>
      <c r="AJ124">
        <v>39.313997000000001</v>
      </c>
      <c r="AK124">
        <v>1.1000000000000001</v>
      </c>
      <c r="AL124">
        <v>0.88242799999999999</v>
      </c>
      <c r="AM124">
        <v>0.88931400000000005</v>
      </c>
      <c r="AN124">
        <v>0</v>
      </c>
      <c r="AO124">
        <v>1.2075069452107801</v>
      </c>
      <c r="AP124">
        <v>2289.04925648272</v>
      </c>
      <c r="AQ124" s="1">
        <v>3196.6526542462561</v>
      </c>
      <c r="AR124" s="1">
        <v>8637.7045808444127</v>
      </c>
      <c r="AS124" s="1">
        <v>960.50086964882087</v>
      </c>
      <c r="AT124">
        <v>156.7613203997052</v>
      </c>
      <c r="AU124">
        <v>15240.66868162191</v>
      </c>
      <c r="AV124" s="1">
        <v>5246.2475126343998</v>
      </c>
      <c r="AW124" s="1">
        <v>0.30362789800000001</v>
      </c>
      <c r="AX124">
        <v>8218.9262272309006</v>
      </c>
      <c r="AY124" s="1">
        <v>0.47567242840000001</v>
      </c>
      <c r="AZ124">
        <v>1015.1572597212</v>
      </c>
      <c r="BA124">
        <v>5.8752482500000001E-2</v>
      </c>
      <c r="BB124">
        <v>2798.2114103499998</v>
      </c>
      <c r="BC124" s="1">
        <v>0.1619471911</v>
      </c>
      <c r="BD124">
        <v>17278.542409936501</v>
      </c>
      <c r="BE124" s="1">
        <v>0.49461794359429712</v>
      </c>
      <c r="BF124">
        <v>0.28675272076459912</v>
      </c>
      <c r="BG124">
        <v>0.17809063447960069</v>
      </c>
      <c r="BH124">
        <v>1.7779332191990301E-2</v>
      </c>
      <c r="BI124">
        <v>2.2759368969512819E-2</v>
      </c>
    </row>
    <row r="125" spans="1:61" x14ac:dyDescent="0.35">
      <c r="A125" t="s">
        <v>1448</v>
      </c>
      <c r="B125" t="s">
        <v>750</v>
      </c>
      <c r="C125">
        <v>35</v>
      </c>
      <c r="D125">
        <v>21.234623257142861</v>
      </c>
      <c r="E125">
        <v>743.211814</v>
      </c>
      <c r="F125" t="s">
        <v>3</v>
      </c>
      <c r="G125" t="s">
        <v>3</v>
      </c>
      <c r="H125" t="s">
        <v>3</v>
      </c>
      <c r="I125" t="s">
        <v>3</v>
      </c>
      <c r="J125">
        <v>0.92244377697752389</v>
      </c>
      <c r="K125">
        <v>5.0427821068653317E-2</v>
      </c>
      <c r="L125">
        <v>0.3265819593497612</v>
      </c>
      <c r="M125" t="s">
        <v>3</v>
      </c>
      <c r="N125">
        <v>0.1097721299884737</v>
      </c>
      <c r="O125">
        <v>61993.878009630003</v>
      </c>
      <c r="P125" s="1">
        <v>0.22033898305084751</v>
      </c>
      <c r="Q125">
        <v>0.1864406779661017</v>
      </c>
      <c r="R125">
        <v>0.59322033898305082</v>
      </c>
      <c r="S125">
        <v>7.37</v>
      </c>
      <c r="T125">
        <v>85058.208955220005</v>
      </c>
      <c r="U125" s="1">
        <v>100.8428512890095</v>
      </c>
      <c r="V125">
        <v>195184.78752276671</v>
      </c>
      <c r="W125" s="1">
        <v>0.86747878379447807</v>
      </c>
      <c r="X125">
        <v>9.4571596300768404E-2</v>
      </c>
      <c r="Y125">
        <v>3.7949619904753533E-2</v>
      </c>
      <c r="Z125">
        <v>0.1325212162055219</v>
      </c>
      <c r="AA125">
        <v>195.1847875227667</v>
      </c>
      <c r="AB125">
        <v>4057.243094362329</v>
      </c>
      <c r="AC125" s="1">
        <v>490.33219485394238</v>
      </c>
      <c r="AD125">
        <v>162881.51786531569</v>
      </c>
      <c r="AE125" s="1">
        <v>253</v>
      </c>
      <c r="AF125">
        <v>39358</v>
      </c>
      <c r="AG125" s="1">
        <v>67581.460636515912</v>
      </c>
      <c r="AH125" s="1">
        <v>30.399937999999999</v>
      </c>
      <c r="AI125">
        <v>19.999994999999998</v>
      </c>
      <c r="AJ125">
        <v>24.145085000000002</v>
      </c>
      <c r="AK125">
        <v>0</v>
      </c>
      <c r="AL125">
        <v>0</v>
      </c>
      <c r="AM125">
        <v>0</v>
      </c>
      <c r="AN125">
        <v>4463.2568771303204</v>
      </c>
      <c r="AO125" s="1">
        <v>1.867460506568849</v>
      </c>
      <c r="AP125">
        <v>1909.568151724779</v>
      </c>
      <c r="AQ125" s="1">
        <v>2487.6725788968688</v>
      </c>
      <c r="AR125" s="1">
        <v>8632.6116985002609</v>
      </c>
      <c r="AS125" s="1">
        <v>860.65251917537466</v>
      </c>
      <c r="AT125">
        <v>269.1155418043449</v>
      </c>
      <c r="AU125">
        <v>14159.62049010163</v>
      </c>
      <c r="AV125" s="1">
        <v>7848.6881394638003</v>
      </c>
      <c r="AW125" s="1">
        <v>0.4240997312</v>
      </c>
      <c r="AX125">
        <v>8140.2298340592997</v>
      </c>
      <c r="AY125" s="1">
        <v>0.43985303320000002</v>
      </c>
      <c r="AZ125">
        <v>1271.3329249810999</v>
      </c>
      <c r="BA125">
        <v>6.8695805200000001E-2</v>
      </c>
      <c r="BB125">
        <v>1246.4529775639</v>
      </c>
      <c r="BC125" s="1">
        <v>6.7351430399999995E-2</v>
      </c>
      <c r="BD125">
        <v>18506.703876068099</v>
      </c>
      <c r="BE125" s="1">
        <v>0.57414973307793404</v>
      </c>
      <c r="BF125">
        <v>0.2501564045870317</v>
      </c>
      <c r="BG125">
        <v>0.13690967193828099</v>
      </c>
      <c r="BH125">
        <v>2.5717213021479699E-2</v>
      </c>
      <c r="BI125">
        <v>1.3066977375273601E-2</v>
      </c>
    </row>
    <row r="126" spans="1:61" x14ac:dyDescent="0.35">
      <c r="A126" t="s">
        <v>1449</v>
      </c>
      <c r="B126" t="s">
        <v>751</v>
      </c>
      <c r="C126">
        <v>20</v>
      </c>
      <c r="D126">
        <v>26.46680125</v>
      </c>
      <c r="E126">
        <v>529.33602499999995</v>
      </c>
      <c r="F126" t="s">
        <v>3</v>
      </c>
      <c r="G126" t="s">
        <v>3</v>
      </c>
      <c r="H126" t="s">
        <v>3</v>
      </c>
      <c r="I126" t="s">
        <v>3</v>
      </c>
      <c r="J126">
        <v>0.92177734300172209</v>
      </c>
      <c r="K126">
        <v>5.4105470544002929E-2</v>
      </c>
      <c r="L126">
        <v>0.96040380676952808</v>
      </c>
      <c r="M126" t="s">
        <v>3</v>
      </c>
      <c r="N126">
        <v>0.16836561715002299</v>
      </c>
      <c r="O126">
        <v>50832.052720129999</v>
      </c>
      <c r="P126" s="1">
        <v>0.36842105263157893</v>
      </c>
      <c r="Q126">
        <v>0.2105263157894737</v>
      </c>
      <c r="R126">
        <v>0.42105263157894729</v>
      </c>
      <c r="S126">
        <v>8.25</v>
      </c>
      <c r="T126">
        <v>62366.333333330003</v>
      </c>
      <c r="U126" s="1">
        <v>64.161942424242412</v>
      </c>
      <c r="V126">
        <v>151481.6037695526</v>
      </c>
      <c r="W126" s="1">
        <v>0.73333506267469828</v>
      </c>
      <c r="X126">
        <v>0.1289003247129408</v>
      </c>
      <c r="Y126">
        <v>0.13776461261236089</v>
      </c>
      <c r="Z126">
        <v>0.26666493732530172</v>
      </c>
      <c r="AA126">
        <v>151.48160376955261</v>
      </c>
      <c r="AB126">
        <v>5576.680710518428</v>
      </c>
      <c r="AC126" s="1">
        <v>742.29276195588625</v>
      </c>
      <c r="AD126">
        <v>96265.560869599853</v>
      </c>
      <c r="AE126" s="1">
        <v>56</v>
      </c>
      <c r="AF126">
        <v>31572</v>
      </c>
      <c r="AG126" s="1">
        <v>45130.161276948587</v>
      </c>
      <c r="AH126" s="1">
        <v>61.899895000000001</v>
      </c>
      <c r="AI126">
        <v>30.000596999999999</v>
      </c>
      <c r="AJ126">
        <v>48.767443</v>
      </c>
      <c r="AK126">
        <v>3</v>
      </c>
      <c r="AL126">
        <v>1.4841839999999999</v>
      </c>
      <c r="AM126">
        <v>2.986488</v>
      </c>
      <c r="AN126">
        <v>507.65456592530239</v>
      </c>
      <c r="AO126">
        <v>1.202645492945523</v>
      </c>
      <c r="AP126">
        <v>3036.955023040422</v>
      </c>
      <c r="AQ126" s="1">
        <v>3066.0017896949298</v>
      </c>
      <c r="AR126" s="1">
        <v>8705.5629739162378</v>
      </c>
      <c r="AS126" s="1">
        <v>975.9703583371263</v>
      </c>
      <c r="AT126">
        <v>354.07926373422248</v>
      </c>
      <c r="AU126">
        <v>16138.56940872294</v>
      </c>
      <c r="AV126" s="1">
        <v>11261.7525731442</v>
      </c>
      <c r="AW126" s="1">
        <v>0.55743574620000003</v>
      </c>
      <c r="AX126">
        <v>5310.0996607032002</v>
      </c>
      <c r="AY126" s="1">
        <v>0.26284002839999998</v>
      </c>
      <c r="AZ126">
        <v>407.29565406099999</v>
      </c>
      <c r="BA126">
        <v>2.01603752E-2</v>
      </c>
      <c r="BB126">
        <v>3223.6335989591998</v>
      </c>
      <c r="BC126" s="1">
        <v>0.1595638502</v>
      </c>
      <c r="BD126">
        <v>20202.7814868676</v>
      </c>
      <c r="BE126" s="1">
        <v>0.49795876022644509</v>
      </c>
      <c r="BF126">
        <v>0.31207413083594349</v>
      </c>
      <c r="BG126">
        <v>0.14553443368616709</v>
      </c>
      <c r="BH126">
        <v>1.967585352558231E-2</v>
      </c>
      <c r="BI126">
        <v>2.4756821725862011E-2</v>
      </c>
    </row>
    <row r="127" spans="1:61" x14ac:dyDescent="0.35">
      <c r="A127" t="s">
        <v>1450</v>
      </c>
      <c r="B127" t="s">
        <v>752</v>
      </c>
      <c r="C127">
        <v>38</v>
      </c>
      <c r="D127">
        <v>30.51222297368421</v>
      </c>
      <c r="E127">
        <v>1159.464473</v>
      </c>
      <c r="F127" t="s">
        <v>3</v>
      </c>
      <c r="G127" t="s">
        <v>3</v>
      </c>
      <c r="H127" t="s">
        <v>3</v>
      </c>
      <c r="I127" t="s">
        <v>3</v>
      </c>
      <c r="J127">
        <v>0.97672011143936399</v>
      </c>
      <c r="K127">
        <v>1.6702591979284229E-2</v>
      </c>
      <c r="L127">
        <v>0.36711093801759298</v>
      </c>
      <c r="M127" t="s">
        <v>3</v>
      </c>
      <c r="N127">
        <v>0.1198023544891843</v>
      </c>
      <c r="O127">
        <v>60199.373646649998</v>
      </c>
      <c r="P127" s="1">
        <v>0.1785714285714286</v>
      </c>
      <c r="Q127">
        <v>0.22619047619047619</v>
      </c>
      <c r="R127">
        <v>0.59523809523809523</v>
      </c>
      <c r="S127">
        <v>11</v>
      </c>
      <c r="T127">
        <v>87524.818181809998</v>
      </c>
      <c r="U127" s="1">
        <v>105.4058611818182</v>
      </c>
      <c r="V127">
        <v>140695.74687175429</v>
      </c>
      <c r="W127" s="1">
        <v>0.82123513440549756</v>
      </c>
      <c r="X127">
        <v>8.0631958027537504E-2</v>
      </c>
      <c r="Y127">
        <v>9.8132907566964911E-2</v>
      </c>
      <c r="Z127">
        <v>0.17876486559450239</v>
      </c>
      <c r="AA127">
        <v>140.6957468717543</v>
      </c>
      <c r="AB127">
        <v>2917.465846320933</v>
      </c>
      <c r="AC127" s="1">
        <v>375.00922203762951</v>
      </c>
      <c r="AD127">
        <v>108234.9601138101</v>
      </c>
      <c r="AE127" s="1">
        <v>75</v>
      </c>
      <c r="AF127">
        <v>37476</v>
      </c>
      <c r="AG127" s="1">
        <v>64154.018436578168</v>
      </c>
      <c r="AH127" s="1">
        <v>27.499986</v>
      </c>
      <c r="AI127">
        <v>20</v>
      </c>
      <c r="AJ127">
        <v>19.999953999999999</v>
      </c>
      <c r="AK127">
        <v>5.7</v>
      </c>
      <c r="AL127">
        <v>5.5837519999999996</v>
      </c>
      <c r="AM127">
        <v>5.5907220000000004</v>
      </c>
      <c r="AN127">
        <v>1490.189367794454</v>
      </c>
      <c r="AO127" s="1">
        <v>1.3743005375345969</v>
      </c>
      <c r="AP127">
        <v>1763.325110522813</v>
      </c>
      <c r="AQ127" s="1">
        <v>2708.5470259165072</v>
      </c>
      <c r="AR127" s="1">
        <v>6915.6759665546042</v>
      </c>
      <c r="AS127" s="1">
        <v>970.80383764376029</v>
      </c>
      <c r="AT127">
        <v>586.48611133426255</v>
      </c>
      <c r="AU127">
        <v>12944.83805197195</v>
      </c>
      <c r="AV127" s="1">
        <v>7731.1123009552002</v>
      </c>
      <c r="AW127" s="1">
        <v>0.52122855359999998</v>
      </c>
      <c r="AX127">
        <v>4116.2558203649996</v>
      </c>
      <c r="AY127" s="1">
        <v>0.27751635000000002</v>
      </c>
      <c r="AZ127">
        <v>1262.0705988448999</v>
      </c>
      <c r="BA127" s="1">
        <v>8.5088303899999995E-2</v>
      </c>
      <c r="BB127">
        <v>1723.0416717646999</v>
      </c>
      <c r="BC127" s="1">
        <v>0.1161667925</v>
      </c>
      <c r="BD127">
        <v>14832.480391929799</v>
      </c>
      <c r="BE127" s="1">
        <v>0.56677675807694783</v>
      </c>
      <c r="BF127">
        <v>0.20343683141856311</v>
      </c>
      <c r="BG127">
        <v>0.18001317269650299</v>
      </c>
      <c r="BH127">
        <v>3.8709652823723947E-2</v>
      </c>
      <c r="BI127">
        <v>1.106358498426221E-2</v>
      </c>
    </row>
    <row r="128" spans="1:61" x14ac:dyDescent="0.35">
      <c r="A128" t="s">
        <v>1451</v>
      </c>
      <c r="B128" t="s">
        <v>753</v>
      </c>
      <c r="C128">
        <v>104</v>
      </c>
      <c r="D128">
        <v>8.4144826730769218</v>
      </c>
      <c r="E128">
        <v>875.10619799999995</v>
      </c>
      <c r="F128" t="s">
        <v>3</v>
      </c>
      <c r="G128" t="s">
        <v>3</v>
      </c>
      <c r="H128" t="s">
        <v>3</v>
      </c>
      <c r="I128">
        <v>2.4956093943130461E-2</v>
      </c>
      <c r="J128">
        <v>0.94434965323394693</v>
      </c>
      <c r="K128">
        <v>2.6095112550798299E-2</v>
      </c>
      <c r="L128">
        <v>0.35967041056210058</v>
      </c>
      <c r="M128" t="s">
        <v>3</v>
      </c>
      <c r="N128">
        <v>0.14575331112133899</v>
      </c>
      <c r="O128">
        <v>61812.260404070003</v>
      </c>
      <c r="P128" s="1">
        <v>0.18333333333333329</v>
      </c>
      <c r="Q128">
        <v>0.1333333333333333</v>
      </c>
      <c r="R128">
        <v>0.68333333333333335</v>
      </c>
      <c r="S128">
        <v>8.1</v>
      </c>
      <c r="T128">
        <v>76879.567901229995</v>
      </c>
      <c r="U128" s="1">
        <v>108.0378022222222</v>
      </c>
      <c r="V128">
        <v>298160.34967678291</v>
      </c>
      <c r="W128" s="1">
        <v>0.50057551688729007</v>
      </c>
      <c r="X128">
        <v>2.218900922754799E-2</v>
      </c>
      <c r="Y128">
        <v>0.47723547388516191</v>
      </c>
      <c r="Z128">
        <v>0.49942448311270993</v>
      </c>
      <c r="AA128">
        <v>298.16034967678291</v>
      </c>
      <c r="AB128">
        <v>9329.7202312810041</v>
      </c>
      <c r="AC128" s="1">
        <v>472.26890969866042</v>
      </c>
      <c r="AD128">
        <v>222062.2503309428</v>
      </c>
      <c r="AE128" s="1">
        <v>442</v>
      </c>
      <c r="AF128">
        <v>36458</v>
      </c>
      <c r="AG128" s="1">
        <v>59426.752545510637</v>
      </c>
      <c r="AH128" s="1">
        <v>42.399994</v>
      </c>
      <c r="AI128">
        <v>21.158194000000002</v>
      </c>
      <c r="AJ128">
        <v>20.951533999999999</v>
      </c>
      <c r="AK128">
        <v>3</v>
      </c>
      <c r="AL128">
        <v>2.3858470000000001</v>
      </c>
      <c r="AM128">
        <v>2.7709320000000002</v>
      </c>
      <c r="AN128">
        <v>0</v>
      </c>
      <c r="AO128">
        <v>0.80018344387746043</v>
      </c>
      <c r="AP128">
        <v>1971.805552221675</v>
      </c>
      <c r="AQ128" s="1">
        <v>3823.9385889939731</v>
      </c>
      <c r="AR128" s="1">
        <v>9135.2357671222908</v>
      </c>
      <c r="AS128" s="1">
        <v>889.97421316401187</v>
      </c>
      <c r="AT128">
        <v>945.77196675277128</v>
      </c>
      <c r="AU128">
        <v>16766.72608825472</v>
      </c>
      <c r="AV128" s="1">
        <v>8888.4830216221999</v>
      </c>
      <c r="AW128" s="1">
        <v>0.47832573039999998</v>
      </c>
      <c r="AX128">
        <v>6108.5381160205998</v>
      </c>
      <c r="AY128" s="1">
        <v>0.32872549220000002</v>
      </c>
      <c r="AZ128">
        <v>1097.1046320032001</v>
      </c>
      <c r="BA128">
        <v>5.9039700399999999E-2</v>
      </c>
      <c r="BB128">
        <v>2488.3640639218002</v>
      </c>
      <c r="BC128" s="1">
        <v>0.1339090771</v>
      </c>
      <c r="BD128">
        <v>18582.489833567801</v>
      </c>
      <c r="BE128" s="1">
        <v>0.53445752227330934</v>
      </c>
      <c r="BF128">
        <v>0.21674017852965799</v>
      </c>
      <c r="BG128">
        <v>0.17455909474782599</v>
      </c>
      <c r="BH128">
        <v>6.3433828234609663E-2</v>
      </c>
      <c r="BI128">
        <v>1.08093762145969E-2</v>
      </c>
    </row>
    <row r="129" spans="1:61" x14ac:dyDescent="0.35">
      <c r="A129" t="s">
        <v>1452</v>
      </c>
      <c r="B129" t="s">
        <v>754</v>
      </c>
      <c r="C129">
        <v>128</v>
      </c>
      <c r="D129">
        <v>6.4654295312499999</v>
      </c>
      <c r="E129">
        <v>827.57497999999998</v>
      </c>
      <c r="F129" t="s">
        <v>3</v>
      </c>
      <c r="G129" t="s">
        <v>3</v>
      </c>
      <c r="H129" t="s">
        <v>3</v>
      </c>
      <c r="I129">
        <v>3.5994828171997541E-2</v>
      </c>
      <c r="J129">
        <v>0.93507337679510028</v>
      </c>
      <c r="K129">
        <v>2.1890685031325331E-2</v>
      </c>
      <c r="L129">
        <v>0.28961256005000607</v>
      </c>
      <c r="M129" t="s">
        <v>3</v>
      </c>
      <c r="N129">
        <v>0.17463469908709969</v>
      </c>
      <c r="O129">
        <v>60158.199972640003</v>
      </c>
      <c r="P129" s="1">
        <v>0.14864864864864871</v>
      </c>
      <c r="Q129">
        <v>0.24324324324324331</v>
      </c>
      <c r="R129">
        <v>0.60810810810810811</v>
      </c>
      <c r="S129">
        <v>8</v>
      </c>
      <c r="T129">
        <v>76495.5</v>
      </c>
      <c r="U129" s="1">
        <v>103.4468725</v>
      </c>
      <c r="V129">
        <v>184992.34957538231</v>
      </c>
      <c r="W129" s="1">
        <v>0.77796080134274759</v>
      </c>
      <c r="X129">
        <v>1.275397295692924E-2</v>
      </c>
      <c r="Y129">
        <v>0.20928522570032321</v>
      </c>
      <c r="Z129">
        <v>0.22203919865725241</v>
      </c>
      <c r="AA129">
        <v>184.99234957538229</v>
      </c>
      <c r="AB129">
        <v>4913.9474951260609</v>
      </c>
      <c r="AC129" s="1">
        <v>536.24498169338085</v>
      </c>
      <c r="AD129">
        <v>215182.3887666782</v>
      </c>
      <c r="AE129" s="1">
        <v>431</v>
      </c>
      <c r="AF129">
        <v>42464.5</v>
      </c>
      <c r="AG129" s="1">
        <v>68383.519909502269</v>
      </c>
      <c r="AH129" s="1">
        <v>33.599975000000001</v>
      </c>
      <c r="AI129">
        <v>24.706499000000001</v>
      </c>
      <c r="AJ129">
        <v>24.330497999999999</v>
      </c>
      <c r="AK129">
        <v>2.5</v>
      </c>
      <c r="AL129">
        <v>1.418425</v>
      </c>
      <c r="AM129">
        <v>2.454272</v>
      </c>
      <c r="AN129">
        <v>1808.8889299190751</v>
      </c>
      <c r="AO129">
        <v>1.4065560797167731</v>
      </c>
      <c r="AP129">
        <v>2198.9917578223549</v>
      </c>
      <c r="AQ129" s="1">
        <v>2404.269169664844</v>
      </c>
      <c r="AR129" s="1">
        <v>9208.3418592476064</v>
      </c>
      <c r="AS129" s="1">
        <v>726.12428423101926</v>
      </c>
      <c r="AT129">
        <v>305.11353786940248</v>
      </c>
      <c r="AU129" s="1">
        <v>14842.840608835229</v>
      </c>
      <c r="AV129" s="1">
        <v>6588.3094546766997</v>
      </c>
      <c r="AW129" s="1">
        <v>0.41017174239999998</v>
      </c>
      <c r="AX129">
        <v>5740.1151595232004</v>
      </c>
      <c r="AY129" s="1">
        <v>0.35736527750000002</v>
      </c>
      <c r="AZ129">
        <v>2576.5147937736001</v>
      </c>
      <c r="BA129">
        <v>0.16040739579999999</v>
      </c>
      <c r="BB129">
        <v>1157.3797968552999</v>
      </c>
      <c r="BC129" s="1">
        <v>7.2055584399999997E-2</v>
      </c>
      <c r="BD129">
        <v>16062.3192048288</v>
      </c>
      <c r="BE129" s="1">
        <v>0.59618330999942715</v>
      </c>
      <c r="BF129">
        <v>0.23586738824810349</v>
      </c>
      <c r="BG129">
        <v>7.3200415814221972E-2</v>
      </c>
      <c r="BH129">
        <v>2.9469136302486241E-2</v>
      </c>
      <c r="BI129">
        <v>6.5279749635761192E-2</v>
      </c>
    </row>
    <row r="130" spans="1:61" x14ac:dyDescent="0.35">
      <c r="A130" t="s">
        <v>1453</v>
      </c>
      <c r="B130" t="s">
        <v>755</v>
      </c>
      <c r="C130">
        <v>74</v>
      </c>
      <c r="D130">
        <v>18.010153662162161</v>
      </c>
      <c r="E130">
        <v>1332.7513710000001</v>
      </c>
      <c r="F130" t="s">
        <v>3</v>
      </c>
      <c r="G130" t="s">
        <v>3</v>
      </c>
      <c r="H130" t="s">
        <v>3</v>
      </c>
      <c r="I130">
        <v>2.5123821145329139E-2</v>
      </c>
      <c r="J130">
        <v>0.92377401481411481</v>
      </c>
      <c r="K130">
        <v>4.6941911974972807E-2</v>
      </c>
      <c r="L130">
        <v>0.26889113629351019</v>
      </c>
      <c r="M130" t="s">
        <v>3</v>
      </c>
      <c r="N130">
        <v>0.15862297790528329</v>
      </c>
      <c r="O130">
        <v>57272.541284400002</v>
      </c>
      <c r="P130" s="1">
        <v>0.30476190476190479</v>
      </c>
      <c r="Q130">
        <v>0.2</v>
      </c>
      <c r="R130">
        <v>0.49523809523809531</v>
      </c>
      <c r="S130">
        <v>13.5</v>
      </c>
      <c r="T130">
        <v>76039.851851850006</v>
      </c>
      <c r="U130" s="1">
        <v>98.722323777777788</v>
      </c>
      <c r="V130">
        <v>294766.39720522932</v>
      </c>
      <c r="W130" s="1">
        <v>0.88873413670631607</v>
      </c>
      <c r="X130">
        <v>5.8257277224567361E-2</v>
      </c>
      <c r="Y130">
        <v>5.3008586069116598E-2</v>
      </c>
      <c r="Z130">
        <v>0.111265863293684</v>
      </c>
      <c r="AA130">
        <v>294.76639720522928</v>
      </c>
      <c r="AB130">
        <v>7277.0774887463986</v>
      </c>
      <c r="AC130" s="1">
        <v>950.53924352706588</v>
      </c>
      <c r="AD130">
        <v>222935.89896573609</v>
      </c>
      <c r="AE130" s="1">
        <v>445</v>
      </c>
      <c r="AF130">
        <v>43554</v>
      </c>
      <c r="AG130" s="1">
        <v>74041.371831408425</v>
      </c>
      <c r="AH130" s="1">
        <v>44.559998</v>
      </c>
      <c r="AI130">
        <v>23.559999000000001</v>
      </c>
      <c r="AJ130">
        <v>23.807687000000001</v>
      </c>
      <c r="AK130">
        <v>4</v>
      </c>
      <c r="AL130">
        <v>1.3797779999999999</v>
      </c>
      <c r="AM130">
        <v>2.0271479999999999</v>
      </c>
      <c r="AN130">
        <v>0</v>
      </c>
      <c r="AO130">
        <v>0.77790376135295447</v>
      </c>
      <c r="AP130">
        <v>968.59970140672249</v>
      </c>
      <c r="AQ130" s="1">
        <v>4270.8015342195431</v>
      </c>
      <c r="AR130" s="1">
        <v>10690.78819203105</v>
      </c>
      <c r="AS130" s="1">
        <v>735.0877000148289</v>
      </c>
      <c r="AT130">
        <v>9.7281685707603742</v>
      </c>
      <c r="AU130">
        <v>16675.005296242911</v>
      </c>
      <c r="AV130" s="1">
        <v>8324.5385291447001</v>
      </c>
      <c r="AW130" s="1">
        <v>0.46207620890000001</v>
      </c>
      <c r="AX130">
        <v>6448.9530392754996</v>
      </c>
      <c r="AY130" s="1">
        <v>0.35796672229999998</v>
      </c>
      <c r="AZ130">
        <v>1021.6057125191001</v>
      </c>
      <c r="BA130">
        <v>5.6707010600000003E-2</v>
      </c>
      <c r="BB130">
        <v>2220.4126469837001</v>
      </c>
      <c r="BC130" s="1">
        <v>0.1232500582</v>
      </c>
      <c r="BD130">
        <v>18015.509927923002</v>
      </c>
      <c r="BE130" s="1">
        <v>0.53834615676098418</v>
      </c>
      <c r="BF130">
        <v>0.24953767151947401</v>
      </c>
      <c r="BG130">
        <v>0.15230579994704371</v>
      </c>
      <c r="BH130">
        <v>4.4020615759472963E-2</v>
      </c>
      <c r="BI130">
        <v>1.5789756013025139E-2</v>
      </c>
    </row>
    <row r="131" spans="1:61" x14ac:dyDescent="0.35">
      <c r="A131" t="s">
        <v>1454</v>
      </c>
      <c r="B131" t="s">
        <v>756</v>
      </c>
      <c r="C131">
        <v>45</v>
      </c>
      <c r="D131">
        <v>22.920292044444452</v>
      </c>
      <c r="E131">
        <v>1031.4131420000001</v>
      </c>
      <c r="F131" t="s">
        <v>3</v>
      </c>
      <c r="G131" t="s">
        <v>3</v>
      </c>
      <c r="H131" t="s">
        <v>3</v>
      </c>
      <c r="I131" t="s">
        <v>3</v>
      </c>
      <c r="J131">
        <v>0.97110436552406365</v>
      </c>
      <c r="K131">
        <v>1.9878436472355689E-2</v>
      </c>
      <c r="L131">
        <v>1</v>
      </c>
      <c r="M131" t="s">
        <v>3</v>
      </c>
      <c r="N131">
        <v>0.1951354935285641</v>
      </c>
      <c r="O131">
        <v>64729.56756756</v>
      </c>
      <c r="P131" s="1">
        <v>4.9180327868852458E-2</v>
      </c>
      <c r="Q131">
        <v>0.13114754098360659</v>
      </c>
      <c r="R131">
        <v>0.81967213114754101</v>
      </c>
      <c r="S131">
        <v>10.5</v>
      </c>
      <c r="T131">
        <v>97736.380952380001</v>
      </c>
      <c r="U131" s="1">
        <v>98.229823047619064</v>
      </c>
      <c r="V131">
        <v>134633.9253838982</v>
      </c>
      <c r="W131" s="1">
        <v>0.43596741253262211</v>
      </c>
      <c r="X131">
        <v>6.3328513241809201E-2</v>
      </c>
      <c r="Y131">
        <v>0.50070407422556873</v>
      </c>
      <c r="Z131">
        <v>0.56403258746737794</v>
      </c>
      <c r="AA131">
        <v>134.6339253838982</v>
      </c>
      <c r="AB131">
        <v>2932.9837645213952</v>
      </c>
      <c r="AC131" s="1">
        <v>223.01400925915291</v>
      </c>
      <c r="AD131">
        <v>108804.7127726124</v>
      </c>
      <c r="AE131" s="1">
        <v>77</v>
      </c>
      <c r="AF131">
        <v>34450</v>
      </c>
      <c r="AG131" s="1">
        <v>45909.092700403053</v>
      </c>
      <c r="AH131" s="1">
        <v>23.399996000000002</v>
      </c>
      <c r="AI131">
        <v>20.033488999999999</v>
      </c>
      <c r="AJ131">
        <v>21.071981000000001</v>
      </c>
      <c r="AK131">
        <v>2.8</v>
      </c>
      <c r="AL131">
        <v>2.5724070000000001</v>
      </c>
      <c r="AM131">
        <v>2.682779</v>
      </c>
      <c r="AN131">
        <v>0</v>
      </c>
      <c r="AO131">
        <v>0.69824159114473805</v>
      </c>
      <c r="AP131">
        <v>2046.694155851661</v>
      </c>
      <c r="AQ131" s="1">
        <v>5001.5829350369086</v>
      </c>
      <c r="AR131" s="1">
        <v>8606.1982425273382</v>
      </c>
      <c r="AS131" s="1">
        <v>674.96626875440757</v>
      </c>
      <c r="AT131" s="1">
        <v>777.42372803700414</v>
      </c>
      <c r="AU131">
        <v>17106.865330207322</v>
      </c>
      <c r="AV131" s="1">
        <v>10802.582227205699</v>
      </c>
      <c r="AW131" s="1">
        <v>0.63227677169999996</v>
      </c>
      <c r="AX131">
        <v>2641.6479054410001</v>
      </c>
      <c r="AY131" s="1">
        <v>0.15461605149999999</v>
      </c>
      <c r="AZ131">
        <v>704.44316107040004</v>
      </c>
      <c r="BA131" s="1">
        <v>4.1231164799999998E-2</v>
      </c>
      <c r="BB131">
        <v>2936.5379791104001</v>
      </c>
      <c r="BC131">
        <v>0.1718760121</v>
      </c>
      <c r="BD131">
        <v>17085.211272827499</v>
      </c>
      <c r="BE131" s="1">
        <v>0.48128020296904139</v>
      </c>
      <c r="BF131">
        <v>0.2385605835048917</v>
      </c>
      <c r="BG131">
        <v>0.2063521415603316</v>
      </c>
      <c r="BH131">
        <v>5.8634016428322812E-2</v>
      </c>
      <c r="BI131">
        <v>1.5173055537412449E-2</v>
      </c>
    </row>
    <row r="132" spans="1:61" x14ac:dyDescent="0.35">
      <c r="A132" t="s">
        <v>1455</v>
      </c>
      <c r="B132" t="s">
        <v>757</v>
      </c>
      <c r="C132">
        <v>10</v>
      </c>
      <c r="D132">
        <v>390.04554259999998</v>
      </c>
      <c r="E132">
        <v>3900.455426</v>
      </c>
      <c r="F132">
        <v>9.9252211233194498E-2</v>
      </c>
      <c r="G132">
        <v>6.6806884419306628E-2</v>
      </c>
      <c r="H132" t="s">
        <v>3</v>
      </c>
      <c r="I132">
        <v>4.0709065860495247E-2</v>
      </c>
      <c r="J132">
        <v>0.72232264989961548</v>
      </c>
      <c r="K132">
        <v>6.8853027177797385E-2</v>
      </c>
      <c r="L132">
        <v>0.5038544323204478</v>
      </c>
      <c r="M132">
        <v>7.9047113422232237E-2</v>
      </c>
      <c r="N132">
        <v>0.157180228468009</v>
      </c>
      <c r="O132">
        <v>69183.098295339994</v>
      </c>
      <c r="P132" s="1">
        <v>0.12944983818770231</v>
      </c>
      <c r="Q132">
        <v>0.22006472491909379</v>
      </c>
      <c r="R132">
        <v>0.65048543689320393</v>
      </c>
      <c r="S132">
        <v>35</v>
      </c>
      <c r="T132">
        <v>78925.914285709994</v>
      </c>
      <c r="U132" s="1">
        <v>111.4415836</v>
      </c>
      <c r="V132">
        <v>225891.23416891991</v>
      </c>
      <c r="W132" s="1">
        <v>0.78584617680402646</v>
      </c>
      <c r="X132">
        <v>0.20517736049205779</v>
      </c>
      <c r="Y132">
        <v>8.9764627039158103E-3</v>
      </c>
      <c r="Z132">
        <v>0.21415382319597359</v>
      </c>
      <c r="AA132">
        <v>225.89123416891991</v>
      </c>
      <c r="AB132">
        <v>9952.9918330106302</v>
      </c>
      <c r="AC132" s="1">
        <v>964.97503725094487</v>
      </c>
      <c r="AD132">
        <v>198971.61231769799</v>
      </c>
      <c r="AE132" s="1">
        <v>390</v>
      </c>
      <c r="AF132">
        <v>40676</v>
      </c>
      <c r="AG132" s="1">
        <v>60381.777583501447</v>
      </c>
      <c r="AH132" s="1">
        <v>77.289963</v>
      </c>
      <c r="AI132">
        <v>42.111198999999999</v>
      </c>
      <c r="AJ132">
        <v>50.075097999999997</v>
      </c>
      <c r="AK132">
        <v>0.5</v>
      </c>
      <c r="AL132">
        <v>0.44311800000000001</v>
      </c>
      <c r="AM132">
        <v>0.44341799999999998</v>
      </c>
      <c r="AN132">
        <v>0</v>
      </c>
      <c r="AO132" s="1">
        <v>1.0821515430506941</v>
      </c>
      <c r="AP132">
        <v>1854.6604101097601</v>
      </c>
      <c r="AQ132" s="1">
        <v>2049.1282419798122</v>
      </c>
      <c r="AR132" s="1">
        <v>9675.069513279961</v>
      </c>
      <c r="AS132" s="1">
        <v>1077.1960299797049</v>
      </c>
      <c r="AT132">
        <v>531.22915498227258</v>
      </c>
      <c r="AU132">
        <v>15187.283350331511</v>
      </c>
      <c r="AV132" s="1">
        <v>5114.0392182564001</v>
      </c>
      <c r="AW132" s="1">
        <v>0.30329208099999999</v>
      </c>
      <c r="AX132">
        <v>9118.3421139762995</v>
      </c>
      <c r="AY132" s="1">
        <v>0.54077038460000004</v>
      </c>
      <c r="AZ132">
        <v>1037.4284900503001</v>
      </c>
      <c r="BA132">
        <v>6.1525505000000001E-2</v>
      </c>
      <c r="BB132">
        <v>1591.9532712733001</v>
      </c>
      <c r="BC132" s="1">
        <v>9.4412029300000005E-2</v>
      </c>
      <c r="BD132">
        <v>16861.763093556299</v>
      </c>
      <c r="BE132" s="1">
        <v>0.57839041699036298</v>
      </c>
      <c r="BF132">
        <v>0.23854456769789259</v>
      </c>
      <c r="BG132">
        <v>0.142298666717113</v>
      </c>
      <c r="BH132">
        <v>2.8335799365347261E-2</v>
      </c>
      <c r="BI132">
        <v>1.2430549229284219E-2</v>
      </c>
    </row>
    <row r="133" spans="1:61" x14ac:dyDescent="0.35">
      <c r="A133" t="s">
        <v>1456</v>
      </c>
      <c r="B133" t="s">
        <v>758</v>
      </c>
      <c r="C133">
        <v>11</v>
      </c>
      <c r="D133">
        <v>68.060859909090908</v>
      </c>
      <c r="E133">
        <v>748.66945899999996</v>
      </c>
      <c r="F133">
        <v>1.9177004973001389E-2</v>
      </c>
      <c r="G133">
        <v>3.1237680372388599E-2</v>
      </c>
      <c r="H133" t="s">
        <v>3</v>
      </c>
      <c r="I133">
        <v>5.5897025425609599E-2</v>
      </c>
      <c r="J133">
        <v>0.85338028182915171</v>
      </c>
      <c r="K133">
        <v>4.0308007399848807E-2</v>
      </c>
      <c r="L133">
        <v>0.25648389624047763</v>
      </c>
      <c r="M133" t="s">
        <v>3</v>
      </c>
      <c r="N133">
        <v>0.11369688789119831</v>
      </c>
      <c r="O133">
        <v>82809.864926390001</v>
      </c>
      <c r="P133" s="1">
        <v>0.25352112676056338</v>
      </c>
      <c r="Q133">
        <v>0.19718309859154931</v>
      </c>
      <c r="R133">
        <v>0.54929577464788737</v>
      </c>
      <c r="S133">
        <v>11.6</v>
      </c>
      <c r="T133">
        <v>100167.93103448</v>
      </c>
      <c r="U133" s="1">
        <v>64.54047060344827</v>
      </c>
      <c r="V133">
        <v>585031.5980366444</v>
      </c>
      <c r="W133" s="1">
        <v>0.27181070828410048</v>
      </c>
      <c r="X133">
        <v>0.53603389205395335</v>
      </c>
      <c r="Y133">
        <v>0.19215539966194611</v>
      </c>
      <c r="Z133">
        <v>0.72818929171589952</v>
      </c>
      <c r="AA133">
        <v>585.03159803664437</v>
      </c>
      <c r="AB133" s="1">
        <v>17424.784520293892</v>
      </c>
      <c r="AC133" s="1">
        <v>573.51544775649791</v>
      </c>
      <c r="AD133" s="1">
        <v>504845.10022919992</v>
      </c>
      <c r="AE133" s="1">
        <v>599</v>
      </c>
      <c r="AF133">
        <v>43490</v>
      </c>
      <c r="AG133" s="1">
        <v>73363.638122536722</v>
      </c>
      <c r="AH133" s="1">
        <v>35.69999</v>
      </c>
      <c r="AI133">
        <v>25.482897000000001</v>
      </c>
      <c r="AJ133">
        <v>29.844899000000002</v>
      </c>
      <c r="AK133">
        <v>0</v>
      </c>
      <c r="AL133">
        <v>0</v>
      </c>
      <c r="AM133">
        <v>0</v>
      </c>
      <c r="AN133">
        <v>0</v>
      </c>
      <c r="AO133">
        <v>0.69269058794065796</v>
      </c>
      <c r="AP133">
        <v>4086.3840152988</v>
      </c>
      <c r="AQ133" s="1">
        <v>4542.1386956830574</v>
      </c>
      <c r="AR133" s="1">
        <v>12302.895035017051</v>
      </c>
      <c r="AS133" s="1">
        <v>1396.6099156717439</v>
      </c>
      <c r="AT133" s="1">
        <v>952.81614793371716</v>
      </c>
      <c r="AU133">
        <v>23280.843809604361</v>
      </c>
      <c r="AV133" s="1">
        <v>3732.4934783609001</v>
      </c>
      <c r="AW133" s="1">
        <v>0.15030127430000001</v>
      </c>
      <c r="AX133">
        <v>16330.3540671395</v>
      </c>
      <c r="AY133" s="1">
        <v>0.65759606540000004</v>
      </c>
      <c r="AZ133">
        <v>3277.1251652636001</v>
      </c>
      <c r="BA133" s="1">
        <v>0.13196435340000001</v>
      </c>
      <c r="BB133">
        <v>1493.4393573856</v>
      </c>
      <c r="BC133" s="1">
        <v>6.0138306900000001E-2</v>
      </c>
      <c r="BD133">
        <v>24833.412068149599</v>
      </c>
      <c r="BE133" s="1">
        <v>0.57811420648201373</v>
      </c>
      <c r="BF133">
        <v>0.2124766257949727</v>
      </c>
      <c r="BG133">
        <v>0.16439532704770321</v>
      </c>
      <c r="BH133">
        <v>2.9734474542015419E-2</v>
      </c>
      <c r="BI133">
        <v>1.5279366133294951E-2</v>
      </c>
    </row>
    <row r="134" spans="1:61" x14ac:dyDescent="0.35">
      <c r="A134" t="s">
        <v>1457</v>
      </c>
      <c r="B134" t="s">
        <v>759</v>
      </c>
      <c r="C134">
        <v>43</v>
      </c>
      <c r="D134">
        <v>20.608609651162791</v>
      </c>
      <c r="E134">
        <v>886.17021499999998</v>
      </c>
      <c r="F134" t="s">
        <v>3</v>
      </c>
      <c r="G134">
        <v>1.9318187031930879E-2</v>
      </c>
      <c r="H134" t="s">
        <v>3</v>
      </c>
      <c r="I134">
        <v>6.4353843634224778E-2</v>
      </c>
      <c r="J134">
        <v>0.88658952233839805</v>
      </c>
      <c r="K134">
        <v>2.0158150847742581E-2</v>
      </c>
      <c r="L134">
        <v>0.21468930826032409</v>
      </c>
      <c r="M134">
        <v>2.942715093659188E-2</v>
      </c>
      <c r="N134">
        <v>0.10243465246512019</v>
      </c>
      <c r="O134">
        <v>57593.28098032</v>
      </c>
      <c r="P134" s="1">
        <v>0.15625</v>
      </c>
      <c r="Q134">
        <v>0.1875</v>
      </c>
      <c r="R134">
        <v>0.65625</v>
      </c>
      <c r="S134">
        <v>16.18</v>
      </c>
      <c r="T134">
        <v>77040.671817049995</v>
      </c>
      <c r="U134" s="1">
        <v>54.769481767614337</v>
      </c>
      <c r="V134">
        <v>232061.7489948023</v>
      </c>
      <c r="W134" s="1">
        <v>0.80447521984480042</v>
      </c>
      <c r="X134">
        <v>0.1566505893787199</v>
      </c>
      <c r="Y134">
        <v>3.8874190776479661E-2</v>
      </c>
      <c r="Z134">
        <v>0.19552478015519961</v>
      </c>
      <c r="AA134">
        <v>232.06174899480229</v>
      </c>
      <c r="AB134">
        <v>4887.3748256140616</v>
      </c>
      <c r="AC134" s="1">
        <v>667.27603793363789</v>
      </c>
      <c r="AD134">
        <v>218870.44066624789</v>
      </c>
      <c r="AE134" s="1">
        <v>438</v>
      </c>
      <c r="AF134">
        <v>38845.5</v>
      </c>
      <c r="AG134" s="1">
        <v>79125.36168224299</v>
      </c>
      <c r="AH134" s="1">
        <v>41.349932000000003</v>
      </c>
      <c r="AI134">
        <v>20.002697999999999</v>
      </c>
      <c r="AJ134">
        <v>21.458873000000001</v>
      </c>
      <c r="AK134">
        <v>2.75</v>
      </c>
      <c r="AL134">
        <v>1.708072</v>
      </c>
      <c r="AM134">
        <v>2.208669</v>
      </c>
      <c r="AN134">
        <v>2142.7925108044851</v>
      </c>
      <c r="AO134" s="1">
        <v>1.073247838425446</v>
      </c>
      <c r="AP134">
        <v>1931.953106774188</v>
      </c>
      <c r="AQ134" s="1">
        <v>3765.120564337632</v>
      </c>
      <c r="AR134" s="1">
        <v>7488.0520104142752</v>
      </c>
      <c r="AS134" s="1">
        <v>681.95918771654954</v>
      </c>
      <c r="AT134" s="1">
        <v>339.84759914324138</v>
      </c>
      <c r="AU134">
        <v>14206.932468385879</v>
      </c>
      <c r="AV134" s="1">
        <v>5190.9910813413999</v>
      </c>
      <c r="AW134" s="1">
        <v>0.33023821549999999</v>
      </c>
      <c r="AX134">
        <v>6625.6837564628004</v>
      </c>
      <c r="AY134" s="1">
        <v>0.42150987090000003</v>
      </c>
      <c r="AZ134">
        <v>990.20730959479999</v>
      </c>
      <c r="BA134">
        <v>6.2994578499999995E-2</v>
      </c>
      <c r="BB134">
        <v>2912.0469084353999</v>
      </c>
      <c r="BC134" s="1">
        <v>0.18525733520000001</v>
      </c>
      <c r="BD134">
        <v>15718.9290558344</v>
      </c>
      <c r="BE134" s="1">
        <v>0.55585592608657619</v>
      </c>
      <c r="BF134">
        <v>0.25508206664189959</v>
      </c>
      <c r="BG134">
        <v>0.11741530697998361</v>
      </c>
      <c r="BH134">
        <v>5.7826197494687037E-2</v>
      </c>
      <c r="BI134">
        <v>1.382050279685354E-2</v>
      </c>
    </row>
    <row r="135" spans="1:61" x14ac:dyDescent="0.35">
      <c r="A135" t="s">
        <v>1458</v>
      </c>
      <c r="B135" t="s">
        <v>760</v>
      </c>
      <c r="C135">
        <v>21</v>
      </c>
      <c r="D135">
        <v>22.731747666666671</v>
      </c>
      <c r="E135">
        <v>477.36670099999998</v>
      </c>
      <c r="F135" t="s">
        <v>3</v>
      </c>
      <c r="G135" t="s">
        <v>3</v>
      </c>
      <c r="H135" t="s">
        <v>3</v>
      </c>
      <c r="I135">
        <v>3.046020155685757E-2</v>
      </c>
      <c r="J135">
        <v>0.92888193978183631</v>
      </c>
      <c r="K135">
        <v>2.8717014120912761E-2</v>
      </c>
      <c r="L135">
        <v>0.26111671785917928</v>
      </c>
      <c r="M135" t="s">
        <v>3</v>
      </c>
      <c r="N135">
        <v>0.20017680860300069</v>
      </c>
      <c r="O135">
        <v>86069.005405400007</v>
      </c>
      <c r="P135" s="1">
        <v>0.108695652173913</v>
      </c>
      <c r="Q135">
        <v>0.2391304347826087</v>
      </c>
      <c r="R135">
        <v>0.65217391304347827</v>
      </c>
      <c r="S135">
        <v>7.75</v>
      </c>
      <c r="T135">
        <v>106447.74193547999</v>
      </c>
      <c r="U135" s="1">
        <v>61.595703354838697</v>
      </c>
      <c r="V135">
        <v>1283333.6064636819</v>
      </c>
      <c r="W135" s="1">
        <v>0.89256006730297877</v>
      </c>
      <c r="X135">
        <v>8.4645356352861259E-2</v>
      </c>
      <c r="Y135">
        <v>2.2794576344159951E-2</v>
      </c>
      <c r="Z135">
        <v>0.10743993269702121</v>
      </c>
      <c r="AA135">
        <v>1283.3336064636819</v>
      </c>
      <c r="AB135">
        <v>26351.192853730281</v>
      </c>
      <c r="AC135" s="1">
        <v>2610.3988556168688</v>
      </c>
      <c r="AD135">
        <v>1033376.273801691</v>
      </c>
      <c r="AE135" s="1">
        <v>607</v>
      </c>
      <c r="AF135">
        <v>40723</v>
      </c>
      <c r="AG135" s="1">
        <v>90661.068941259233</v>
      </c>
      <c r="AH135" s="1">
        <v>43.399980999999997</v>
      </c>
      <c r="AI135">
        <v>20</v>
      </c>
      <c r="AJ135">
        <v>20</v>
      </c>
      <c r="AK135">
        <v>1.5</v>
      </c>
      <c r="AL135">
        <v>1.0652440000000001</v>
      </c>
      <c r="AM135">
        <v>1.2178869999999999</v>
      </c>
      <c r="AN135">
        <v>0</v>
      </c>
      <c r="AO135">
        <v>2.1183917122952858</v>
      </c>
      <c r="AP135">
        <v>3755.0969019097961</v>
      </c>
      <c r="AQ135" s="1">
        <v>3740.030748395247</v>
      </c>
      <c r="AR135" s="1">
        <v>13711.50823106952</v>
      </c>
      <c r="AS135" s="1">
        <v>1478.703622438047</v>
      </c>
      <c r="AT135">
        <v>686.89491603227691</v>
      </c>
      <c r="AU135">
        <v>23372.234419844881</v>
      </c>
      <c r="AV135" s="1">
        <v>4253.4393827176</v>
      </c>
      <c r="AW135" s="1">
        <v>0.14139470870000001</v>
      </c>
      <c r="AX135">
        <v>21102.532318139001</v>
      </c>
      <c r="AY135" s="1">
        <v>0.70149969030000003</v>
      </c>
      <c r="AZ135">
        <v>2649.9992663757998</v>
      </c>
      <c r="BA135">
        <v>8.8092444899999997E-2</v>
      </c>
      <c r="BB135">
        <v>2076.0555984038001</v>
      </c>
      <c r="BC135" s="1">
        <v>6.9013156199999995E-2</v>
      </c>
      <c r="BD135">
        <v>30082.026565636199</v>
      </c>
      <c r="BE135" s="1">
        <v>0.56987111090213327</v>
      </c>
      <c r="BF135">
        <v>0.20533803774622211</v>
      </c>
      <c r="BG135">
        <v>0.14946876424163949</v>
      </c>
      <c r="BH135">
        <v>5.0269641707477629E-2</v>
      </c>
      <c r="BI135">
        <v>2.5052445402527511E-2</v>
      </c>
    </row>
    <row r="136" spans="1:61" x14ac:dyDescent="0.35">
      <c r="A136" t="s">
        <v>1459</v>
      </c>
      <c r="B136" t="s">
        <v>761</v>
      </c>
      <c r="C136">
        <v>78</v>
      </c>
      <c r="D136">
        <v>7.3470333333333331</v>
      </c>
      <c r="E136">
        <v>573.06859999999995</v>
      </c>
      <c r="F136" t="s">
        <v>3</v>
      </c>
      <c r="G136" t="s">
        <v>3</v>
      </c>
      <c r="H136" t="s">
        <v>3</v>
      </c>
      <c r="I136">
        <v>3.7538226988590072E-2</v>
      </c>
      <c r="J136">
        <v>0.92539583138602177</v>
      </c>
      <c r="K136">
        <v>2.871181762034359E-2</v>
      </c>
      <c r="L136">
        <v>0.39697111409747282</v>
      </c>
      <c r="M136" t="s">
        <v>3</v>
      </c>
      <c r="N136">
        <v>0.13750210927011411</v>
      </c>
      <c r="O136">
        <v>55749.276595739997</v>
      </c>
      <c r="P136" s="1">
        <v>0.22916666666666671</v>
      </c>
      <c r="Q136">
        <v>0.29166666666666669</v>
      </c>
      <c r="R136">
        <v>0.47916666666666669</v>
      </c>
      <c r="S136">
        <v>5</v>
      </c>
      <c r="T136">
        <v>87156.800000000003</v>
      </c>
      <c r="U136" s="1">
        <v>114.61372</v>
      </c>
      <c r="V136">
        <v>163828.41425965409</v>
      </c>
      <c r="W136" s="1">
        <v>0.88552219035815338</v>
      </c>
      <c r="X136">
        <v>6.0943227091209112E-2</v>
      </c>
      <c r="Y136">
        <v>5.3534582550637533E-2</v>
      </c>
      <c r="Z136">
        <v>0.1144778096418466</v>
      </c>
      <c r="AA136">
        <v>163.8284142596541</v>
      </c>
      <c r="AB136">
        <v>3461.2941626883771</v>
      </c>
      <c r="AC136" s="1">
        <v>405.44411262456191</v>
      </c>
      <c r="AD136">
        <v>151030.4067393789</v>
      </c>
      <c r="AE136" s="1">
        <v>211</v>
      </c>
      <c r="AF136">
        <v>33697</v>
      </c>
      <c r="AG136" s="1">
        <v>54591.677690920027</v>
      </c>
      <c r="AH136" s="1">
        <v>40.999862999999998</v>
      </c>
      <c r="AI136">
        <v>19.999980999999998</v>
      </c>
      <c r="AJ136">
        <v>20.055053999999998</v>
      </c>
      <c r="AK136">
        <v>0.5</v>
      </c>
      <c r="AL136">
        <v>0.284613</v>
      </c>
      <c r="AM136">
        <v>0.32874700000000001</v>
      </c>
      <c r="AN136">
        <v>2653.024751312495</v>
      </c>
      <c r="AO136">
        <v>2.1155628157637829</v>
      </c>
      <c r="AP136">
        <v>2048.615837615253</v>
      </c>
      <c r="AQ136" s="1">
        <v>3798.6095905446568</v>
      </c>
      <c r="AR136" s="1">
        <v>7567.2920135564937</v>
      </c>
      <c r="AS136" s="1">
        <v>1186.071440661729</v>
      </c>
      <c r="AT136" s="1">
        <v>641.64740486566529</v>
      </c>
      <c r="AU136">
        <v>15242.236287243801</v>
      </c>
      <c r="AV136" s="1">
        <v>8966.1646733145008</v>
      </c>
      <c r="AW136" s="1">
        <v>0.49849952240000001</v>
      </c>
      <c r="AX136">
        <v>5584.8040602953997</v>
      </c>
      <c r="AY136" s="1">
        <v>0.31050312569999999</v>
      </c>
      <c r="AZ136">
        <v>1207.8978277669</v>
      </c>
      <c r="BA136">
        <v>6.7156528199999996E-2</v>
      </c>
      <c r="BB136">
        <v>2227.4388806983002</v>
      </c>
      <c r="BC136" s="1">
        <v>0.12384082370000001</v>
      </c>
      <c r="BD136">
        <v>17986.3054420751</v>
      </c>
      <c r="BE136" s="1">
        <v>0.55612483271761659</v>
      </c>
      <c r="BF136">
        <v>0.2448227368190162</v>
      </c>
      <c r="BG136">
        <v>0.13780637666047529</v>
      </c>
      <c r="BH136">
        <v>4.2699736853599027E-2</v>
      </c>
      <c r="BI136">
        <v>1.8546316949292891E-2</v>
      </c>
    </row>
    <row r="137" spans="1:61" x14ac:dyDescent="0.35">
      <c r="A137" t="s">
        <v>1460</v>
      </c>
      <c r="B137" t="s">
        <v>762</v>
      </c>
      <c r="C137">
        <v>48</v>
      </c>
      <c r="D137">
        <v>22.784272062500001</v>
      </c>
      <c r="E137">
        <v>1093.6450589999999</v>
      </c>
      <c r="F137" t="s">
        <v>3</v>
      </c>
      <c r="G137" t="s">
        <v>3</v>
      </c>
      <c r="H137" t="s">
        <v>3</v>
      </c>
      <c r="I137" t="s">
        <v>3</v>
      </c>
      <c r="J137">
        <v>0.98362735255624045</v>
      </c>
      <c r="K137" t="s">
        <v>3</v>
      </c>
      <c r="L137">
        <v>0.99846570789394695</v>
      </c>
      <c r="M137" t="s">
        <v>3</v>
      </c>
      <c r="N137">
        <v>0.19860422713967829</v>
      </c>
      <c r="O137">
        <v>60014.676346029999</v>
      </c>
      <c r="P137" s="1">
        <v>0.15909090909090909</v>
      </c>
      <c r="Q137">
        <v>0.125</v>
      </c>
      <c r="R137">
        <v>0.71590909090909094</v>
      </c>
      <c r="S137">
        <v>11.4</v>
      </c>
      <c r="T137">
        <v>75717.052631569997</v>
      </c>
      <c r="U137" s="1">
        <v>95.933777105263147</v>
      </c>
      <c r="V137">
        <v>154402.69090083279</v>
      </c>
      <c r="W137" s="1">
        <v>0.49685393505953451</v>
      </c>
      <c r="X137">
        <v>2.253109555782145E-2</v>
      </c>
      <c r="Y137">
        <v>0.48061496938264398</v>
      </c>
      <c r="Z137">
        <v>0.50314606494046554</v>
      </c>
      <c r="AA137">
        <v>154.40269090083279</v>
      </c>
      <c r="AB137">
        <v>3132.5775870395992</v>
      </c>
      <c r="AC137" s="1">
        <v>237.74547131200461</v>
      </c>
      <c r="AD137" s="1">
        <v>74793.191919309844</v>
      </c>
      <c r="AE137" s="1">
        <v>29</v>
      </c>
      <c r="AF137">
        <v>33774</v>
      </c>
      <c r="AG137" s="1">
        <v>51931.422037422039</v>
      </c>
      <c r="AH137" s="1">
        <v>20.599999</v>
      </c>
      <c r="AI137">
        <v>19.999994999999998</v>
      </c>
      <c r="AJ137">
        <v>19.999790000000001</v>
      </c>
      <c r="AK137">
        <v>0</v>
      </c>
      <c r="AL137">
        <v>0</v>
      </c>
      <c r="AM137">
        <v>0</v>
      </c>
      <c r="AN137">
        <v>0</v>
      </c>
      <c r="AO137">
        <v>0.80881031666746972</v>
      </c>
      <c r="AP137">
        <v>2060.2223925011122</v>
      </c>
      <c r="AQ137" s="1">
        <v>3207.3915948629551</v>
      </c>
      <c r="AR137" s="1">
        <v>8449.2820810156463</v>
      </c>
      <c r="AS137" s="1">
        <v>554.92382561022475</v>
      </c>
      <c r="AT137">
        <v>245.46150306339931</v>
      </c>
      <c r="AU137">
        <v>14517.281397053341</v>
      </c>
      <c r="AV137" s="1">
        <v>11979.739726809001</v>
      </c>
      <c r="AW137" s="1">
        <v>0.68056099599999997</v>
      </c>
      <c r="AX137">
        <v>2397.0365247354998</v>
      </c>
      <c r="AY137" s="1">
        <v>0.1361740407</v>
      </c>
      <c r="AZ137">
        <v>700.74556285070003</v>
      </c>
      <c r="BA137">
        <v>3.98088864E-2</v>
      </c>
      <c r="BB137">
        <v>2525.2203305655999</v>
      </c>
      <c r="BC137" s="1">
        <v>0.14345607690000001</v>
      </c>
      <c r="BD137">
        <v>17602.742144960801</v>
      </c>
      <c r="BE137" s="1">
        <v>0.58523824779987899</v>
      </c>
      <c r="BF137">
        <v>0.21931298205336891</v>
      </c>
      <c r="BG137">
        <v>9.7310331552245388E-2</v>
      </c>
      <c r="BH137">
        <v>6.8236696468083405E-2</v>
      </c>
      <c r="BI137">
        <v>2.990174212642336E-2</v>
      </c>
    </row>
    <row r="138" spans="1:61" x14ac:dyDescent="0.35">
      <c r="A138" t="s">
        <v>1461</v>
      </c>
      <c r="B138" t="s">
        <v>763</v>
      </c>
      <c r="C138">
        <v>49</v>
      </c>
      <c r="D138">
        <v>234.6821460612245</v>
      </c>
      <c r="E138">
        <v>11499.425157</v>
      </c>
      <c r="F138">
        <v>4.2622687407138874E-3</v>
      </c>
      <c r="G138">
        <v>0.63439161899937202</v>
      </c>
      <c r="H138">
        <v>1.0572358040147191E-3</v>
      </c>
      <c r="I138">
        <v>0.1001749808754273</v>
      </c>
      <c r="J138">
        <v>0.20763955622340441</v>
      </c>
      <c r="K138">
        <v>5.2474339357067787E-2</v>
      </c>
      <c r="L138">
        <v>0.96804386725692559</v>
      </c>
      <c r="M138">
        <v>0.15543796188698039</v>
      </c>
      <c r="N138">
        <v>0.17883867423228661</v>
      </c>
      <c r="O138">
        <v>61490.255027270003</v>
      </c>
      <c r="P138" s="1">
        <v>0.46835443037974678</v>
      </c>
      <c r="Q138">
        <v>8.3333333333333329E-2</v>
      </c>
      <c r="R138">
        <v>0.44831223628691991</v>
      </c>
      <c r="S138">
        <v>187</v>
      </c>
      <c r="T138">
        <v>76256.950855610005</v>
      </c>
      <c r="U138" s="1">
        <v>61.494252176470589</v>
      </c>
      <c r="V138">
        <v>142520.463207881</v>
      </c>
      <c r="W138" s="1">
        <v>0.62325364631008762</v>
      </c>
      <c r="X138">
        <v>0.28818060295683079</v>
      </c>
      <c r="Y138">
        <v>8.856575073308165E-2</v>
      </c>
      <c r="Z138">
        <v>0.37674635368991238</v>
      </c>
      <c r="AA138">
        <v>142.52046320788099</v>
      </c>
      <c r="AB138">
        <v>6546.9165607962223</v>
      </c>
      <c r="AC138" s="1">
        <v>778.25263591999908</v>
      </c>
      <c r="AD138">
        <v>59273.986696029853</v>
      </c>
      <c r="AE138" s="1">
        <v>11</v>
      </c>
      <c r="AF138">
        <v>28033.5</v>
      </c>
      <c r="AG138" s="1">
        <v>39776.604084569793</v>
      </c>
      <c r="AH138" s="1">
        <v>67.549997000000005</v>
      </c>
      <c r="AI138">
        <v>36.926499999999997</v>
      </c>
      <c r="AJ138">
        <v>58.780797999999997</v>
      </c>
      <c r="AK138">
        <v>1</v>
      </c>
      <c r="AL138">
        <v>0.88339500000000004</v>
      </c>
      <c r="AM138">
        <v>0.94982100000000003</v>
      </c>
      <c r="AN138">
        <v>0</v>
      </c>
      <c r="AO138">
        <v>1.178354484981867</v>
      </c>
      <c r="AP138">
        <v>3405.4992606444771</v>
      </c>
      <c r="AQ138" s="1">
        <v>6109.5120452376204</v>
      </c>
      <c r="AR138" s="1">
        <v>10521.003971781411</v>
      </c>
      <c r="AS138" s="1">
        <v>1730.9832959678961</v>
      </c>
      <c r="AT138">
        <v>1006.4552838064971</v>
      </c>
      <c r="AU138">
        <v>22773.4538574379</v>
      </c>
      <c r="AV138" s="1">
        <v>10315.0046062528</v>
      </c>
      <c r="AW138" s="1">
        <v>0.46061231650000001</v>
      </c>
      <c r="AX138">
        <v>5672.6859957131001</v>
      </c>
      <c r="AY138" s="1">
        <v>0.2533114756</v>
      </c>
      <c r="AZ138">
        <v>930.02298891160001</v>
      </c>
      <c r="BA138">
        <v>4.1529796600000002E-2</v>
      </c>
      <c r="BB138">
        <v>5476.4001512201003</v>
      </c>
      <c r="BC138" s="1">
        <v>0.2445464114</v>
      </c>
      <c r="BD138">
        <v>22394.113742097601</v>
      </c>
      <c r="BE138" s="1">
        <v>0.51226184956657539</v>
      </c>
      <c r="BF138">
        <v>0.19134159103311499</v>
      </c>
      <c r="BG138">
        <v>0.2335333585483941</v>
      </c>
      <c r="BH138">
        <v>4.7444686205082187E-2</v>
      </c>
      <c r="BI138">
        <v>1.54185146468333E-2</v>
      </c>
    </row>
    <row r="139" spans="1:61" x14ac:dyDescent="0.35">
      <c r="A139" t="s">
        <v>1462</v>
      </c>
      <c r="B139" t="s">
        <v>764</v>
      </c>
      <c r="C139">
        <v>2</v>
      </c>
      <c r="D139">
        <v>544.58507799999995</v>
      </c>
      <c r="E139">
        <v>1089.1701559999999</v>
      </c>
      <c r="F139">
        <v>1.7101157836184641E-2</v>
      </c>
      <c r="G139">
        <v>9.3081837517463628E-2</v>
      </c>
      <c r="H139" t="s">
        <v>3</v>
      </c>
      <c r="I139">
        <v>6.8226218491106022E-2</v>
      </c>
      <c r="J139">
        <v>0.71444297348705399</v>
      </c>
      <c r="K139">
        <v>0.10714781266819159</v>
      </c>
      <c r="L139">
        <v>0.41313128199196553</v>
      </c>
      <c r="M139">
        <v>2.2610567575797991E-2</v>
      </c>
      <c r="N139">
        <v>0.15539138040463371</v>
      </c>
      <c r="O139">
        <v>68015.159267780007</v>
      </c>
      <c r="P139" s="1">
        <v>0.39</v>
      </c>
      <c r="Q139">
        <v>0.19</v>
      </c>
      <c r="R139">
        <v>0.42</v>
      </c>
      <c r="S139">
        <v>14</v>
      </c>
      <c r="T139">
        <v>92534.642857140003</v>
      </c>
      <c r="U139" s="1">
        <v>77.797868285714273</v>
      </c>
      <c r="V139">
        <v>267646.76611282403</v>
      </c>
      <c r="W139" s="1">
        <v>0.77026832468837481</v>
      </c>
      <c r="X139">
        <v>0.16685575494488461</v>
      </c>
      <c r="Y139">
        <v>6.2875920366740584E-2</v>
      </c>
      <c r="Z139">
        <v>0.22973167531162519</v>
      </c>
      <c r="AA139">
        <v>267.64676611282403</v>
      </c>
      <c r="AB139">
        <v>12959.384649169549</v>
      </c>
      <c r="AC139" s="1">
        <v>1080.6519656419971</v>
      </c>
      <c r="AD139">
        <v>224025.77147285451</v>
      </c>
      <c r="AE139" s="1">
        <v>450</v>
      </c>
      <c r="AF139">
        <v>44634</v>
      </c>
      <c r="AG139" s="1">
        <v>60324.664885866929</v>
      </c>
      <c r="AH139" s="1">
        <v>90.219999000000001</v>
      </c>
      <c r="AI139">
        <v>44.932997999999998</v>
      </c>
      <c r="AJ139">
        <v>48.764282999999999</v>
      </c>
      <c r="AK139">
        <v>3.3</v>
      </c>
      <c r="AL139">
        <v>2.4948160000000001</v>
      </c>
      <c r="AM139">
        <v>2.4313009999999999</v>
      </c>
      <c r="AN139">
        <v>0</v>
      </c>
      <c r="AO139">
        <v>1.233421262083281</v>
      </c>
      <c r="AP139">
        <v>2902.8208334419328</v>
      </c>
      <c r="AQ139" s="1">
        <v>2638.0730174909422</v>
      </c>
      <c r="AR139" s="1">
        <v>10378.24318609038</v>
      </c>
      <c r="AS139" s="1">
        <v>1088.8376471453739</v>
      </c>
      <c r="AT139" s="1">
        <v>575.42907923745952</v>
      </c>
      <c r="AU139">
        <v>17583.403763406091</v>
      </c>
      <c r="AV139" s="1">
        <v>4323.7334708341996</v>
      </c>
      <c r="AW139" s="1">
        <v>0.20977414599999999</v>
      </c>
      <c r="AX139">
        <v>11810.333517204101</v>
      </c>
      <c r="AY139" s="1">
        <v>0.57300077459999998</v>
      </c>
      <c r="AZ139">
        <v>2281.5287384006001</v>
      </c>
      <c r="BA139">
        <v>0.1106927025</v>
      </c>
      <c r="BB139">
        <v>2195.7787093406</v>
      </c>
      <c r="BC139" s="1">
        <v>0.1065323769</v>
      </c>
      <c r="BD139">
        <v>20611.3744357795</v>
      </c>
      <c r="BE139" s="1">
        <v>0.53610422849367523</v>
      </c>
      <c r="BF139">
        <v>0.18466629656932851</v>
      </c>
      <c r="BG139">
        <v>0.2269501618292343</v>
      </c>
      <c r="BH139">
        <v>3.6128308882245892E-2</v>
      </c>
      <c r="BI139">
        <v>1.615100422551605E-2</v>
      </c>
    </row>
    <row r="140" spans="1:61" x14ac:dyDescent="0.35">
      <c r="A140" t="s">
        <v>1463</v>
      </c>
      <c r="B140" t="s">
        <v>765</v>
      </c>
      <c r="C140">
        <v>34</v>
      </c>
      <c r="D140">
        <v>68.851998088235291</v>
      </c>
      <c r="E140">
        <v>2340.9679350000001</v>
      </c>
      <c r="F140" t="s">
        <v>3</v>
      </c>
      <c r="G140">
        <v>4.238129303128519E-2</v>
      </c>
      <c r="H140" t="s">
        <v>3</v>
      </c>
      <c r="I140">
        <v>0.28053285656076032</v>
      </c>
      <c r="J140">
        <v>0.62852924206177818</v>
      </c>
      <c r="K140">
        <v>4.5685218900051949E-2</v>
      </c>
      <c r="L140">
        <v>0.50664909069795494</v>
      </c>
      <c r="M140">
        <v>6.312715824680697E-3</v>
      </c>
      <c r="N140">
        <v>0.1545894148749393</v>
      </c>
      <c r="O140">
        <v>73038.370840629999</v>
      </c>
      <c r="P140" s="1">
        <v>0.1235294117647059</v>
      </c>
      <c r="Q140">
        <v>0.19411764705882351</v>
      </c>
      <c r="R140">
        <v>0.68235294117647061</v>
      </c>
      <c r="S140">
        <v>21</v>
      </c>
      <c r="T140">
        <v>63489.238095230001</v>
      </c>
      <c r="U140" s="1">
        <v>111.47466357142859</v>
      </c>
      <c r="V140">
        <v>125237.6914765387</v>
      </c>
      <c r="W140" s="1">
        <v>0.77390448418571933</v>
      </c>
      <c r="X140">
        <v>0.1550123130219237</v>
      </c>
      <c r="Y140">
        <v>7.1083202792356928E-2</v>
      </c>
      <c r="Z140">
        <v>0.22609551581428061</v>
      </c>
      <c r="AA140">
        <v>125.2376914765387</v>
      </c>
      <c r="AB140">
        <v>3382.5196328458042</v>
      </c>
      <c r="AC140" s="1">
        <v>438.67158308599392</v>
      </c>
      <c r="AD140">
        <v>105578.49995096491</v>
      </c>
      <c r="AE140" s="1">
        <v>71</v>
      </c>
      <c r="AF140">
        <v>35171</v>
      </c>
      <c r="AG140" s="1">
        <v>57394.810622983372</v>
      </c>
      <c r="AH140" s="1">
        <v>42.899925000000003</v>
      </c>
      <c r="AI140">
        <v>25.401598</v>
      </c>
      <c r="AJ140">
        <v>27.745697</v>
      </c>
      <c r="AK140">
        <v>0.5</v>
      </c>
      <c r="AL140">
        <v>0.40010200000000001</v>
      </c>
      <c r="AM140">
        <v>0.45061400000000001</v>
      </c>
      <c r="AN140">
        <v>1056.429989076292</v>
      </c>
      <c r="AO140" s="1">
        <v>1.0295350666738241</v>
      </c>
      <c r="AP140">
        <v>1382.3004799081109</v>
      </c>
      <c r="AQ140" s="1">
        <v>2341.1268809198791</v>
      </c>
      <c r="AR140" s="1">
        <v>8240.6221339379426</v>
      </c>
      <c r="AS140" s="1">
        <v>907.17046066673265</v>
      </c>
      <c r="AT140">
        <v>291.80152354372171</v>
      </c>
      <c r="AU140">
        <v>13163.02147897639</v>
      </c>
      <c r="AV140" s="1">
        <v>7865.2829132291999</v>
      </c>
      <c r="AW140" s="1">
        <v>0.53906999249999998</v>
      </c>
      <c r="AX140">
        <v>3973.6442035290002</v>
      </c>
      <c r="AY140" s="1">
        <v>0.27234523849999998</v>
      </c>
      <c r="AZ140">
        <v>948.80938252299995</v>
      </c>
      <c r="BA140">
        <v>6.5029404799999996E-2</v>
      </c>
      <c r="BB140">
        <v>1802.7304572855001</v>
      </c>
      <c r="BC140" s="1">
        <v>0.1235553641</v>
      </c>
      <c r="BD140">
        <v>14590.466956566701</v>
      </c>
      <c r="BE140" s="1">
        <v>0.59060931373887393</v>
      </c>
      <c r="BF140">
        <v>0.24237666781052741</v>
      </c>
      <c r="BG140">
        <v>0.13037271479911319</v>
      </c>
      <c r="BH140">
        <v>2.7503087620982011E-2</v>
      </c>
      <c r="BI140">
        <v>9.138216030503429E-3</v>
      </c>
    </row>
    <row r="141" spans="1:61" x14ac:dyDescent="0.35">
      <c r="A141" t="s">
        <v>1464</v>
      </c>
      <c r="B141" t="s">
        <v>766</v>
      </c>
      <c r="C141">
        <v>36</v>
      </c>
      <c r="D141">
        <v>146.83755500000001</v>
      </c>
      <c r="E141">
        <v>5286.1519799999996</v>
      </c>
      <c r="F141">
        <v>1.009747296752554E-2</v>
      </c>
      <c r="G141">
        <v>5.1388124944764899E-2</v>
      </c>
      <c r="H141" t="s">
        <v>3</v>
      </c>
      <c r="I141">
        <v>8.0754759241199889E-2</v>
      </c>
      <c r="J141">
        <v>0.77606175775102759</v>
      </c>
      <c r="K141">
        <v>8.0576499537825405E-2</v>
      </c>
      <c r="L141">
        <v>0.27876516644636828</v>
      </c>
      <c r="M141">
        <v>2.8719536698161619E-2</v>
      </c>
      <c r="N141">
        <v>0.18978857610201591</v>
      </c>
      <c r="O141">
        <v>74384.84000117</v>
      </c>
      <c r="P141" s="1">
        <v>0.22253521126760559</v>
      </c>
      <c r="Q141">
        <v>0.41971830985915493</v>
      </c>
      <c r="R141">
        <v>0.35774647887323952</v>
      </c>
      <c r="S141">
        <v>37</v>
      </c>
      <c r="T141">
        <v>100168.72972972</v>
      </c>
      <c r="U141" s="1">
        <v>142.8689724324324</v>
      </c>
      <c r="V141">
        <v>211745.4368007028</v>
      </c>
      <c r="W141" s="1">
        <v>0.75520586382486143</v>
      </c>
      <c r="X141">
        <v>0.20092137130291129</v>
      </c>
      <c r="Y141">
        <v>4.3872764872227257E-2</v>
      </c>
      <c r="Z141">
        <v>0.24479413617513859</v>
      </c>
      <c r="AA141">
        <v>211.74543680070281</v>
      </c>
      <c r="AB141">
        <v>9023.031910633792</v>
      </c>
      <c r="AC141" s="1">
        <v>885.0298908734743</v>
      </c>
      <c r="AD141">
        <v>172566.4654428525</v>
      </c>
      <c r="AE141" s="1">
        <v>296</v>
      </c>
      <c r="AF141">
        <v>44580</v>
      </c>
      <c r="AG141" s="1">
        <v>68745.689342870377</v>
      </c>
      <c r="AH141" s="1">
        <v>67.519997000000004</v>
      </c>
      <c r="AI141">
        <v>41.019998999999999</v>
      </c>
      <c r="AJ141">
        <v>43.160200000000003</v>
      </c>
      <c r="AK141">
        <v>3</v>
      </c>
      <c r="AL141">
        <v>2.016003</v>
      </c>
      <c r="AM141">
        <v>2.5055399999999999</v>
      </c>
      <c r="AN141">
        <v>0</v>
      </c>
      <c r="AO141">
        <v>1.1837879333896979</v>
      </c>
      <c r="AP141">
        <v>1706.569365415786</v>
      </c>
      <c r="AQ141" s="1">
        <v>2285.253926808211</v>
      </c>
      <c r="AR141" s="1">
        <v>8490.0044568903977</v>
      </c>
      <c r="AS141" s="1">
        <v>1095.1324880371681</v>
      </c>
      <c r="AT141">
        <v>306.74955357602113</v>
      </c>
      <c r="AU141">
        <v>13883.70979072758</v>
      </c>
      <c r="AV141" s="1">
        <v>4302.0634167972003</v>
      </c>
      <c r="AW141" s="1">
        <v>0.29492599730000002</v>
      </c>
      <c r="AX141">
        <v>8123.4544424838996</v>
      </c>
      <c r="AY141" s="1">
        <v>0.55689971790000004</v>
      </c>
      <c r="AZ141">
        <v>790.45094739189994</v>
      </c>
      <c r="BA141">
        <v>5.4189004499999999E-2</v>
      </c>
      <c r="BB141">
        <v>1370.9562384354999</v>
      </c>
      <c r="BC141" s="1">
        <v>9.3985280300000001E-2</v>
      </c>
      <c r="BD141">
        <v>14586.925045108501</v>
      </c>
      <c r="BE141" s="1">
        <v>0.61636327135044822</v>
      </c>
      <c r="BF141">
        <v>0.2342533050842539</v>
      </c>
      <c r="BG141">
        <v>8.2608751967640406E-2</v>
      </c>
      <c r="BH141">
        <v>2.5685098342771249E-2</v>
      </c>
      <c r="BI141">
        <v>4.1089573254886227E-2</v>
      </c>
    </row>
    <row r="142" spans="1:61" x14ac:dyDescent="0.35">
      <c r="A142" t="s">
        <v>1465</v>
      </c>
      <c r="B142" t="s">
        <v>767</v>
      </c>
      <c r="C142">
        <v>53</v>
      </c>
      <c r="D142">
        <v>15.827482188679239</v>
      </c>
      <c r="E142">
        <v>838.85655599999996</v>
      </c>
      <c r="F142" t="s">
        <v>3</v>
      </c>
      <c r="G142">
        <v>1.9243988215596992E-2</v>
      </c>
      <c r="H142" t="s">
        <v>3</v>
      </c>
      <c r="I142">
        <v>5.7631163069365408E-2</v>
      </c>
      <c r="J142">
        <v>0.87730160790718825</v>
      </c>
      <c r="K142">
        <v>3.9637091500976801E-2</v>
      </c>
      <c r="L142">
        <v>0.5024304935155407</v>
      </c>
      <c r="M142">
        <v>1.637727939457554E-2</v>
      </c>
      <c r="N142">
        <v>0.1341673520247002</v>
      </c>
      <c r="O142">
        <v>59507.409928189998</v>
      </c>
      <c r="P142" s="1">
        <v>0.1492537313432836</v>
      </c>
      <c r="Q142">
        <v>0.1492537313432836</v>
      </c>
      <c r="R142">
        <v>0.70149253731343286</v>
      </c>
      <c r="S142">
        <v>9.52</v>
      </c>
      <c r="T142">
        <v>68856.092436969993</v>
      </c>
      <c r="U142" s="1">
        <v>88.115184453781509</v>
      </c>
      <c r="V142">
        <v>283287.96896235982</v>
      </c>
      <c r="W142" s="1">
        <v>0.76254792110873526</v>
      </c>
      <c r="X142">
        <v>0.1545089785104628</v>
      </c>
      <c r="Y142">
        <v>8.2943100380801937E-2</v>
      </c>
      <c r="Z142">
        <v>0.23745207889126471</v>
      </c>
      <c r="AA142">
        <v>283.2879689623598</v>
      </c>
      <c r="AB142">
        <v>6918.8122313488839</v>
      </c>
      <c r="AC142" s="1">
        <v>644.46478499000966</v>
      </c>
      <c r="AD142" s="1">
        <v>221218.32376629169</v>
      </c>
      <c r="AE142" s="1">
        <v>440</v>
      </c>
      <c r="AF142">
        <v>39163</v>
      </c>
      <c r="AG142" s="1">
        <v>74716.513072578964</v>
      </c>
      <c r="AH142" s="1">
        <v>45.149903000000002</v>
      </c>
      <c r="AI142">
        <v>20.010895000000001</v>
      </c>
      <c r="AJ142">
        <v>35.073098999999999</v>
      </c>
      <c r="AK142">
        <v>2.25</v>
      </c>
      <c r="AL142">
        <v>1.1181030000000001</v>
      </c>
      <c r="AM142">
        <v>2.1736770000000001</v>
      </c>
      <c r="AN142">
        <v>2160.933007001498</v>
      </c>
      <c r="AO142">
        <v>0.79046724663493328</v>
      </c>
      <c r="AP142">
        <v>1653.7488919619291</v>
      </c>
      <c r="AQ142" s="1">
        <v>2035.636209535686</v>
      </c>
      <c r="AR142" s="1">
        <v>7982.2682461100057</v>
      </c>
      <c r="AS142" s="1">
        <v>852.55089786769224</v>
      </c>
      <c r="AT142" s="1">
        <v>140.19319412698249</v>
      </c>
      <c r="AU142">
        <v>12664.3974396023</v>
      </c>
      <c r="AV142" s="1">
        <v>4825.3573817589004</v>
      </c>
      <c r="AW142" s="1">
        <v>0.2904197416</v>
      </c>
      <c r="AX142">
        <v>8136.0662710422002</v>
      </c>
      <c r="AY142" s="1">
        <v>0.48967860340000002</v>
      </c>
      <c r="AZ142">
        <v>1216.8992731891001</v>
      </c>
      <c r="BA142">
        <v>7.3240496899999993E-2</v>
      </c>
      <c r="BB142">
        <v>2436.7919969210998</v>
      </c>
      <c r="BC142" s="1">
        <v>0.14666115809999999</v>
      </c>
      <c r="BD142">
        <v>16615.1149229113</v>
      </c>
      <c r="BE142" s="1">
        <v>0.61064475105605498</v>
      </c>
      <c r="BF142">
        <v>0.21399562456552981</v>
      </c>
      <c r="BG142">
        <v>0.124834778938299</v>
      </c>
      <c r="BH142">
        <v>2.9620124822812309E-2</v>
      </c>
      <c r="BI142">
        <v>2.090472061730396E-2</v>
      </c>
    </row>
    <row r="143" spans="1:61" x14ac:dyDescent="0.35">
      <c r="A143" t="s">
        <v>1466</v>
      </c>
      <c r="B143" t="s">
        <v>768</v>
      </c>
      <c r="C143">
        <v>36</v>
      </c>
      <c r="D143">
        <v>71.876168361111112</v>
      </c>
      <c r="E143">
        <v>2587.5420610000001</v>
      </c>
      <c r="F143">
        <v>4.9559577567732513E-3</v>
      </c>
      <c r="G143">
        <v>1.230362756017106E-2</v>
      </c>
      <c r="H143" t="s">
        <v>3</v>
      </c>
      <c r="I143">
        <v>0.19765073420665211</v>
      </c>
      <c r="J143">
        <v>0.75986759609885157</v>
      </c>
      <c r="K143">
        <v>2.4501564365221169E-2</v>
      </c>
      <c r="L143">
        <v>0.38547216566574299</v>
      </c>
      <c r="M143">
        <v>0.1467922614885</v>
      </c>
      <c r="N143">
        <v>0.1394370380430259</v>
      </c>
      <c r="O143">
        <v>66664.779402569999</v>
      </c>
      <c r="P143" s="1">
        <v>0.11801242236024841</v>
      </c>
      <c r="Q143">
        <v>0.11801242236024841</v>
      </c>
      <c r="R143">
        <v>0.7639751552795031</v>
      </c>
      <c r="S143">
        <v>15.25</v>
      </c>
      <c r="T143">
        <v>94050.163934419994</v>
      </c>
      <c r="U143" s="1">
        <v>169.67488924590171</v>
      </c>
      <c r="V143">
        <v>195196.04245768429</v>
      </c>
      <c r="W143" s="1">
        <v>0.75288961821082789</v>
      </c>
      <c r="X143">
        <v>0.21680723869227561</v>
      </c>
      <c r="Y143">
        <v>3.0303143096896509E-2</v>
      </c>
      <c r="Z143">
        <v>0.24711038178917211</v>
      </c>
      <c r="AA143">
        <v>195.19604245768431</v>
      </c>
      <c r="AB143">
        <v>6241.7795031931664</v>
      </c>
      <c r="AC143" s="1">
        <v>630.37495103350125</v>
      </c>
      <c r="AD143">
        <v>157218.00074237591</v>
      </c>
      <c r="AE143" s="1">
        <v>236</v>
      </c>
      <c r="AF143">
        <v>39913.5</v>
      </c>
      <c r="AG143" s="1">
        <v>77395.157510517194</v>
      </c>
      <c r="AH143" s="1">
        <v>53.169949000000003</v>
      </c>
      <c r="AI143">
        <v>30.399996999999999</v>
      </c>
      <c r="AJ143">
        <v>34.491092999999999</v>
      </c>
      <c r="AK143">
        <v>0.9</v>
      </c>
      <c r="AL143">
        <v>0.62344299999999997</v>
      </c>
      <c r="AM143">
        <v>0.73833799999999994</v>
      </c>
      <c r="AN143">
        <v>0</v>
      </c>
      <c r="AO143">
        <v>0.9414460235972375</v>
      </c>
      <c r="AP143">
        <v>1155.4497200499809</v>
      </c>
      <c r="AQ143" s="1">
        <v>1747.854625502066</v>
      </c>
      <c r="AR143" s="1">
        <v>6490.0922938079339</v>
      </c>
      <c r="AS143" s="1">
        <v>618.97979327185124</v>
      </c>
      <c r="AT143" s="1">
        <v>208.68555071576861</v>
      </c>
      <c r="AU143">
        <v>10221.061983347599</v>
      </c>
      <c r="AV143" s="1">
        <v>4694.6102499294002</v>
      </c>
      <c r="AW143" s="1">
        <v>0.3878065604</v>
      </c>
      <c r="AX143">
        <v>5443.6775053220999</v>
      </c>
      <c r="AY143" s="1">
        <v>0.44968458230000002</v>
      </c>
      <c r="AZ143">
        <v>631.62691180980005</v>
      </c>
      <c r="BA143" s="1">
        <v>5.2176655199999998E-2</v>
      </c>
      <c r="BB143">
        <v>1335.6315761436999</v>
      </c>
      <c r="BC143" s="1">
        <v>0.11033220220000001</v>
      </c>
      <c r="BD143">
        <v>12105.546243205001</v>
      </c>
      <c r="BE143" s="1">
        <v>0.63832236358056993</v>
      </c>
      <c r="BF143">
        <v>0.16503442723364831</v>
      </c>
      <c r="BG143">
        <v>0.113772726388728</v>
      </c>
      <c r="BH143">
        <v>4.2051832834770791E-2</v>
      </c>
      <c r="BI143">
        <v>4.081864996228296E-2</v>
      </c>
    </row>
    <row r="144" spans="1:61" x14ac:dyDescent="0.35">
      <c r="A144" t="s">
        <v>1467</v>
      </c>
      <c r="B144" t="s">
        <v>769</v>
      </c>
      <c r="C144">
        <v>42</v>
      </c>
      <c r="D144">
        <v>372.75955649999997</v>
      </c>
      <c r="E144">
        <v>15655.901373000001</v>
      </c>
      <c r="F144">
        <v>0.2052077101225421</v>
      </c>
      <c r="G144">
        <v>6.1097022093900027E-2</v>
      </c>
      <c r="H144">
        <v>8.7832673976471652E-4</v>
      </c>
      <c r="I144">
        <v>8.0951247907600388E-2</v>
      </c>
      <c r="J144">
        <v>0.58278300682432782</v>
      </c>
      <c r="K144">
        <v>6.9082686311864913E-2</v>
      </c>
      <c r="L144">
        <v>0.1674503636650477</v>
      </c>
      <c r="M144">
        <v>0.1029017034381907</v>
      </c>
      <c r="N144">
        <v>0.1453846085521503</v>
      </c>
      <c r="O144">
        <v>88804.046349209995</v>
      </c>
      <c r="P144" s="1">
        <v>0.23954703832752611</v>
      </c>
      <c r="Q144">
        <v>0.1376306620209059</v>
      </c>
      <c r="R144">
        <v>0.62282229965156799</v>
      </c>
      <c r="S144">
        <v>96</v>
      </c>
      <c r="T144">
        <v>112989.02083333</v>
      </c>
      <c r="U144" s="1">
        <v>163.08230596875001</v>
      </c>
      <c r="V144">
        <v>276679.94814213371</v>
      </c>
      <c r="W144" s="1">
        <v>0.74953420201766896</v>
      </c>
      <c r="X144">
        <v>0.22151180223401759</v>
      </c>
      <c r="Y144">
        <v>2.8953995748313449E-2</v>
      </c>
      <c r="Z144">
        <v>0.2504657979823311</v>
      </c>
      <c r="AA144">
        <v>276.6799481421337</v>
      </c>
      <c r="AB144">
        <v>12852.95603273471</v>
      </c>
      <c r="AC144" s="1">
        <v>1117.1992965007039</v>
      </c>
      <c r="AD144">
        <v>249390.89346044109</v>
      </c>
      <c r="AE144" s="1">
        <v>498</v>
      </c>
      <c r="AF144">
        <v>62510</v>
      </c>
      <c r="AG144" s="1">
        <v>160190.17556336219</v>
      </c>
      <c r="AH144" s="1">
        <v>85.499987000000004</v>
      </c>
      <c r="AI144">
        <v>43.077699000000003</v>
      </c>
      <c r="AJ144">
        <v>52.775798000000002</v>
      </c>
      <c r="AK144">
        <v>2</v>
      </c>
      <c r="AL144">
        <v>1.67699</v>
      </c>
      <c r="AM144">
        <v>1.7884519999999999</v>
      </c>
      <c r="AN144">
        <v>0</v>
      </c>
      <c r="AO144">
        <v>0.60831828827661438</v>
      </c>
      <c r="AP144">
        <v>1832.827630703292</v>
      </c>
      <c r="AQ144" s="1">
        <v>2584.1459744867798</v>
      </c>
      <c r="AR144" s="1">
        <v>11280.043261166749</v>
      </c>
      <c r="AS144" s="1">
        <v>1189.5623143179851</v>
      </c>
      <c r="AT144">
        <v>632.69302060644748</v>
      </c>
      <c r="AU144">
        <v>17519.272201281259</v>
      </c>
      <c r="AV144" s="1">
        <v>2394.7231984501</v>
      </c>
      <c r="AW144" s="1">
        <v>0.14100763259999999</v>
      </c>
      <c r="AX144">
        <v>12825.3760126042</v>
      </c>
      <c r="AY144" s="1">
        <v>0.75519204490000003</v>
      </c>
      <c r="AZ144">
        <v>831.62682598460003</v>
      </c>
      <c r="BA144">
        <v>4.8968386000000003E-2</v>
      </c>
      <c r="BB144">
        <v>931.20711194950002</v>
      </c>
      <c r="BC144" s="1">
        <v>5.4831936499999998E-2</v>
      </c>
      <c r="BD144">
        <v>16982.933148988399</v>
      </c>
      <c r="BE144" s="1">
        <v>0.63846857470417007</v>
      </c>
      <c r="BF144">
        <v>0.2222396156496082</v>
      </c>
      <c r="BG144">
        <v>9.5282215668008124E-2</v>
      </c>
      <c r="BH144">
        <v>3.0548656586978629E-2</v>
      </c>
      <c r="BI144">
        <v>1.346093739123503E-2</v>
      </c>
    </row>
    <row r="145" spans="1:61" x14ac:dyDescent="0.35">
      <c r="A145" t="s">
        <v>1468</v>
      </c>
      <c r="B145" t="s">
        <v>770</v>
      </c>
      <c r="C145">
        <v>4</v>
      </c>
      <c r="D145">
        <v>331.89503624999998</v>
      </c>
      <c r="E145">
        <v>1327.5801449999999</v>
      </c>
      <c r="F145" t="s">
        <v>3</v>
      </c>
      <c r="G145">
        <v>0.97966642681890459</v>
      </c>
      <c r="H145" t="s">
        <v>3</v>
      </c>
      <c r="I145" t="s">
        <v>3</v>
      </c>
      <c r="J145" t="s">
        <v>3</v>
      </c>
      <c r="K145">
        <v>7.3931913534943782E-3</v>
      </c>
      <c r="L145">
        <v>1</v>
      </c>
      <c r="M145">
        <v>1.9262155311619539E-2</v>
      </c>
      <c r="N145">
        <v>0.2298391403900473</v>
      </c>
      <c r="O145">
        <v>74187.329232460004</v>
      </c>
      <c r="P145" s="1">
        <v>0.2377049180327869</v>
      </c>
      <c r="Q145">
        <v>0.33606557377049179</v>
      </c>
      <c r="R145">
        <v>0.42622950819672129</v>
      </c>
      <c r="S145">
        <v>22</v>
      </c>
      <c r="T145">
        <v>102577.31818181</v>
      </c>
      <c r="U145" s="1">
        <v>60.344552045454542</v>
      </c>
      <c r="V145">
        <v>118492.6052053905</v>
      </c>
      <c r="W145" s="1">
        <v>0.55733669200054947</v>
      </c>
      <c r="X145">
        <v>0.31790349697088699</v>
      </c>
      <c r="Y145">
        <v>0.1247598110285634</v>
      </c>
      <c r="Z145">
        <v>0.44266330799945047</v>
      </c>
      <c r="AA145">
        <v>118.4926052053905</v>
      </c>
      <c r="AB145">
        <v>7415.8008743042783</v>
      </c>
      <c r="AC145" s="1">
        <v>753.3825613217499</v>
      </c>
      <c r="AD145">
        <v>54792.095402184612</v>
      </c>
      <c r="AE145" s="1">
        <v>7</v>
      </c>
      <c r="AF145">
        <v>23078</v>
      </c>
      <c r="AG145" s="1">
        <v>32320.870226308351</v>
      </c>
      <c r="AH145" s="1">
        <v>88.379971999999995</v>
      </c>
      <c r="AI145">
        <v>54.707999000000001</v>
      </c>
      <c r="AJ145">
        <v>66.269983999999994</v>
      </c>
      <c r="AK145">
        <v>0</v>
      </c>
      <c r="AL145">
        <v>0</v>
      </c>
      <c r="AM145">
        <v>0</v>
      </c>
      <c r="AN145">
        <v>0</v>
      </c>
      <c r="AO145">
        <v>2.3116093403599129</v>
      </c>
      <c r="AP145">
        <v>8495.5439356921088</v>
      </c>
      <c r="AQ145" s="1">
        <v>8705.163641928375</v>
      </c>
      <c r="AR145" s="1">
        <v>14124.25292033876</v>
      </c>
      <c r="AS145" s="1">
        <v>2837.4473768587432</v>
      </c>
      <c r="AT145">
        <v>499.87416013968789</v>
      </c>
      <c r="AU145">
        <v>34662.282034957672</v>
      </c>
      <c r="AV145" s="1">
        <v>23252.546606820099</v>
      </c>
      <c r="AW145" s="1">
        <v>0.49578307669999999</v>
      </c>
      <c r="AX145">
        <v>6304.1530664131997</v>
      </c>
      <c r="AY145" s="1">
        <v>0.13441505810000001</v>
      </c>
      <c r="AZ145">
        <v>1946.8032884968</v>
      </c>
      <c r="BA145" s="1">
        <v>4.15090932E-2</v>
      </c>
      <c r="BB145">
        <v>15397.1431103509</v>
      </c>
      <c r="BC145" s="1">
        <v>0.32829277210000002</v>
      </c>
      <c r="BD145">
        <v>46900.646072080999</v>
      </c>
      <c r="BE145" s="1">
        <v>0.47083964603697098</v>
      </c>
      <c r="BF145">
        <v>0.1886002884951764</v>
      </c>
      <c r="BG145">
        <v>0.2735935401512502</v>
      </c>
      <c r="BH145">
        <v>4.5121920062280038E-2</v>
      </c>
      <c r="BI145">
        <v>2.1844605254322341E-2</v>
      </c>
    </row>
    <row r="146" spans="1:61" x14ac:dyDescent="0.35">
      <c r="A146" t="s">
        <v>1469</v>
      </c>
      <c r="B146" t="s">
        <v>771</v>
      </c>
      <c r="C146">
        <v>129</v>
      </c>
      <c r="D146">
        <v>8.6675911162790698</v>
      </c>
      <c r="E146">
        <v>1118.119254</v>
      </c>
      <c r="F146" t="s">
        <v>3</v>
      </c>
      <c r="G146" t="s">
        <v>3</v>
      </c>
      <c r="H146" t="s">
        <v>3</v>
      </c>
      <c r="I146">
        <v>2.590402488481431E-2</v>
      </c>
      <c r="J146">
        <v>0.93599837306359646</v>
      </c>
      <c r="K146">
        <v>3.4214127676258838E-2</v>
      </c>
      <c r="L146">
        <v>0.48352006560299932</v>
      </c>
      <c r="M146" t="s">
        <v>3</v>
      </c>
      <c r="N146">
        <v>0.23614326868352931</v>
      </c>
      <c r="O146">
        <v>47310.21824414</v>
      </c>
      <c r="P146" s="1">
        <v>0.484375</v>
      </c>
      <c r="Q146">
        <v>0.1171875</v>
      </c>
      <c r="R146">
        <v>0.3984375</v>
      </c>
      <c r="S146">
        <v>11.22</v>
      </c>
      <c r="T146">
        <v>82415.323529410001</v>
      </c>
      <c r="U146" s="1">
        <v>99.654122459893046</v>
      </c>
      <c r="V146">
        <v>159065.34062778961</v>
      </c>
      <c r="W146" s="1">
        <v>0.87960474550982881</v>
      </c>
      <c r="X146">
        <v>7.552772773986216E-2</v>
      </c>
      <c r="Y146">
        <v>4.4867526750309049E-2</v>
      </c>
      <c r="Z146">
        <v>0.1203952544901712</v>
      </c>
      <c r="AA146">
        <v>159.0653406277896</v>
      </c>
      <c r="AB146">
        <v>3450.542494638054</v>
      </c>
      <c r="AC146" s="1">
        <v>462.19985761912289</v>
      </c>
      <c r="AD146">
        <v>144619.80943937681</v>
      </c>
      <c r="AE146" s="1">
        <v>175</v>
      </c>
      <c r="AF146">
        <v>38011</v>
      </c>
      <c r="AG146" s="1">
        <v>54608.810825738743</v>
      </c>
      <c r="AH146" s="1">
        <v>29.499853999999999</v>
      </c>
      <c r="AI146">
        <v>21.359290999999999</v>
      </c>
      <c r="AJ146">
        <v>20.936565000000002</v>
      </c>
      <c r="AK146">
        <v>3.5</v>
      </c>
      <c r="AL146">
        <v>2.3361649999999998</v>
      </c>
      <c r="AM146">
        <v>3.100644</v>
      </c>
      <c r="AN146">
        <v>0</v>
      </c>
      <c r="AO146">
        <v>0.90390364535164913</v>
      </c>
      <c r="AP146">
        <v>1850.4591908225921</v>
      </c>
      <c r="AQ146" s="1">
        <v>3020.897295092997</v>
      </c>
      <c r="AR146" s="1">
        <v>8254.7530659015029</v>
      </c>
      <c r="AS146" s="1">
        <v>1033.900074490623</v>
      </c>
      <c r="AT146">
        <v>762.38318672222772</v>
      </c>
      <c r="AU146">
        <v>14922.392813029939</v>
      </c>
      <c r="AV146" s="1">
        <v>8434.9233715072005</v>
      </c>
      <c r="AW146" s="1">
        <v>0.60075262699999998</v>
      </c>
      <c r="AX146">
        <v>3054.2391527794998</v>
      </c>
      <c r="AY146" s="1">
        <v>0.2175292073</v>
      </c>
      <c r="AZ146">
        <v>1005.9773403164</v>
      </c>
      <c r="BA146">
        <v>7.1647779499999995E-2</v>
      </c>
      <c r="BB146">
        <v>1545.4535384516</v>
      </c>
      <c r="BC146" s="1">
        <v>0.11007038619999999</v>
      </c>
      <c r="BD146">
        <v>14040.5934030547</v>
      </c>
      <c r="BE146" s="1">
        <v>0.59224998347522673</v>
      </c>
      <c r="BF146">
        <v>0.2217158652387769</v>
      </c>
      <c r="BG146">
        <v>0.13804891161549551</v>
      </c>
      <c r="BH146">
        <v>3.5400051416263692E-2</v>
      </c>
      <c r="BI146">
        <v>1.2585188254237279E-2</v>
      </c>
    </row>
    <row r="147" spans="1:61" x14ac:dyDescent="0.35">
      <c r="A147" t="s">
        <v>1470</v>
      </c>
      <c r="B147" t="s">
        <v>772</v>
      </c>
      <c r="C147">
        <v>239</v>
      </c>
      <c r="D147">
        <v>4.0517724811715476</v>
      </c>
      <c r="E147">
        <v>968.37362299999995</v>
      </c>
      <c r="F147" t="s">
        <v>3</v>
      </c>
      <c r="G147" t="s">
        <v>3</v>
      </c>
      <c r="H147" t="s">
        <v>3</v>
      </c>
      <c r="I147">
        <v>1.1020377834523769E-2</v>
      </c>
      <c r="J147">
        <v>0.96795795712776744</v>
      </c>
      <c r="K147">
        <v>1.3422614414459791E-2</v>
      </c>
      <c r="L147">
        <v>0.47135213293116529</v>
      </c>
      <c r="M147" t="s">
        <v>3</v>
      </c>
      <c r="N147">
        <v>0.16106765893752539</v>
      </c>
      <c r="O147">
        <v>49232.61189801</v>
      </c>
      <c r="P147" s="1">
        <v>0.37254901960784309</v>
      </c>
      <c r="Q147">
        <v>0.1176470588235294</v>
      </c>
      <c r="R147">
        <v>0.50980392156862742</v>
      </c>
      <c r="S147">
        <v>14</v>
      </c>
      <c r="T147">
        <v>91803.928571419994</v>
      </c>
      <c r="U147" s="1">
        <v>69.169544500000001</v>
      </c>
      <c r="V147">
        <v>336196.39389950631</v>
      </c>
      <c r="W147" s="1">
        <v>0.54601053213177442</v>
      </c>
      <c r="X147">
        <v>0.3128835117131602</v>
      </c>
      <c r="Y147">
        <v>0.14110595615506541</v>
      </c>
      <c r="Z147">
        <v>0.45398946786822558</v>
      </c>
      <c r="AA147">
        <v>336.19639389950629</v>
      </c>
      <c r="AB147">
        <v>6948.6919513089633</v>
      </c>
      <c r="AC147" s="1">
        <v>563.26791338057751</v>
      </c>
      <c r="AD147" s="1">
        <v>292001.26902864192</v>
      </c>
      <c r="AE147" s="1">
        <v>545</v>
      </c>
      <c r="AF147">
        <v>35733</v>
      </c>
      <c r="AG147" s="1">
        <v>74654.18062908751</v>
      </c>
      <c r="AH147" s="1">
        <v>23.299994999999999</v>
      </c>
      <c r="AI147">
        <v>20.030994</v>
      </c>
      <c r="AJ147">
        <v>20.594398999999999</v>
      </c>
      <c r="AK147">
        <v>3.8</v>
      </c>
      <c r="AL147">
        <v>3.5241349999999998</v>
      </c>
      <c r="AM147">
        <v>3.7213949999999998</v>
      </c>
      <c r="AN147">
        <v>0</v>
      </c>
      <c r="AO147">
        <v>0.84520139345324219</v>
      </c>
      <c r="AP147">
        <v>2214.2594232969932</v>
      </c>
      <c r="AQ147" s="1">
        <v>3025.7369577279369</v>
      </c>
      <c r="AR147" s="1">
        <v>11912.397669675071</v>
      </c>
      <c r="AS147" s="1">
        <v>1106.2034369352091</v>
      </c>
      <c r="AT147">
        <v>629.79030563702167</v>
      </c>
      <c r="AU147">
        <v>18888.387793272221</v>
      </c>
      <c r="AV147" s="1">
        <v>7741.2054268376996</v>
      </c>
      <c r="AW147" s="1">
        <v>0.42534908570000002</v>
      </c>
      <c r="AX147">
        <v>6095.8225959380998</v>
      </c>
      <c r="AY147" s="1">
        <v>0.334941708</v>
      </c>
      <c r="AZ147">
        <v>1611.2113535651999</v>
      </c>
      <c r="BA147">
        <v>8.8529788100000006E-2</v>
      </c>
      <c r="BB147">
        <v>2751.4128325897</v>
      </c>
      <c r="BC147" s="1">
        <v>0.1511794182</v>
      </c>
      <c r="BD147">
        <v>18199.6522089307</v>
      </c>
      <c r="BE147" s="1">
        <v>0.49419145944509862</v>
      </c>
      <c r="BF147">
        <v>0.25854211978360031</v>
      </c>
      <c r="BG147">
        <v>0.1437232126394665</v>
      </c>
      <c r="BH147">
        <v>5.8451080273185373E-2</v>
      </c>
      <c r="BI147">
        <v>4.50921278586493E-2</v>
      </c>
    </row>
    <row r="148" spans="1:61" x14ac:dyDescent="0.35">
      <c r="A148" t="s">
        <v>1471</v>
      </c>
      <c r="B148" t="s">
        <v>773</v>
      </c>
      <c r="C148">
        <v>149</v>
      </c>
      <c r="D148">
        <v>9.944113194630873</v>
      </c>
      <c r="E148">
        <v>1481.6728660000001</v>
      </c>
      <c r="F148" t="s">
        <v>3</v>
      </c>
      <c r="G148" t="s">
        <v>3</v>
      </c>
      <c r="H148" t="s">
        <v>3</v>
      </c>
      <c r="I148">
        <v>2.14318383539065E-2</v>
      </c>
      <c r="J148">
        <v>0.95651276414149156</v>
      </c>
      <c r="K148">
        <v>1.4838057671704E-2</v>
      </c>
      <c r="L148">
        <v>0.1828456828815391</v>
      </c>
      <c r="M148">
        <v>0.19592548793642389</v>
      </c>
      <c r="N148">
        <v>0.1068675684658329</v>
      </c>
      <c r="O148">
        <v>65686.704687220001</v>
      </c>
      <c r="P148" s="1">
        <v>0.15873015873015869</v>
      </c>
      <c r="Q148">
        <v>0.1984126984126984</v>
      </c>
      <c r="R148">
        <v>0.6428571428571429</v>
      </c>
      <c r="S148">
        <v>8.5</v>
      </c>
      <c r="T148">
        <v>105945.88235294</v>
      </c>
      <c r="U148" s="1">
        <v>174.31445482352939</v>
      </c>
      <c r="V148">
        <v>566246.49695110228</v>
      </c>
      <c r="W148" s="1">
        <v>0.75393117839600077</v>
      </c>
      <c r="X148">
        <v>0.21929040402014771</v>
      </c>
      <c r="Y148">
        <v>2.6778417583851539E-2</v>
      </c>
      <c r="Z148">
        <v>0.2460688216039992</v>
      </c>
      <c r="AA148">
        <v>566.24649695110224</v>
      </c>
      <c r="AB148">
        <v>11791.484747349081</v>
      </c>
      <c r="AC148" s="1">
        <v>962.88637170736979</v>
      </c>
      <c r="AD148">
        <v>403634.40209476423</v>
      </c>
      <c r="AE148" s="1">
        <v>590</v>
      </c>
      <c r="AF148">
        <v>36208.5</v>
      </c>
      <c r="AG148" s="1">
        <v>81283.554308317296</v>
      </c>
      <c r="AH148" s="1">
        <v>23.256945000000002</v>
      </c>
      <c r="AI148">
        <v>20.756997999999999</v>
      </c>
      <c r="AJ148">
        <v>20.756999</v>
      </c>
      <c r="AK148">
        <v>1</v>
      </c>
      <c r="AL148">
        <v>0.55764400000000003</v>
      </c>
      <c r="AM148">
        <v>0.73784400000000006</v>
      </c>
      <c r="AN148">
        <v>0</v>
      </c>
      <c r="AO148">
        <v>0.96967927656190978</v>
      </c>
      <c r="AP148">
        <v>2231.2799241070802</v>
      </c>
      <c r="AQ148" s="1">
        <v>3575.5929676314931</v>
      </c>
      <c r="AR148" s="1">
        <v>8243.2623356146414</v>
      </c>
      <c r="AS148" s="1">
        <v>686.13433054526888</v>
      </c>
      <c r="AT148" s="1">
        <v>423.20721016699781</v>
      </c>
      <c r="AU148">
        <v>15159.47676806548</v>
      </c>
      <c r="AV148" s="1">
        <v>4953.9267260992001</v>
      </c>
      <c r="AW148" s="1">
        <v>0.2547813169</v>
      </c>
      <c r="AX148">
        <v>9902.8028759223998</v>
      </c>
      <c r="AY148" s="1">
        <v>0.50930288189999995</v>
      </c>
      <c r="AZ148">
        <v>1297.9438201439</v>
      </c>
      <c r="BA148">
        <v>6.6753477399999997E-2</v>
      </c>
      <c r="BB148">
        <v>3289.1648679540999</v>
      </c>
      <c r="BC148" s="1">
        <v>0.16916232379999999</v>
      </c>
      <c r="BD148">
        <v>19443.838290119598</v>
      </c>
      <c r="BE148" s="1">
        <v>0.61066987600847389</v>
      </c>
      <c r="BF148">
        <v>0.18816114050264299</v>
      </c>
      <c r="BG148">
        <v>0.1294715417726984</v>
      </c>
      <c r="BH148">
        <v>4.5088144457388159E-2</v>
      </c>
      <c r="BI148">
        <v>2.6609297258796679E-2</v>
      </c>
    </row>
    <row r="149" spans="1:61" x14ac:dyDescent="0.35">
      <c r="A149" t="s">
        <v>1472</v>
      </c>
      <c r="B149" t="s">
        <v>774</v>
      </c>
      <c r="C149">
        <v>107</v>
      </c>
      <c r="D149">
        <v>8.6591723084112147</v>
      </c>
      <c r="E149">
        <v>926.53143699999998</v>
      </c>
      <c r="F149" t="s">
        <v>3</v>
      </c>
      <c r="G149">
        <v>2.9889240063522251E-2</v>
      </c>
      <c r="H149" t="s">
        <v>3</v>
      </c>
      <c r="I149">
        <v>1.529433058855475E-2</v>
      </c>
      <c r="J149">
        <v>0.9265742524072752</v>
      </c>
      <c r="K149">
        <v>2.2761936914420799E-2</v>
      </c>
      <c r="L149">
        <v>0.33954245916632331</v>
      </c>
      <c r="M149" t="s">
        <v>3</v>
      </c>
      <c r="N149">
        <v>0.1567497457938602</v>
      </c>
      <c r="O149">
        <v>48121.407302929998</v>
      </c>
      <c r="P149" s="1">
        <v>0.38805970149253732</v>
      </c>
      <c r="Q149">
        <v>0.35820895522388058</v>
      </c>
      <c r="R149">
        <v>0.2537313432835821</v>
      </c>
      <c r="S149">
        <v>7</v>
      </c>
      <c r="T149">
        <v>92437</v>
      </c>
      <c r="U149" s="1">
        <v>132.36163385714289</v>
      </c>
      <c r="V149">
        <v>400824.38562740322</v>
      </c>
      <c r="W149" s="1">
        <v>0.92924204547045064</v>
      </c>
      <c r="X149">
        <v>2.987078387109332E-2</v>
      </c>
      <c r="Y149">
        <v>4.0887170658456012E-2</v>
      </c>
      <c r="Z149">
        <v>7.0757954529549333E-2</v>
      </c>
      <c r="AA149">
        <v>400.82438562740322</v>
      </c>
      <c r="AB149">
        <v>9588.4528524637644</v>
      </c>
      <c r="AC149" s="1">
        <v>1182.5160013431901</v>
      </c>
      <c r="AD149">
        <v>286076.90803690651</v>
      </c>
      <c r="AE149" s="1">
        <v>537</v>
      </c>
      <c r="AF149">
        <v>40366</v>
      </c>
      <c r="AG149" s="1">
        <v>70241.847487772349</v>
      </c>
      <c r="AH149" s="1">
        <v>38.459932999999999</v>
      </c>
      <c r="AI149">
        <v>23.302595</v>
      </c>
      <c r="AJ149">
        <v>23.285668999999999</v>
      </c>
      <c r="AK149">
        <v>3</v>
      </c>
      <c r="AL149">
        <v>2.0643959999999999</v>
      </c>
      <c r="AM149">
        <v>2.6959979999999999</v>
      </c>
      <c r="AN149">
        <v>0</v>
      </c>
      <c r="AO149">
        <v>1.282038105468265</v>
      </c>
      <c r="AP149">
        <v>1849.7901005381641</v>
      </c>
      <c r="AQ149" s="1">
        <v>2863.9660825669321</v>
      </c>
      <c r="AR149" s="1">
        <v>7261.2726577133944</v>
      </c>
      <c r="AS149" s="1">
        <v>1053.93134113376</v>
      </c>
      <c r="AT149">
        <v>321.86760005208538</v>
      </c>
      <c r="AU149">
        <v>13350.827782004329</v>
      </c>
      <c r="AV149" s="1">
        <v>4615.8382704971</v>
      </c>
      <c r="AW149" s="1">
        <v>0.22947839680000001</v>
      </c>
      <c r="AX149">
        <v>8773.7302572394001</v>
      </c>
      <c r="AY149" s="1">
        <v>0.43618979590000001</v>
      </c>
      <c r="AZ149">
        <v>1319.1111357131999</v>
      </c>
      <c r="BA149">
        <v>6.5580180900000007E-2</v>
      </c>
      <c r="BB149">
        <v>5405.7988022139998</v>
      </c>
      <c r="BC149" s="1">
        <v>0.2687516264</v>
      </c>
      <c r="BD149">
        <v>20114.478465663698</v>
      </c>
      <c r="BE149" s="1">
        <v>0.46051444262247371</v>
      </c>
      <c r="BF149">
        <v>0.2115227745861436</v>
      </c>
      <c r="BG149">
        <v>0.27127332237798651</v>
      </c>
      <c r="BH149">
        <v>3.9716415486575493E-2</v>
      </c>
      <c r="BI149">
        <v>1.6973044926820769E-2</v>
      </c>
    </row>
    <row r="150" spans="1:61" x14ac:dyDescent="0.35">
      <c r="A150" t="s">
        <v>1473</v>
      </c>
      <c r="B150" t="s">
        <v>775</v>
      </c>
      <c r="C150">
        <v>14</v>
      </c>
      <c r="D150">
        <v>133.6405741428571</v>
      </c>
      <c r="E150">
        <v>1870.968038</v>
      </c>
      <c r="F150" t="s">
        <v>3</v>
      </c>
      <c r="G150">
        <v>4.9438275465285571E-2</v>
      </c>
      <c r="H150" t="s">
        <v>3</v>
      </c>
      <c r="I150">
        <v>2.6781153718531521E-2</v>
      </c>
      <c r="J150">
        <v>0.82926598688767506</v>
      </c>
      <c r="K150">
        <v>8.7142252649249297E-2</v>
      </c>
      <c r="L150">
        <v>0.96959364128952374</v>
      </c>
      <c r="M150" t="s">
        <v>3</v>
      </c>
      <c r="N150">
        <v>0.21699835943531451</v>
      </c>
      <c r="O150">
        <v>60476.388793459999</v>
      </c>
      <c r="P150" s="1">
        <v>0.1176470588235294</v>
      </c>
      <c r="Q150">
        <v>0.3411764705882353</v>
      </c>
      <c r="R150">
        <v>0.54117647058823526</v>
      </c>
      <c r="S150">
        <v>23.6</v>
      </c>
      <c r="T150">
        <v>66064.177966100004</v>
      </c>
      <c r="U150" s="1">
        <v>79.278306694915244</v>
      </c>
      <c r="V150">
        <v>115109.93006070799</v>
      </c>
      <c r="W150" s="1">
        <v>0.73748313344198513</v>
      </c>
      <c r="X150">
        <v>0.13843717932645211</v>
      </c>
      <c r="Y150">
        <v>0.1240796872315629</v>
      </c>
      <c r="Z150">
        <v>0.26251686655801493</v>
      </c>
      <c r="AA150">
        <v>115.109930060708</v>
      </c>
      <c r="AB150">
        <v>3053.2680858121639</v>
      </c>
      <c r="AC150" s="1">
        <v>343.35841497683572</v>
      </c>
      <c r="AD150">
        <v>71350.35454679346</v>
      </c>
      <c r="AE150" s="1">
        <v>23</v>
      </c>
      <c r="AF150">
        <v>31327</v>
      </c>
      <c r="AG150" s="1">
        <v>45464.284302963773</v>
      </c>
      <c r="AH150" s="1">
        <v>32.729962999999998</v>
      </c>
      <c r="AI150">
        <v>25.129999000000002</v>
      </c>
      <c r="AJ150">
        <v>28.393583</v>
      </c>
      <c r="AK150">
        <v>0.5</v>
      </c>
      <c r="AL150">
        <v>0.34809499999999999</v>
      </c>
      <c r="AM150">
        <v>0.47400199999999998</v>
      </c>
      <c r="AN150">
        <v>0</v>
      </c>
      <c r="AO150">
        <v>0.89351683137606031</v>
      </c>
      <c r="AP150">
        <v>1530.4033643785849</v>
      </c>
      <c r="AQ150" s="1">
        <v>4008.394166913075</v>
      </c>
      <c r="AR150" s="1">
        <v>10258.6966266497</v>
      </c>
      <c r="AS150" s="1">
        <v>1205.375962707921</v>
      </c>
      <c r="AT150" s="1">
        <v>486.40218941035698</v>
      </c>
      <c r="AU150">
        <v>17489.27231005963</v>
      </c>
      <c r="AV150" s="1">
        <v>11266.388380291301</v>
      </c>
      <c r="AW150" s="1">
        <v>0.58929865680000004</v>
      </c>
      <c r="AX150">
        <v>2682.4365583862</v>
      </c>
      <c r="AY150" s="1">
        <v>0.14030727570000001</v>
      </c>
      <c r="AZ150">
        <v>478.24049390030001</v>
      </c>
      <c r="BA150">
        <v>2.5014802499999999E-2</v>
      </c>
      <c r="BB150">
        <v>4691.2343467747996</v>
      </c>
      <c r="BC150" s="1">
        <v>0.2453792649</v>
      </c>
      <c r="BD150">
        <v>19118.299779352601</v>
      </c>
      <c r="BE150" s="1">
        <v>0.59176831685320874</v>
      </c>
      <c r="BF150">
        <v>0.29917019554320901</v>
      </c>
      <c r="BG150">
        <v>7.7264945843529678E-2</v>
      </c>
      <c r="BH150">
        <v>2.249423618048093E-2</v>
      </c>
      <c r="BI150">
        <v>9.302305579571608E-3</v>
      </c>
    </row>
    <row r="151" spans="1:61" x14ac:dyDescent="0.35">
      <c r="A151" t="s">
        <v>1474</v>
      </c>
      <c r="B151" t="s">
        <v>776</v>
      </c>
      <c r="C151">
        <v>192</v>
      </c>
      <c r="D151">
        <v>10.83299466666667</v>
      </c>
      <c r="E151">
        <v>2079.934976</v>
      </c>
      <c r="F151">
        <v>5.8442719459310243E-3</v>
      </c>
      <c r="G151">
        <v>6.2904348678046278E-3</v>
      </c>
      <c r="H151" t="s">
        <v>3</v>
      </c>
      <c r="I151">
        <v>1.456124706461823E-2</v>
      </c>
      <c r="J151">
        <v>0.94126185113275485</v>
      </c>
      <c r="K151">
        <v>3.2042194988891159E-2</v>
      </c>
      <c r="L151">
        <v>0.31362262991164169</v>
      </c>
      <c r="M151" t="s">
        <v>3</v>
      </c>
      <c r="N151">
        <v>0.14234659894849019</v>
      </c>
      <c r="O151">
        <v>59960.008270370003</v>
      </c>
      <c r="P151" s="1">
        <v>0.17424242424242431</v>
      </c>
      <c r="Q151">
        <v>0.23484848484848489</v>
      </c>
      <c r="R151">
        <v>0.59090909090909094</v>
      </c>
      <c r="S151">
        <v>15</v>
      </c>
      <c r="T151">
        <v>86721.266666659998</v>
      </c>
      <c r="U151" s="1">
        <v>138.6623317333333</v>
      </c>
      <c r="V151">
        <v>193320.6108074025</v>
      </c>
      <c r="W151" s="1">
        <v>0.70526234766322227</v>
      </c>
      <c r="X151">
        <v>0.1315636904079466</v>
      </c>
      <c r="Y151">
        <v>0.1631739619288311</v>
      </c>
      <c r="Z151">
        <v>0.29473765233677768</v>
      </c>
      <c r="AA151">
        <v>193.32061080740249</v>
      </c>
      <c r="AB151">
        <v>4464.8453471653147</v>
      </c>
      <c r="AC151" s="1">
        <v>444.0290252612204</v>
      </c>
      <c r="AD151">
        <v>184228.74574844789</v>
      </c>
      <c r="AE151" s="1">
        <v>340</v>
      </c>
      <c r="AF151">
        <v>41818</v>
      </c>
      <c r="AG151" s="1">
        <v>70451.84386174017</v>
      </c>
      <c r="AH151" s="1">
        <v>31.349986999999999</v>
      </c>
      <c r="AI151">
        <v>21.202995000000001</v>
      </c>
      <c r="AJ151">
        <v>23.003095999999999</v>
      </c>
      <c r="AK151">
        <v>4.3599999999999994</v>
      </c>
      <c r="AL151">
        <v>1.7218089999999999</v>
      </c>
      <c r="AM151">
        <v>3.5009039999999998</v>
      </c>
      <c r="AN151">
        <v>0</v>
      </c>
      <c r="AO151">
        <v>0.70655306947955165</v>
      </c>
      <c r="AP151">
        <v>1523.204660990325</v>
      </c>
      <c r="AQ151" s="1">
        <v>2503.4903254590972</v>
      </c>
      <c r="AR151" s="1">
        <v>6992.3282976707824</v>
      </c>
      <c r="AS151" s="1">
        <v>307.84055145385469</v>
      </c>
      <c r="AT151">
        <v>236.65110480838419</v>
      </c>
      <c r="AU151">
        <v>11563.51494038244</v>
      </c>
      <c r="AV151" s="1">
        <v>5730.4231517537</v>
      </c>
      <c r="AW151" s="1">
        <v>0.45830365159999997</v>
      </c>
      <c r="AX151">
        <v>4116.7792299905004</v>
      </c>
      <c r="AY151" s="1">
        <v>0.32924880140000001</v>
      </c>
      <c r="AZ151">
        <v>1253.1343475751</v>
      </c>
      <c r="BA151">
        <v>0.1002222754</v>
      </c>
      <c r="BB151">
        <v>1403.2144232081</v>
      </c>
      <c r="BC151" s="1">
        <v>0.1122252715</v>
      </c>
      <c r="BD151">
        <v>12503.5511525274</v>
      </c>
      <c r="BE151" s="1">
        <v>0.54027699707574361</v>
      </c>
      <c r="BF151">
        <v>0.25260794161932482</v>
      </c>
      <c r="BG151">
        <v>0.16032009445635259</v>
      </c>
      <c r="BH151">
        <v>3.3163109239601037E-2</v>
      </c>
      <c r="BI151">
        <v>1.363185760897803E-2</v>
      </c>
    </row>
    <row r="152" spans="1:61" x14ac:dyDescent="0.35">
      <c r="A152" t="s">
        <v>1475</v>
      </c>
      <c r="B152" t="s">
        <v>777</v>
      </c>
      <c r="C152">
        <v>31</v>
      </c>
      <c r="D152">
        <v>29.03972393548387</v>
      </c>
      <c r="E152">
        <v>900.23144200000002</v>
      </c>
      <c r="F152" t="s">
        <v>3</v>
      </c>
      <c r="G152" t="s">
        <v>3</v>
      </c>
      <c r="H152" t="s">
        <v>3</v>
      </c>
      <c r="I152">
        <v>2.6766722488943441E-2</v>
      </c>
      <c r="J152">
        <v>0.93292011369332306</v>
      </c>
      <c r="K152">
        <v>2.8142319606630339E-2</v>
      </c>
      <c r="L152">
        <v>0.45943357555056802</v>
      </c>
      <c r="M152" t="s">
        <v>3</v>
      </c>
      <c r="N152">
        <v>0.16814335645686321</v>
      </c>
      <c r="O152">
        <v>46937.853498149998</v>
      </c>
      <c r="P152" s="1">
        <v>0.20779220779220781</v>
      </c>
      <c r="Q152">
        <v>0.19480519480519479</v>
      </c>
      <c r="R152">
        <v>0.59740259740259738</v>
      </c>
      <c r="S152">
        <v>10.25</v>
      </c>
      <c r="T152">
        <v>71987.317073169994</v>
      </c>
      <c r="U152" s="1">
        <v>87.827457756097559</v>
      </c>
      <c r="V152">
        <v>189134.17378727809</v>
      </c>
      <c r="W152" s="1">
        <v>0.81636010741638321</v>
      </c>
      <c r="X152">
        <v>9.9375307352623593E-2</v>
      </c>
      <c r="Y152">
        <v>8.4264585230993214E-2</v>
      </c>
      <c r="Z152">
        <v>0.18363989258361679</v>
      </c>
      <c r="AA152">
        <v>189.13417378727809</v>
      </c>
      <c r="AB152">
        <v>3801.8067802612918</v>
      </c>
      <c r="AC152" s="1">
        <v>548.59448021812148</v>
      </c>
      <c r="AD152">
        <v>119237.9431849103</v>
      </c>
      <c r="AE152" s="1">
        <v>101</v>
      </c>
      <c r="AF152">
        <v>34277.5</v>
      </c>
      <c r="AG152" s="1">
        <v>51586.945454545457</v>
      </c>
      <c r="AH152" s="1">
        <v>21.199991000000001</v>
      </c>
      <c r="AI152">
        <v>19.999997</v>
      </c>
      <c r="AJ152">
        <v>19.999953000000001</v>
      </c>
      <c r="AK152">
        <v>5.0999999999999996</v>
      </c>
      <c r="AL152">
        <v>5.0999999999999996</v>
      </c>
      <c r="AM152">
        <v>5.0999999999999996</v>
      </c>
      <c r="AN152">
        <v>795.09523507622612</v>
      </c>
      <c r="AO152">
        <v>1.074730990077708</v>
      </c>
      <c r="AP152">
        <v>1707.448194194488</v>
      </c>
      <c r="AQ152" s="1">
        <v>2831.9129737750259</v>
      </c>
      <c r="AR152" s="1">
        <v>7641.1053192252302</v>
      </c>
      <c r="AS152" s="1">
        <v>1292.925436390168</v>
      </c>
      <c r="AT152">
        <v>859.48655412548896</v>
      </c>
      <c r="AU152">
        <v>14332.878477710399</v>
      </c>
      <c r="AV152" s="1">
        <v>8444.2446820913992</v>
      </c>
      <c r="AW152" s="1">
        <v>0.53867570789999997</v>
      </c>
      <c r="AX152">
        <v>3681.5245443880999</v>
      </c>
      <c r="AY152" s="1">
        <v>0.23485201040000001</v>
      </c>
      <c r="AZ152">
        <v>1378.4591457014001</v>
      </c>
      <c r="BA152">
        <v>8.7934739499999998E-2</v>
      </c>
      <c r="BB152">
        <v>2171.7053254176999</v>
      </c>
      <c r="BC152" s="1">
        <v>0.1385375422</v>
      </c>
      <c r="BD152">
        <v>15675.933697598601</v>
      </c>
      <c r="BE152" s="1">
        <v>0.44518825803832213</v>
      </c>
      <c r="BF152">
        <v>0.29947409551701543</v>
      </c>
      <c r="BG152">
        <v>0.1593059963177989</v>
      </c>
      <c r="BH152">
        <v>3.0264998936865739E-2</v>
      </c>
      <c r="BI152">
        <v>6.5766651189997916E-2</v>
      </c>
    </row>
    <row r="153" spans="1:61" x14ac:dyDescent="0.35">
      <c r="A153" t="s">
        <v>1476</v>
      </c>
      <c r="B153" t="s">
        <v>779</v>
      </c>
      <c r="C153">
        <v>116</v>
      </c>
      <c r="D153">
        <v>6.0950858362068967</v>
      </c>
      <c r="E153">
        <v>707.02995699999997</v>
      </c>
      <c r="F153" t="s">
        <v>3</v>
      </c>
      <c r="G153" t="s">
        <v>3</v>
      </c>
      <c r="H153" t="s">
        <v>3</v>
      </c>
      <c r="I153" t="s">
        <v>3</v>
      </c>
      <c r="J153">
        <v>0.97016476498705195</v>
      </c>
      <c r="K153">
        <v>1.9582713834505432E-2</v>
      </c>
      <c r="L153">
        <v>0.39010239356941262</v>
      </c>
      <c r="M153" t="s">
        <v>3</v>
      </c>
      <c r="N153">
        <v>0.14987577635239349</v>
      </c>
      <c r="O153">
        <v>63957.634615379997</v>
      </c>
      <c r="P153" s="1">
        <v>7.6923076923076927E-2</v>
      </c>
      <c r="Q153">
        <v>0.15384615384615391</v>
      </c>
      <c r="R153">
        <v>0.76923076923076927</v>
      </c>
      <c r="S153">
        <v>10</v>
      </c>
      <c r="T153">
        <v>75788.5</v>
      </c>
      <c r="U153" s="1">
        <v>70.702995700000002</v>
      </c>
      <c r="V153">
        <v>178363.71535810331</v>
      </c>
      <c r="W153" s="1">
        <v>0.74911831867941647</v>
      </c>
      <c r="X153">
        <v>4.6438507034696867E-2</v>
      </c>
      <c r="Y153">
        <v>0.20444317428588671</v>
      </c>
      <c r="Z153">
        <v>0.25088168132058358</v>
      </c>
      <c r="AA153">
        <v>178.36371535810329</v>
      </c>
      <c r="AB153">
        <v>3567.2717613010559</v>
      </c>
      <c r="AC153" s="1">
        <v>367.77923965674353</v>
      </c>
      <c r="AD153">
        <v>137452.01682648819</v>
      </c>
      <c r="AE153" s="1">
        <v>147</v>
      </c>
      <c r="AF153">
        <v>36486.5</v>
      </c>
      <c r="AG153" s="1">
        <v>56332.317598533453</v>
      </c>
      <c r="AH153" s="1">
        <v>19.999984000000001</v>
      </c>
      <c r="AI153">
        <v>19.999994000000001</v>
      </c>
      <c r="AJ153">
        <v>19.999863000000001</v>
      </c>
      <c r="AK153">
        <v>0</v>
      </c>
      <c r="AL153">
        <v>0</v>
      </c>
      <c r="AM153">
        <v>0</v>
      </c>
      <c r="AN153">
        <v>0</v>
      </c>
      <c r="AO153">
        <v>0.85657347347028678</v>
      </c>
      <c r="AP153">
        <v>1940.803874594525</v>
      </c>
      <c r="AQ153" s="1">
        <v>3167.2262509239049</v>
      </c>
      <c r="AR153" s="1">
        <v>8255.9418907337767</v>
      </c>
      <c r="AS153" s="1">
        <v>886.52947982513854</v>
      </c>
      <c r="AT153">
        <v>169.4395390378063</v>
      </c>
      <c r="AU153">
        <v>14419.941035115149</v>
      </c>
      <c r="AV153" s="1">
        <v>10683.4152370146</v>
      </c>
      <c r="AW153" s="1">
        <v>0.64244230040000005</v>
      </c>
      <c r="AX153">
        <v>3271.9361493135002</v>
      </c>
      <c r="AY153" s="1">
        <v>0.1967563873</v>
      </c>
      <c r="AZ153">
        <v>777.6609227962</v>
      </c>
      <c r="BA153" s="1">
        <v>4.6764284699999999E-2</v>
      </c>
      <c r="BB153">
        <v>1896.3647272425001</v>
      </c>
      <c r="BC153" s="1">
        <v>0.11403702759999999</v>
      </c>
      <c r="BD153">
        <v>16629.377036366801</v>
      </c>
      <c r="BE153" s="1">
        <v>0.56190344729605235</v>
      </c>
      <c r="BF153">
        <v>0.25481837253147882</v>
      </c>
      <c r="BG153">
        <v>0.1239329165530622</v>
      </c>
      <c r="BH153">
        <v>4.3039968636375082E-2</v>
      </c>
      <c r="BI153">
        <v>1.630529498303156E-2</v>
      </c>
    </row>
    <row r="154" spans="1:61" x14ac:dyDescent="0.35">
      <c r="A154" t="s">
        <v>1477</v>
      </c>
      <c r="B154" t="s">
        <v>778</v>
      </c>
      <c r="C154">
        <v>143</v>
      </c>
      <c r="D154">
        <v>7.6982696363636363</v>
      </c>
      <c r="E154">
        <v>1100.852558</v>
      </c>
      <c r="F154" t="s">
        <v>3</v>
      </c>
      <c r="G154" t="s">
        <v>3</v>
      </c>
      <c r="H154" t="s">
        <v>3</v>
      </c>
      <c r="I154">
        <v>1.2545997284101379E-2</v>
      </c>
      <c r="J154">
        <v>0.97745811163727714</v>
      </c>
      <c r="K154" t="s">
        <v>3</v>
      </c>
      <c r="L154">
        <v>0.50569701644398757</v>
      </c>
      <c r="M154" t="s">
        <v>3</v>
      </c>
      <c r="N154">
        <v>0.12699558874394271</v>
      </c>
      <c r="O154">
        <v>62841.886680199997</v>
      </c>
      <c r="P154" s="1">
        <v>0.1710526315789474</v>
      </c>
      <c r="Q154">
        <v>0.15789473684210531</v>
      </c>
      <c r="R154">
        <v>0.67105263157894735</v>
      </c>
      <c r="S154">
        <v>7</v>
      </c>
      <c r="T154">
        <v>83760.428571419994</v>
      </c>
      <c r="U154" s="1">
        <v>157.26465114285719</v>
      </c>
      <c r="V154">
        <v>241582.4699387218</v>
      </c>
      <c r="W154" s="1">
        <v>0.8705847728574766</v>
      </c>
      <c r="X154">
        <v>3.4664692937697132E-2</v>
      </c>
      <c r="Y154">
        <v>9.475053420482632E-2</v>
      </c>
      <c r="Z154">
        <v>0.12941522714252349</v>
      </c>
      <c r="AA154">
        <v>241.5824699387218</v>
      </c>
      <c r="AB154">
        <v>5111.7181489076393</v>
      </c>
      <c r="AC154" s="1">
        <v>670.81448340514282</v>
      </c>
      <c r="AD154">
        <v>185053.64553049131</v>
      </c>
      <c r="AE154" s="1">
        <v>345</v>
      </c>
      <c r="AF154">
        <v>39056</v>
      </c>
      <c r="AG154" s="1">
        <v>60015.91690396065</v>
      </c>
      <c r="AH154" s="1">
        <v>31.299966000000001</v>
      </c>
      <c r="AI154">
        <v>19.999993</v>
      </c>
      <c r="AJ154">
        <v>22.556991</v>
      </c>
      <c r="AK154">
        <v>3.5</v>
      </c>
      <c r="AL154">
        <v>2.6090580000000001</v>
      </c>
      <c r="AM154">
        <v>3.1176720000000002</v>
      </c>
      <c r="AN154">
        <v>0</v>
      </c>
      <c r="AO154" s="1">
        <v>1.039779284592127</v>
      </c>
      <c r="AP154">
        <v>1759.185284102324</v>
      </c>
      <c r="AQ154" s="1">
        <v>3133.9997395000828</v>
      </c>
      <c r="AR154" s="1">
        <v>8438.6872451633062</v>
      </c>
      <c r="AS154" s="1">
        <v>734.46853906479259</v>
      </c>
      <c r="AT154">
        <v>51.487412722167647</v>
      </c>
      <c r="AU154">
        <v>14117.82822055267</v>
      </c>
      <c r="AV154" s="1">
        <v>7829.5604079188997</v>
      </c>
      <c r="AW154" s="1">
        <v>0.48758163389999998</v>
      </c>
      <c r="AX154">
        <v>4805.7139682344996</v>
      </c>
      <c r="AY154" s="1">
        <v>0.29927323459999999</v>
      </c>
      <c r="AZ154">
        <v>710.07839207179995</v>
      </c>
      <c r="BA154" s="1">
        <v>4.4219747300000001E-2</v>
      </c>
      <c r="BB154">
        <v>2712.5949949302999</v>
      </c>
      <c r="BC154" s="1">
        <v>0.1689253842</v>
      </c>
      <c r="BD154">
        <v>16057.9477631555</v>
      </c>
      <c r="BE154" s="1">
        <v>0.46964134866723539</v>
      </c>
      <c r="BF154">
        <v>0.211771818112511</v>
      </c>
      <c r="BG154">
        <v>0.25030535377632268</v>
      </c>
      <c r="BH154">
        <v>5.1128799490930181E-2</v>
      </c>
      <c r="BI154">
        <v>1.7152679953000689E-2</v>
      </c>
    </row>
    <row r="155" spans="1:61" x14ac:dyDescent="0.35">
      <c r="A155" t="s">
        <v>1478</v>
      </c>
      <c r="B155" t="s">
        <v>780</v>
      </c>
      <c r="C155">
        <v>87</v>
      </c>
      <c r="D155">
        <v>8.1355477701149415</v>
      </c>
      <c r="E155">
        <v>707.79265599999997</v>
      </c>
      <c r="F155" t="s">
        <v>3</v>
      </c>
      <c r="G155" t="s">
        <v>3</v>
      </c>
      <c r="H155" t="s">
        <v>3</v>
      </c>
      <c r="I155" t="s">
        <v>3</v>
      </c>
      <c r="J155">
        <v>0.95977950611770535</v>
      </c>
      <c r="K155">
        <v>2.4405450361416409E-2</v>
      </c>
      <c r="L155">
        <v>0.98581436217740892</v>
      </c>
      <c r="M155" t="s">
        <v>3</v>
      </c>
      <c r="N155">
        <v>0.13894127189974009</v>
      </c>
      <c r="O155">
        <v>65082.799368079999</v>
      </c>
      <c r="P155" s="1">
        <v>7.2463768115942032E-2</v>
      </c>
      <c r="Q155">
        <v>0.2318840579710145</v>
      </c>
      <c r="R155">
        <v>0.69565217391304346</v>
      </c>
      <c r="S155">
        <v>7</v>
      </c>
      <c r="T155">
        <v>97736.285714280006</v>
      </c>
      <c r="U155" s="1">
        <v>101.1132365714286</v>
      </c>
      <c r="V155">
        <v>121672.5113915282</v>
      </c>
      <c r="W155" s="1">
        <v>0.81343969634543678</v>
      </c>
      <c r="X155">
        <v>3.0554497264305831E-2</v>
      </c>
      <c r="Y155">
        <v>0.15600580639025741</v>
      </c>
      <c r="Z155">
        <v>0.18656030365456319</v>
      </c>
      <c r="AA155">
        <v>121.6725113915282</v>
      </c>
      <c r="AB155">
        <v>2483.3543907242802</v>
      </c>
      <c r="AC155" s="1">
        <v>307.33158666738132</v>
      </c>
      <c r="AD155">
        <v>100550.7932034649</v>
      </c>
      <c r="AE155" s="1">
        <v>64</v>
      </c>
      <c r="AF155">
        <v>34745.5</v>
      </c>
      <c r="AG155" s="1">
        <v>52981.611052072272</v>
      </c>
      <c r="AH155" s="1">
        <v>22.499953000000001</v>
      </c>
      <c r="AI155">
        <v>19.999988999999999</v>
      </c>
      <c r="AJ155">
        <v>20.659593000000001</v>
      </c>
      <c r="AK155">
        <v>0</v>
      </c>
      <c r="AL155">
        <v>0</v>
      </c>
      <c r="AM155">
        <v>0</v>
      </c>
      <c r="AN155">
        <v>0</v>
      </c>
      <c r="AO155" s="1">
        <v>0.82223295754219128</v>
      </c>
      <c r="AP155">
        <v>2337.9107369545809</v>
      </c>
      <c r="AQ155" s="1">
        <v>3671.3844202418518</v>
      </c>
      <c r="AR155" s="1">
        <v>12133.324889994339</v>
      </c>
      <c r="AS155" s="1">
        <v>1025.0950244389089</v>
      </c>
      <c r="AT155" s="1">
        <v>261.82898116987531</v>
      </c>
      <c r="AU155">
        <v>19429.54405279956</v>
      </c>
      <c r="AV155" s="1">
        <v>15905.9995690945</v>
      </c>
      <c r="AW155" s="1">
        <v>0.68706884800000001</v>
      </c>
      <c r="AX155">
        <v>2185.8121098320998</v>
      </c>
      <c r="AY155" s="1">
        <v>9.4417417899999995E-2</v>
      </c>
      <c r="AZ155">
        <v>917.81765441510004</v>
      </c>
      <c r="BA155">
        <v>3.96456642E-2</v>
      </c>
      <c r="BB155">
        <v>4140.8884295642001</v>
      </c>
      <c r="BC155" s="1">
        <v>0.17886806990000001</v>
      </c>
      <c r="BD155">
        <v>23150.5177629059</v>
      </c>
      <c r="BE155" s="1" t="s">
        <v>3</v>
      </c>
      <c r="BF155" t="s">
        <v>3</v>
      </c>
      <c r="BG155" t="s">
        <v>3</v>
      </c>
      <c r="BH155" t="s">
        <v>3</v>
      </c>
      <c r="BI155" t="s">
        <v>3</v>
      </c>
    </row>
    <row r="156" spans="1:61" x14ac:dyDescent="0.35">
      <c r="A156" t="s">
        <v>1479</v>
      </c>
      <c r="B156" t="s">
        <v>781</v>
      </c>
      <c r="C156">
        <v>105</v>
      </c>
      <c r="D156">
        <v>13.10505792380952</v>
      </c>
      <c r="E156">
        <v>1376.031082</v>
      </c>
      <c r="F156" t="s">
        <v>3</v>
      </c>
      <c r="G156">
        <v>1.533425405871507E-2</v>
      </c>
      <c r="H156" t="s">
        <v>3</v>
      </c>
      <c r="I156">
        <v>6.6555768218878431E-2</v>
      </c>
      <c r="J156">
        <v>0.89658740724722841</v>
      </c>
      <c r="K156">
        <v>1.5019310661233369E-2</v>
      </c>
      <c r="L156">
        <v>0.25110505254819232</v>
      </c>
      <c r="M156" t="s">
        <v>3</v>
      </c>
      <c r="N156">
        <v>0.13223589174361949</v>
      </c>
      <c r="O156">
        <v>73955.308861850004</v>
      </c>
      <c r="P156" s="1">
        <v>5.1020408163265307E-2</v>
      </c>
      <c r="Q156">
        <v>0.15306122448979589</v>
      </c>
      <c r="R156">
        <v>0.79591836734693877</v>
      </c>
      <c r="S156">
        <v>11.31</v>
      </c>
      <c r="T156">
        <v>82752.488947830003</v>
      </c>
      <c r="U156" s="1">
        <v>121.6649939876216</v>
      </c>
      <c r="V156">
        <v>284064.29557671869</v>
      </c>
      <c r="W156" s="1">
        <v>0.58784208914573299</v>
      </c>
      <c r="X156">
        <v>6.4505490541501981E-2</v>
      </c>
      <c r="Y156">
        <v>0.34765242031276511</v>
      </c>
      <c r="Z156">
        <v>0.41215791085426701</v>
      </c>
      <c r="AA156">
        <v>284.06429557671868</v>
      </c>
      <c r="AB156">
        <v>6856.4766620584232</v>
      </c>
      <c r="AC156" s="1">
        <v>467.26411809351839</v>
      </c>
      <c r="AD156">
        <v>280951.55492841318</v>
      </c>
      <c r="AE156" s="1">
        <v>529</v>
      </c>
      <c r="AF156">
        <v>44978</v>
      </c>
      <c r="AG156" s="1">
        <v>71676.924871047318</v>
      </c>
      <c r="AH156" s="1">
        <v>31.899996000000002</v>
      </c>
      <c r="AI156">
        <v>19.999997</v>
      </c>
      <c r="AJ156">
        <v>19.999967999999999</v>
      </c>
      <c r="AK156">
        <v>2</v>
      </c>
      <c r="AL156">
        <v>1.9151659999999999</v>
      </c>
      <c r="AM156">
        <v>1.699368</v>
      </c>
      <c r="AN156">
        <v>1919.7433143446981</v>
      </c>
      <c r="AO156" s="1">
        <v>1.023612348040875</v>
      </c>
      <c r="AP156">
        <v>2405.368158682335</v>
      </c>
      <c r="AQ156" s="1">
        <v>3186.2737385462642</v>
      </c>
      <c r="AR156" s="1">
        <v>8962.609109145109</v>
      </c>
      <c r="AS156" s="1">
        <v>577.72985683182412</v>
      </c>
      <c r="AT156">
        <v>210.08739830195199</v>
      </c>
      <c r="AU156">
        <v>15342.06826150748</v>
      </c>
      <c r="AV156" s="1">
        <v>5472.4251022542003</v>
      </c>
      <c r="AW156" s="1">
        <v>0.33216544419999999</v>
      </c>
      <c r="AX156">
        <v>7632.8832637783999</v>
      </c>
      <c r="AY156" s="1">
        <v>0.46330100689999998</v>
      </c>
      <c r="AZ156">
        <v>2135.1039263855</v>
      </c>
      <c r="BA156">
        <v>0.12959661040000001</v>
      </c>
      <c r="BB156">
        <v>1234.5859277139</v>
      </c>
      <c r="BC156" s="1">
        <v>7.4936938499999994E-2</v>
      </c>
      <c r="BD156">
        <v>16474.998220132002</v>
      </c>
      <c r="BE156" s="1">
        <v>0.5508656721173637</v>
      </c>
      <c r="BF156">
        <v>0.25228234464486338</v>
      </c>
      <c r="BG156">
        <v>6.4490091279111872E-2</v>
      </c>
      <c r="BH156">
        <v>4.5930938039692323E-2</v>
      </c>
      <c r="BI156">
        <v>8.6430953918968739E-2</v>
      </c>
    </row>
    <row r="157" spans="1:61" x14ac:dyDescent="0.35">
      <c r="A157" t="s">
        <v>1480</v>
      </c>
      <c r="B157" t="s">
        <v>782</v>
      </c>
      <c r="C157">
        <v>117</v>
      </c>
      <c r="D157">
        <v>15.343569547008549</v>
      </c>
      <c r="E157">
        <v>1795.197637</v>
      </c>
      <c r="F157">
        <v>1.114836533245241E-2</v>
      </c>
      <c r="G157">
        <v>1.0762145338170969E-2</v>
      </c>
      <c r="H157" t="s">
        <v>3</v>
      </c>
      <c r="I157">
        <v>2.1326912601213211E-2</v>
      </c>
      <c r="J157">
        <v>0.91325200662516781</v>
      </c>
      <c r="K157">
        <v>4.2946121516336352E-2</v>
      </c>
      <c r="L157">
        <v>0.40934263797176068</v>
      </c>
      <c r="M157" t="s">
        <v>3</v>
      </c>
      <c r="N157">
        <v>0.1908930587116808</v>
      </c>
      <c r="O157">
        <v>67558.633224849997</v>
      </c>
      <c r="P157" s="1">
        <v>0.1764705882352941</v>
      </c>
      <c r="Q157">
        <v>0.20588235294117649</v>
      </c>
      <c r="R157">
        <v>0.61764705882352944</v>
      </c>
      <c r="S157">
        <v>10</v>
      </c>
      <c r="T157">
        <v>105811.8</v>
      </c>
      <c r="U157" s="1">
        <v>179.5197637</v>
      </c>
      <c r="V157">
        <v>195150.9476056647</v>
      </c>
      <c r="W157" s="1">
        <v>0.81016874957112417</v>
      </c>
      <c r="X157">
        <v>0.15409018214933551</v>
      </c>
      <c r="Y157">
        <v>3.5741068279540357E-2</v>
      </c>
      <c r="Z157">
        <v>0.1898312504288758</v>
      </c>
      <c r="AA157">
        <v>195.1509476056647</v>
      </c>
      <c r="AB157">
        <v>4019.9339901426129</v>
      </c>
      <c r="AC157" s="1">
        <v>709.49642186945459</v>
      </c>
      <c r="AD157">
        <v>168769.5848617554</v>
      </c>
      <c r="AE157" s="1">
        <v>278</v>
      </c>
      <c r="AF157">
        <v>38228</v>
      </c>
      <c r="AG157" s="1">
        <v>59192.419978517733</v>
      </c>
      <c r="AH157" s="1">
        <v>32.399993000000002</v>
      </c>
      <c r="AI157">
        <v>20.003599000000001</v>
      </c>
      <c r="AJ157">
        <v>20.992899000000001</v>
      </c>
      <c r="AK157">
        <v>0.5</v>
      </c>
      <c r="AL157">
        <v>0.41594399999999998</v>
      </c>
      <c r="AM157">
        <v>0.482742</v>
      </c>
      <c r="AN157">
        <v>3231.5119630474419</v>
      </c>
      <c r="AO157">
        <v>1.582656464937541</v>
      </c>
      <c r="AP157">
        <v>2265.9529213718552</v>
      </c>
      <c r="AQ157" s="1">
        <v>3128.2611141271241</v>
      </c>
      <c r="AR157" s="1">
        <v>8503.1598891303565</v>
      </c>
      <c r="AS157" s="1">
        <v>1068.1975290501121</v>
      </c>
      <c r="AT157" s="1">
        <v>170.433106469157</v>
      </c>
      <c r="AU157">
        <v>15136.0045601486</v>
      </c>
      <c r="AV157" s="1">
        <v>6468.8874454533998</v>
      </c>
      <c r="AW157" s="1">
        <v>0.40335780399999999</v>
      </c>
      <c r="AX157">
        <v>7031.2697043710004</v>
      </c>
      <c r="AY157" s="1">
        <v>0.4384243088</v>
      </c>
      <c r="AZ157">
        <v>1068.7200451297999</v>
      </c>
      <c r="BA157">
        <v>6.6638440399999999E-2</v>
      </c>
      <c r="BB157">
        <v>1468.7137025339</v>
      </c>
      <c r="BC157" s="1">
        <v>9.1579446800000006E-2</v>
      </c>
      <c r="BD157">
        <v>16037.5908974881</v>
      </c>
      <c r="BE157" s="1">
        <v>0.5281245616496002</v>
      </c>
      <c r="BF157">
        <v>0.21803086954208409</v>
      </c>
      <c r="BG157">
        <v>0.18575616834590139</v>
      </c>
      <c r="BH157">
        <v>3.3064172080042177E-2</v>
      </c>
      <c r="BI157">
        <v>3.5024228382372152E-2</v>
      </c>
    </row>
    <row r="158" spans="1:61" x14ac:dyDescent="0.35">
      <c r="A158" t="s">
        <v>1481</v>
      </c>
      <c r="B158" t="s">
        <v>783</v>
      </c>
      <c r="C158">
        <v>69</v>
      </c>
      <c r="D158">
        <v>7.5103090579710141</v>
      </c>
      <c r="E158">
        <v>518.21132499999999</v>
      </c>
      <c r="F158" t="s">
        <v>3</v>
      </c>
      <c r="G158">
        <v>2.2152943370281331E-2</v>
      </c>
      <c r="H158" t="s">
        <v>3</v>
      </c>
      <c r="I158">
        <v>5.0231857111680087E-2</v>
      </c>
      <c r="J158">
        <v>0.91811754264264611</v>
      </c>
      <c r="K158" t="s">
        <v>3</v>
      </c>
      <c r="L158">
        <v>0.34262064473730108</v>
      </c>
      <c r="M158" t="s">
        <v>3</v>
      </c>
      <c r="N158">
        <v>0.12808635038722979</v>
      </c>
      <c r="O158">
        <v>57571.747274519999</v>
      </c>
      <c r="P158" s="1">
        <v>0.24489795918367349</v>
      </c>
      <c r="Q158">
        <v>0.22448979591836729</v>
      </c>
      <c r="R158">
        <v>0.53061224489795922</v>
      </c>
      <c r="S158">
        <v>4</v>
      </c>
      <c r="T158">
        <v>85337</v>
      </c>
      <c r="U158" s="1">
        <v>129.55283125</v>
      </c>
      <c r="V158">
        <v>189605.56294287861</v>
      </c>
      <c r="W158" s="1">
        <v>0.85247377379949774</v>
      </c>
      <c r="X158">
        <v>9.4228785592700676E-2</v>
      </c>
      <c r="Y158">
        <v>5.3297440607801581E-2</v>
      </c>
      <c r="Z158">
        <v>0.14752622620050229</v>
      </c>
      <c r="AA158">
        <v>189.60556294287861</v>
      </c>
      <c r="AB158">
        <v>4097.3342294285058</v>
      </c>
      <c r="AC158" s="1">
        <v>629.23798510192728</v>
      </c>
      <c r="AD158">
        <v>173187.22966682291</v>
      </c>
      <c r="AE158" s="1">
        <v>298</v>
      </c>
      <c r="AF158">
        <v>38766</v>
      </c>
      <c r="AG158" s="1">
        <v>64560.107235814678</v>
      </c>
      <c r="AH158" s="1">
        <v>37.499952</v>
      </c>
      <c r="AI158">
        <v>20</v>
      </c>
      <c r="AJ158">
        <v>27.185445999999999</v>
      </c>
      <c r="AK158">
        <v>2.5</v>
      </c>
      <c r="AL158">
        <v>2.5</v>
      </c>
      <c r="AM158">
        <v>2.5</v>
      </c>
      <c r="AN158">
        <v>2291.4975468743369</v>
      </c>
      <c r="AO158">
        <v>1.2106431744722459</v>
      </c>
      <c r="AP158">
        <v>2405.6204097816658</v>
      </c>
      <c r="AQ158" s="1">
        <v>3230.5700767925132</v>
      </c>
      <c r="AR158" s="1">
        <v>8175.0867756508414</v>
      </c>
      <c r="AS158" s="1">
        <v>779.07006374281764</v>
      </c>
      <c r="AT158">
        <v>726.07079746858096</v>
      </c>
      <c r="AU158">
        <v>15316.418123436421</v>
      </c>
      <c r="AV158" s="1">
        <v>8500.0558392015992</v>
      </c>
      <c r="AW158" s="1">
        <v>0.48227427830000003</v>
      </c>
      <c r="AX158">
        <v>6442.1946625398996</v>
      </c>
      <c r="AY158" s="1">
        <v>0.36551580839999998</v>
      </c>
      <c r="AZ158">
        <v>1103.2753795021999</v>
      </c>
      <c r="BA158">
        <v>6.2597393200000004E-2</v>
      </c>
      <c r="BB158">
        <v>1579.4154049046001</v>
      </c>
      <c r="BC158" s="1">
        <v>8.9612520099999995E-2</v>
      </c>
      <c r="BD158">
        <v>17624.9412861483</v>
      </c>
      <c r="BE158" s="1">
        <v>0.52747627439475875</v>
      </c>
      <c r="BF158">
        <v>0.25801731760010682</v>
      </c>
      <c r="BG158">
        <v>0.16530510382140731</v>
      </c>
      <c r="BH158">
        <v>3.251174444671466E-2</v>
      </c>
      <c r="BI158">
        <v>1.668955973701252E-2</v>
      </c>
    </row>
    <row r="159" spans="1:61" x14ac:dyDescent="0.35">
      <c r="A159" t="s">
        <v>1482</v>
      </c>
      <c r="B159" t="s">
        <v>784</v>
      </c>
      <c r="C159">
        <v>63</v>
      </c>
      <c r="D159">
        <v>53.962359444444438</v>
      </c>
      <c r="E159">
        <v>3399.6286449999998</v>
      </c>
      <c r="F159">
        <v>8.3989175261805719E-3</v>
      </c>
      <c r="G159">
        <v>1.9531959781754701E-2</v>
      </c>
      <c r="H159" t="s">
        <v>3</v>
      </c>
      <c r="I159">
        <v>4.2821794002294022E-2</v>
      </c>
      <c r="J159">
        <v>0.86720809438349822</v>
      </c>
      <c r="K159">
        <v>6.1748753562451117E-2</v>
      </c>
      <c r="L159">
        <v>0.41825959405239937</v>
      </c>
      <c r="M159">
        <v>1.2787360011153199E-2</v>
      </c>
      <c r="N159">
        <v>0.1872481479482985</v>
      </c>
      <c r="O159">
        <v>69966.886247179995</v>
      </c>
      <c r="P159" s="1">
        <v>0.18719211822660101</v>
      </c>
      <c r="Q159">
        <v>0.18719211822660101</v>
      </c>
      <c r="R159">
        <v>0.62561576354679804</v>
      </c>
      <c r="S159">
        <v>28.6</v>
      </c>
      <c r="T159">
        <v>74360.496503489994</v>
      </c>
      <c r="U159" s="1">
        <v>118.8681344405594</v>
      </c>
      <c r="V159">
        <v>158360.36703355881</v>
      </c>
      <c r="W159" s="1">
        <v>0.66034290696128828</v>
      </c>
      <c r="X159">
        <v>8.6742591161514448E-2</v>
      </c>
      <c r="Y159">
        <v>0.25291450187719727</v>
      </c>
      <c r="Z159">
        <v>0.33965709303871172</v>
      </c>
      <c r="AA159">
        <v>158.36036703355879</v>
      </c>
      <c r="AB159">
        <v>4764.3053672410742</v>
      </c>
      <c r="AC159" s="1">
        <v>508.50056006631871</v>
      </c>
      <c r="AD159">
        <v>149823.4732105986</v>
      </c>
      <c r="AE159" s="1">
        <v>203</v>
      </c>
      <c r="AF159">
        <v>42783</v>
      </c>
      <c r="AG159" s="1">
        <v>62820.142643763997</v>
      </c>
      <c r="AH159" s="1">
        <v>40.999986</v>
      </c>
      <c r="AI159">
        <v>25.639997999999999</v>
      </c>
      <c r="AJ159">
        <v>32.101081000000001</v>
      </c>
      <c r="AK159">
        <v>2.38</v>
      </c>
      <c r="AL159">
        <v>2.38</v>
      </c>
      <c r="AM159">
        <v>2.38</v>
      </c>
      <c r="AN159">
        <v>0</v>
      </c>
      <c r="AO159">
        <v>0.73570093611452592</v>
      </c>
      <c r="AP159">
        <v>1563.9898986672999</v>
      </c>
      <c r="AQ159" s="1">
        <v>2224.896490128262</v>
      </c>
      <c r="AR159" s="1">
        <v>6915.8322349645932</v>
      </c>
      <c r="AS159" s="1">
        <v>1350.592699809423</v>
      </c>
      <c r="AT159" s="1">
        <v>363.32221809479432</v>
      </c>
      <c r="AU159">
        <v>12418.633541664371</v>
      </c>
      <c r="AV159" s="1">
        <v>6248.6225697239997</v>
      </c>
      <c r="AW159" s="1">
        <v>0.47995527100000002</v>
      </c>
      <c r="AX159">
        <v>4206.3738518191003</v>
      </c>
      <c r="AY159" s="1">
        <v>0.32309061389999999</v>
      </c>
      <c r="AZ159">
        <v>1055.1719845606999</v>
      </c>
      <c r="BA159">
        <v>8.1047518900000004E-2</v>
      </c>
      <c r="BB159">
        <v>1509.0084787312001</v>
      </c>
      <c r="BC159" s="1">
        <v>0.1159065963</v>
      </c>
      <c r="BD159">
        <v>13019.176884835</v>
      </c>
      <c r="BE159" s="1">
        <v>0.57465347552317481</v>
      </c>
      <c r="BF159">
        <v>0.26106719599590839</v>
      </c>
      <c r="BG159">
        <v>0.1155906470674323</v>
      </c>
      <c r="BH159">
        <v>3.6568509623223347E-2</v>
      </c>
      <c r="BI159">
        <v>1.2120171790261029E-2</v>
      </c>
    </row>
    <row r="160" spans="1:61" x14ac:dyDescent="0.35">
      <c r="A160" t="s">
        <v>1483</v>
      </c>
      <c r="B160" t="s">
        <v>786</v>
      </c>
      <c r="C160">
        <v>208</v>
      </c>
      <c r="D160">
        <v>6.209304134615385</v>
      </c>
      <c r="E160">
        <v>1291.5352600000001</v>
      </c>
      <c r="F160" t="s">
        <v>3</v>
      </c>
      <c r="G160" t="s">
        <v>3</v>
      </c>
      <c r="H160" t="s">
        <v>3</v>
      </c>
      <c r="I160">
        <v>1.3105801254886661E-2</v>
      </c>
      <c r="J160">
        <v>0.95713847184689627</v>
      </c>
      <c r="K160">
        <v>2.6506466655626101E-2</v>
      </c>
      <c r="L160">
        <v>0.51244908874385309</v>
      </c>
      <c r="M160" t="s">
        <v>3</v>
      </c>
      <c r="N160">
        <v>0.1559642675686842</v>
      </c>
      <c r="O160">
        <v>60606.984274889997</v>
      </c>
      <c r="P160" s="1">
        <v>0.1368421052631579</v>
      </c>
      <c r="Q160">
        <v>0.25263157894736837</v>
      </c>
      <c r="R160">
        <v>0.61052631578947369</v>
      </c>
      <c r="S160">
        <v>9</v>
      </c>
      <c r="T160">
        <v>91150.44444444</v>
      </c>
      <c r="U160" s="1">
        <v>143.50391777777779</v>
      </c>
      <c r="V160">
        <v>471058.55243936583</v>
      </c>
      <c r="W160" s="1">
        <v>0.40573920558982091</v>
      </c>
      <c r="X160">
        <v>0.18269837115490289</v>
      </c>
      <c r="Y160">
        <v>0.41156242325527631</v>
      </c>
      <c r="Z160">
        <v>0.59426079441017921</v>
      </c>
      <c r="AA160">
        <v>471.05855243936583</v>
      </c>
      <c r="AB160">
        <v>13893.372140687819</v>
      </c>
      <c r="AC160" s="1">
        <v>590.88223421790281</v>
      </c>
      <c r="AD160">
        <v>306151.99297002697</v>
      </c>
      <c r="AE160" s="1">
        <v>561</v>
      </c>
      <c r="AF160">
        <v>38312</v>
      </c>
      <c r="AG160" s="1">
        <v>62172.471068020932</v>
      </c>
      <c r="AH160" s="1">
        <v>35.395750999999997</v>
      </c>
      <c r="AI160">
        <v>23.863329</v>
      </c>
      <c r="AJ160">
        <v>28.703538000000002</v>
      </c>
      <c r="AK160">
        <v>0</v>
      </c>
      <c r="AL160">
        <v>0</v>
      </c>
      <c r="AM160">
        <v>0</v>
      </c>
      <c r="AN160">
        <v>0</v>
      </c>
      <c r="AO160" s="1">
        <v>0.77380422296345075</v>
      </c>
      <c r="AP160">
        <v>2317.6310107089139</v>
      </c>
      <c r="AQ160" s="1">
        <v>3383.7132948271192</v>
      </c>
      <c r="AR160" s="1">
        <v>9000.2218522473777</v>
      </c>
      <c r="AS160" s="1">
        <v>1150.672704049907</v>
      </c>
      <c r="AT160">
        <v>365.74048315181108</v>
      </c>
      <c r="AU160">
        <v>16217.97934498513</v>
      </c>
      <c r="AV160" s="1">
        <v>4966.7009556740004</v>
      </c>
      <c r="AW160" s="1">
        <v>0.25076753140000002</v>
      </c>
      <c r="AX160">
        <v>11094.9857211049</v>
      </c>
      <c r="AY160" s="1">
        <v>0.56018314879999997</v>
      </c>
      <c r="AZ160">
        <v>791.81723675980004</v>
      </c>
      <c r="BA160">
        <v>3.9978660999999999E-2</v>
      </c>
      <c r="BB160">
        <v>2952.4930097104998</v>
      </c>
      <c r="BC160" s="1">
        <v>0.14907065880000001</v>
      </c>
      <c r="BD160">
        <v>19805.9969232492</v>
      </c>
      <c r="BE160" s="1">
        <v>0.50205218034500865</v>
      </c>
      <c r="BF160">
        <v>0.27802537197757737</v>
      </c>
      <c r="BG160">
        <v>0.14729559659789959</v>
      </c>
      <c r="BH160">
        <v>4.7729900515397772E-2</v>
      </c>
      <c r="BI160">
        <v>2.4896950564116602E-2</v>
      </c>
    </row>
    <row r="161" spans="1:61" x14ac:dyDescent="0.35">
      <c r="A161" t="s">
        <v>1484</v>
      </c>
      <c r="B161" t="s">
        <v>785</v>
      </c>
      <c r="C161">
        <v>69</v>
      </c>
      <c r="D161">
        <v>19.011756826086959</v>
      </c>
      <c r="E161">
        <v>1311.8112209999999</v>
      </c>
      <c r="F161" t="s">
        <v>3</v>
      </c>
      <c r="G161">
        <v>9.1090219894209325E-3</v>
      </c>
      <c r="H161" t="s">
        <v>3</v>
      </c>
      <c r="I161">
        <v>7.2487527000596338E-2</v>
      </c>
      <c r="J161">
        <v>0.8675589784435831</v>
      </c>
      <c r="K161">
        <v>4.3580236876294677E-2</v>
      </c>
      <c r="L161">
        <v>0.33712874824957312</v>
      </c>
      <c r="M161">
        <v>9.2002813809891702E-3</v>
      </c>
      <c r="N161">
        <v>0.14275389954769899</v>
      </c>
      <c r="O161">
        <v>72514.093007389994</v>
      </c>
      <c r="P161" s="1">
        <v>0.12621359223300971</v>
      </c>
      <c r="Q161">
        <v>0.1067961165048544</v>
      </c>
      <c r="R161">
        <v>0.76699029126213591</v>
      </c>
      <c r="S161">
        <v>16.86</v>
      </c>
      <c r="T161">
        <v>70411.209964409994</v>
      </c>
      <c r="U161" s="1">
        <v>77.806122241992881</v>
      </c>
      <c r="V161">
        <v>279765.986237131</v>
      </c>
      <c r="W161" s="1">
        <v>0.58524315084767264</v>
      </c>
      <c r="X161">
        <v>0.12591509496889591</v>
      </c>
      <c r="Y161">
        <v>0.28884175418343139</v>
      </c>
      <c r="Z161">
        <v>0.41475684915232741</v>
      </c>
      <c r="AA161">
        <v>279.76598623713102</v>
      </c>
      <c r="AB161">
        <v>10633.625308805011</v>
      </c>
      <c r="AC161" s="1">
        <v>666.06965698458532</v>
      </c>
      <c r="AD161">
        <v>247085.94461085589</v>
      </c>
      <c r="AE161" s="1">
        <v>493</v>
      </c>
      <c r="AF161">
        <v>39523.5</v>
      </c>
      <c r="AG161" s="1">
        <v>74940.111349036408</v>
      </c>
      <c r="AH161" s="1">
        <v>61.169989999999999</v>
      </c>
      <c r="AI161">
        <v>27.369994999999999</v>
      </c>
      <c r="AJ161">
        <v>34.328294</v>
      </c>
      <c r="AK161">
        <v>3.5</v>
      </c>
      <c r="AL161">
        <v>2.3393709999999999</v>
      </c>
      <c r="AM161">
        <v>2.933897</v>
      </c>
      <c r="AN161">
        <v>0</v>
      </c>
      <c r="AO161" s="1">
        <v>0.86412245049027969</v>
      </c>
      <c r="AP161">
        <v>1753.8984978693061</v>
      </c>
      <c r="AQ161" s="1">
        <v>2247.5031870458438</v>
      </c>
      <c r="AR161" s="1">
        <v>8570.5590484501572</v>
      </c>
      <c r="AS161" s="1">
        <v>955.80046117016718</v>
      </c>
      <c r="AT161">
        <v>397.71017479351173</v>
      </c>
      <c r="AU161">
        <v>13925.47136932899</v>
      </c>
      <c r="AV161" s="1">
        <v>4843.8847998447</v>
      </c>
      <c r="AW161" s="1">
        <v>0.3056928096</v>
      </c>
      <c r="AX161">
        <v>7702.2427505511996</v>
      </c>
      <c r="AY161" s="1">
        <v>0.48608097090000002</v>
      </c>
      <c r="AZ161">
        <v>1452.6378577546</v>
      </c>
      <c r="BA161">
        <v>9.1674547699999998E-2</v>
      </c>
      <c r="BB161">
        <v>1846.8307212141999</v>
      </c>
      <c r="BC161" s="1">
        <v>0.1165516719</v>
      </c>
      <c r="BD161">
        <v>15845.5961293647</v>
      </c>
      <c r="BE161" s="1">
        <v>0.59159351122055737</v>
      </c>
      <c r="BF161">
        <v>0.2067524137938547</v>
      </c>
      <c r="BG161">
        <v>0.15737434855433799</v>
      </c>
      <c r="BH161">
        <v>2.706318812626321E-2</v>
      </c>
      <c r="BI161">
        <v>1.7216538304986768E-2</v>
      </c>
    </row>
    <row r="162" spans="1:61" x14ac:dyDescent="0.35">
      <c r="A162" t="s">
        <v>1485</v>
      </c>
      <c r="B162" t="s">
        <v>787</v>
      </c>
      <c r="C162">
        <v>79</v>
      </c>
      <c r="D162">
        <v>6.2931870506329108</v>
      </c>
      <c r="E162">
        <v>497.16177699999997</v>
      </c>
      <c r="F162" t="s">
        <v>3</v>
      </c>
      <c r="G162" t="s">
        <v>3</v>
      </c>
      <c r="H162" t="s">
        <v>3</v>
      </c>
      <c r="I162">
        <v>3.065050094274499E-2</v>
      </c>
      <c r="J162">
        <v>0.93072627575072242</v>
      </c>
      <c r="K162" t="s">
        <v>3</v>
      </c>
      <c r="L162">
        <v>0.32623064643399091</v>
      </c>
      <c r="M162" t="s">
        <v>3</v>
      </c>
      <c r="N162">
        <v>0.17788456984450909</v>
      </c>
      <c r="O162">
        <v>54974.696164449997</v>
      </c>
      <c r="P162" s="1">
        <v>0.13043478260869559</v>
      </c>
      <c r="Q162">
        <v>0.1521739130434783</v>
      </c>
      <c r="R162">
        <v>0.71739130434782605</v>
      </c>
      <c r="S162">
        <v>6.02</v>
      </c>
      <c r="T162">
        <v>64698.8372093</v>
      </c>
      <c r="U162" s="1">
        <v>82.585012790697675</v>
      </c>
      <c r="V162">
        <v>178059.02242561179</v>
      </c>
      <c r="W162" s="1">
        <v>0.8849326296759279</v>
      </c>
      <c r="X162">
        <v>6.2744580178920692E-2</v>
      </c>
      <c r="Y162">
        <v>5.2322790145151371E-2</v>
      </c>
      <c r="Z162">
        <v>0.11506737032407199</v>
      </c>
      <c r="AA162">
        <v>178.0590224256118</v>
      </c>
      <c r="AB162">
        <v>3751.5414223004518</v>
      </c>
      <c r="AC162" s="1">
        <v>555.19877587049496</v>
      </c>
      <c r="AD162">
        <v>176467.9975301144</v>
      </c>
      <c r="AE162" s="1">
        <v>309</v>
      </c>
      <c r="AF162">
        <v>40000</v>
      </c>
      <c r="AG162" s="1">
        <v>61030.180192572217</v>
      </c>
      <c r="AH162" s="1">
        <v>32.999915999999999</v>
      </c>
      <c r="AI162">
        <v>20.232595</v>
      </c>
      <c r="AJ162">
        <v>22.917646000000001</v>
      </c>
      <c r="AK162">
        <v>3.5</v>
      </c>
      <c r="AL162">
        <v>3.3275950000000001</v>
      </c>
      <c r="AM162">
        <v>3.4860760000000002</v>
      </c>
      <c r="AN162">
        <v>1433.972587961041</v>
      </c>
      <c r="AO162">
        <v>1.316272443007015</v>
      </c>
      <c r="AP162">
        <v>2391.565572829626</v>
      </c>
      <c r="AQ162" s="1">
        <v>2742.6861297102491</v>
      </c>
      <c r="AR162" s="1">
        <v>8578.1453387958281</v>
      </c>
      <c r="AS162" s="1">
        <v>464.93654720362792</v>
      </c>
      <c r="AT162">
        <v>37.552907049006713</v>
      </c>
      <c r="AU162">
        <v>14214.88649558834</v>
      </c>
      <c r="AV162" s="1">
        <v>9304.8595926965008</v>
      </c>
      <c r="AW162" s="1">
        <v>0.56778468969999996</v>
      </c>
      <c r="AX162">
        <v>4544.8993777306996</v>
      </c>
      <c r="AY162" s="1">
        <v>0.27733081380000002</v>
      </c>
      <c r="AZ162">
        <v>1354.6063989377001</v>
      </c>
      <c r="BA162">
        <v>8.2658396499999995E-2</v>
      </c>
      <c r="BB162">
        <v>1183.6418492744001</v>
      </c>
      <c r="BC162" s="1">
        <v>7.2226100099999996E-2</v>
      </c>
      <c r="BD162">
        <v>16388.007218639301</v>
      </c>
      <c r="BE162" s="1">
        <v>0.5330401117148027</v>
      </c>
      <c r="BF162">
        <v>0.25706739013358682</v>
      </c>
      <c r="BG162">
        <v>0.16364955414198551</v>
      </c>
      <c r="BH162">
        <v>3.1479477672970803E-2</v>
      </c>
      <c r="BI162">
        <v>1.476346633665428E-2</v>
      </c>
    </row>
    <row r="163" spans="1:61" x14ac:dyDescent="0.35">
      <c r="A163" t="s">
        <v>1486</v>
      </c>
      <c r="B163" t="s">
        <v>788</v>
      </c>
      <c r="C163">
        <v>132</v>
      </c>
      <c r="D163">
        <v>7.6316199621212117</v>
      </c>
      <c r="E163">
        <v>1007.373835</v>
      </c>
      <c r="F163" t="s">
        <v>3</v>
      </c>
      <c r="G163" t="s">
        <v>3</v>
      </c>
      <c r="H163" t="s">
        <v>3</v>
      </c>
      <c r="I163">
        <v>3.757921013569418E-2</v>
      </c>
      <c r="J163">
        <v>0.92428539089915596</v>
      </c>
      <c r="K163">
        <v>3.1760519158547419E-2</v>
      </c>
      <c r="L163">
        <v>0.52841893435624876</v>
      </c>
      <c r="M163">
        <v>1.4622144186372329E-2</v>
      </c>
      <c r="N163">
        <v>0.16384301217532721</v>
      </c>
      <c r="O163">
        <v>56847.784285709997</v>
      </c>
      <c r="P163" s="1">
        <v>0.37179487179487181</v>
      </c>
      <c r="Q163">
        <v>0.12820512820512819</v>
      </c>
      <c r="R163">
        <v>0.5</v>
      </c>
      <c r="S163">
        <v>15.75</v>
      </c>
      <c r="T163">
        <v>76953.549206340002</v>
      </c>
      <c r="U163" s="1">
        <v>63.960243492063491</v>
      </c>
      <c r="V163">
        <v>223795.8066480851</v>
      </c>
      <c r="W163" s="1">
        <v>0.81435091962582262</v>
      </c>
      <c r="X163">
        <v>5.1585159801431857E-2</v>
      </c>
      <c r="Y163">
        <v>0.13406392057274549</v>
      </c>
      <c r="Z163">
        <v>0.18564908037417729</v>
      </c>
      <c r="AA163">
        <v>223.79580664808509</v>
      </c>
      <c r="AB163">
        <v>5778.9460056802054</v>
      </c>
      <c r="AC163" s="1">
        <v>713.18164621577648</v>
      </c>
      <c r="AD163">
        <v>187018.98841448</v>
      </c>
      <c r="AE163" s="1">
        <v>351</v>
      </c>
      <c r="AF163">
        <v>39121</v>
      </c>
      <c r="AG163" s="1">
        <v>59521.500924784217</v>
      </c>
      <c r="AH163" s="1">
        <v>35.979934</v>
      </c>
      <c r="AI163">
        <v>23.979990999999998</v>
      </c>
      <c r="AJ163">
        <v>28.509492999999999</v>
      </c>
      <c r="AK163">
        <v>1</v>
      </c>
      <c r="AL163">
        <v>0.60856299999999997</v>
      </c>
      <c r="AM163">
        <v>0.86332900000000001</v>
      </c>
      <c r="AN163">
        <v>1266.735253253823</v>
      </c>
      <c r="AO163" s="1">
        <v>1.5284890975445671</v>
      </c>
      <c r="AP163">
        <v>1963.422228452062</v>
      </c>
      <c r="AQ163" s="1">
        <v>2517.5732303986229</v>
      </c>
      <c r="AR163" s="1">
        <v>7299.1261878466403</v>
      </c>
      <c r="AS163" s="1">
        <v>993.82553448988472</v>
      </c>
      <c r="AT163">
        <v>412.46608315968422</v>
      </c>
      <c r="AU163">
        <v>13186.413264346889</v>
      </c>
      <c r="AV163" s="1">
        <v>7929.8679229864001</v>
      </c>
      <c r="AW163" s="1">
        <v>0.45406192239999998</v>
      </c>
      <c r="AX163">
        <v>6518.5405234967002</v>
      </c>
      <c r="AY163" s="1">
        <v>0.37324972750000002</v>
      </c>
      <c r="AZ163">
        <v>1470.4478837117999</v>
      </c>
      <c r="BA163">
        <v>8.4197416600000005E-2</v>
      </c>
      <c r="BB163">
        <v>1545.4310995471001</v>
      </c>
      <c r="BC163" s="1">
        <v>8.8490933600000002E-2</v>
      </c>
      <c r="BD163">
        <v>17464.287429741998</v>
      </c>
      <c r="BE163" s="1">
        <v>0.56053042697258482</v>
      </c>
      <c r="BF163">
        <v>0.245555900406316</v>
      </c>
      <c r="BG163">
        <v>0.112515502526417</v>
      </c>
      <c r="BH163">
        <v>6.2464350597414023E-2</v>
      </c>
      <c r="BI163">
        <v>1.8933819497268099E-2</v>
      </c>
    </row>
    <row r="164" spans="1:61" x14ac:dyDescent="0.35">
      <c r="A164" t="s">
        <v>1487</v>
      </c>
      <c r="B164" t="s">
        <v>789</v>
      </c>
      <c r="C164">
        <v>68</v>
      </c>
      <c r="D164">
        <v>31.15782930882353</v>
      </c>
      <c r="E164">
        <v>2118.7323929999998</v>
      </c>
      <c r="F164">
        <v>9.0467262856225982E-3</v>
      </c>
      <c r="G164">
        <v>0.13578577042091819</v>
      </c>
      <c r="H164" t="s">
        <v>3</v>
      </c>
      <c r="I164">
        <v>6.536626359225535E-2</v>
      </c>
      <c r="J164">
        <v>0.65535547363952229</v>
      </c>
      <c r="K164">
        <v>0.133486410145921</v>
      </c>
      <c r="L164">
        <v>0.49967768279459213</v>
      </c>
      <c r="M164">
        <v>1.572119659634489E-2</v>
      </c>
      <c r="N164">
        <v>0.12580584218051041</v>
      </c>
      <c r="O164">
        <v>62348.1017507</v>
      </c>
      <c r="P164" s="1">
        <v>0.2792207792207792</v>
      </c>
      <c r="Q164">
        <v>0.2857142857142857</v>
      </c>
      <c r="R164">
        <v>0.43506493506493499</v>
      </c>
      <c r="S164">
        <v>15.5</v>
      </c>
      <c r="T164">
        <v>83003.548387090006</v>
      </c>
      <c r="U164" s="1">
        <v>136.69241245161291</v>
      </c>
      <c r="V164">
        <v>218811.89976218011</v>
      </c>
      <c r="W164" s="1">
        <v>0.73279853623306757</v>
      </c>
      <c r="X164">
        <v>0.22600985246326469</v>
      </c>
      <c r="Y164">
        <v>4.1191611303667747E-2</v>
      </c>
      <c r="Z164">
        <v>0.26720146376693238</v>
      </c>
      <c r="AA164">
        <v>218.8118997621801</v>
      </c>
      <c r="AB164">
        <v>5916.4097558591493</v>
      </c>
      <c r="AC164" s="1">
        <v>763.96456454234249</v>
      </c>
      <c r="AD164">
        <v>171748.62939956991</v>
      </c>
      <c r="AE164" s="1">
        <v>292</v>
      </c>
      <c r="AF164">
        <v>36903</v>
      </c>
      <c r="AG164" s="1">
        <v>59577.895371577571</v>
      </c>
      <c r="AH164" s="1">
        <v>31.334966000000001</v>
      </c>
      <c r="AI164">
        <v>25.834997999999999</v>
      </c>
      <c r="AJ164">
        <v>30.158894</v>
      </c>
      <c r="AK164">
        <v>1.5</v>
      </c>
      <c r="AL164">
        <v>1.1549689999999999</v>
      </c>
      <c r="AM164">
        <v>1.4702010000000001</v>
      </c>
      <c r="AN164">
        <v>0</v>
      </c>
      <c r="AO164">
        <v>0.88186318396225105</v>
      </c>
      <c r="AP164">
        <v>1329.4841100775111</v>
      </c>
      <c r="AQ164" s="1">
        <v>3513.781973880456</v>
      </c>
      <c r="AR164" s="1">
        <v>6841.7395126879537</v>
      </c>
      <c r="AS164" s="1">
        <v>789.43538387672174</v>
      </c>
      <c r="AT164">
        <v>443.22874993680239</v>
      </c>
      <c r="AU164">
        <v>12917.66973045944</v>
      </c>
      <c r="AV164" s="1">
        <v>5440.0400672311998</v>
      </c>
      <c r="AW164" s="1">
        <v>0.38213413550000003</v>
      </c>
      <c r="AX164">
        <v>5492.8700898586003</v>
      </c>
      <c r="AY164" s="1">
        <v>0.38584516610000003</v>
      </c>
      <c r="AZ164">
        <v>1001.9924651955999</v>
      </c>
      <c r="BA164">
        <v>7.0384688299999998E-2</v>
      </c>
      <c r="BB164">
        <v>2301.0411529036001</v>
      </c>
      <c r="BC164" s="1">
        <v>0.16163601020000001</v>
      </c>
      <c r="BD164">
        <v>14235.943775189</v>
      </c>
      <c r="BE164" s="1">
        <v>0.55862095614783525</v>
      </c>
      <c r="BF164">
        <v>0.22291235328760989</v>
      </c>
      <c r="BG164">
        <v>0.17520040069789189</v>
      </c>
      <c r="BH164">
        <v>3.039506900773967E-2</v>
      </c>
      <c r="BI164">
        <v>1.287122085892322E-2</v>
      </c>
    </row>
    <row r="165" spans="1:61" x14ac:dyDescent="0.35">
      <c r="A165" t="s">
        <v>1488</v>
      </c>
      <c r="B165" t="s">
        <v>790</v>
      </c>
      <c r="C165">
        <v>112</v>
      </c>
      <c r="D165">
        <v>9.9470511874999996</v>
      </c>
      <c r="E165">
        <v>1114.069733</v>
      </c>
      <c r="F165" t="s">
        <v>3</v>
      </c>
      <c r="G165" t="s">
        <v>3</v>
      </c>
      <c r="H165" t="s">
        <v>3</v>
      </c>
      <c r="I165">
        <v>7.4765147371564519E-2</v>
      </c>
      <c r="J165">
        <v>0.89092363566489563</v>
      </c>
      <c r="K165">
        <v>3.0123256622991462E-2</v>
      </c>
      <c r="L165">
        <v>0.30542152079224771</v>
      </c>
      <c r="M165" t="s">
        <v>3</v>
      </c>
      <c r="N165">
        <v>0.16273662563285529</v>
      </c>
      <c r="O165">
        <v>67702.010275880006</v>
      </c>
      <c r="P165" s="1">
        <v>0.10476190476190481</v>
      </c>
      <c r="Q165">
        <v>0.15238095238095239</v>
      </c>
      <c r="R165">
        <v>0.74285714285714288</v>
      </c>
      <c r="S165">
        <v>12</v>
      </c>
      <c r="T165">
        <v>73906.75</v>
      </c>
      <c r="U165" s="1">
        <v>92.83914441666667</v>
      </c>
      <c r="V165">
        <v>266854.98330471199</v>
      </c>
      <c r="W165" s="1">
        <v>0.48616354405619788</v>
      </c>
      <c r="X165">
        <v>2.0023743415043632E-2</v>
      </c>
      <c r="Y165">
        <v>0.49381271252875852</v>
      </c>
      <c r="Z165">
        <v>0.51383645594380212</v>
      </c>
      <c r="AA165">
        <v>266.85498330471211</v>
      </c>
      <c r="AB165">
        <v>7032.7240458295437</v>
      </c>
      <c r="AC165" s="1">
        <v>399.1821847654486</v>
      </c>
      <c r="AD165" s="1">
        <v>248654.1645041368</v>
      </c>
      <c r="AE165" s="1">
        <v>496</v>
      </c>
      <c r="AF165">
        <v>40338</v>
      </c>
      <c r="AG165" s="1">
        <v>68649.850260416672</v>
      </c>
      <c r="AH165" s="1">
        <v>32.799993000000001</v>
      </c>
      <c r="AI165">
        <v>19.999997</v>
      </c>
      <c r="AJ165">
        <v>21.663340999999999</v>
      </c>
      <c r="AK165">
        <v>2.5</v>
      </c>
      <c r="AL165">
        <v>2.3092429999999999</v>
      </c>
      <c r="AM165">
        <v>2.4859460000000002</v>
      </c>
      <c r="AN165">
        <v>2567.1494568823359</v>
      </c>
      <c r="AO165">
        <v>1.374445045511977</v>
      </c>
      <c r="AP165">
        <v>1562.533446907672</v>
      </c>
      <c r="AQ165" s="1">
        <v>3063.8957857766341</v>
      </c>
      <c r="AR165" s="1">
        <v>9134.0233277839161</v>
      </c>
      <c r="AS165" s="1">
        <v>979.96602695605225</v>
      </c>
      <c r="AT165" s="1">
        <v>636.70202051885371</v>
      </c>
      <c r="AU165">
        <v>15377.12060794313</v>
      </c>
      <c r="AV165" s="1">
        <v>6827.4001322371996</v>
      </c>
      <c r="AW165" s="1">
        <v>0.44193993879999999</v>
      </c>
      <c r="AX165">
        <v>6541.5718724984999</v>
      </c>
      <c r="AY165" s="1">
        <v>0.42343817810000001</v>
      </c>
      <c r="AZ165">
        <v>1242.8794424178</v>
      </c>
      <c r="BA165">
        <v>8.0452010199999993E-2</v>
      </c>
      <c r="BB165">
        <v>836.85443427899997</v>
      </c>
      <c r="BC165" s="1">
        <v>5.4169872899999999E-2</v>
      </c>
      <c r="BD165">
        <v>15448.705881432499</v>
      </c>
      <c r="BE165" s="1">
        <v>0.58253225615321413</v>
      </c>
      <c r="BF165">
        <v>0.25423271530760122</v>
      </c>
      <c r="BG165">
        <v>0.1142867958647308</v>
      </c>
      <c r="BH165">
        <v>3.8406353287951583E-2</v>
      </c>
      <c r="BI165">
        <v>1.054187938650232E-2</v>
      </c>
    </row>
    <row r="166" spans="1:61" x14ac:dyDescent="0.35">
      <c r="A166" t="s">
        <v>1489</v>
      </c>
      <c r="B166" t="s">
        <v>791</v>
      </c>
      <c r="C166">
        <v>26</v>
      </c>
      <c r="D166">
        <v>208.75192092307691</v>
      </c>
      <c r="E166">
        <v>5427.5499440000003</v>
      </c>
      <c r="F166">
        <v>2.935179887520011E-3</v>
      </c>
      <c r="G166">
        <v>0.18466941904386139</v>
      </c>
      <c r="H166" t="s">
        <v>3</v>
      </c>
      <c r="I166">
        <v>0.1710606735238912</v>
      </c>
      <c r="J166">
        <v>0.45953816130653352</v>
      </c>
      <c r="K166">
        <v>0.18111604287366459</v>
      </c>
      <c r="L166">
        <v>0.72781159143668561</v>
      </c>
      <c r="M166">
        <v>2.7761816296998351E-2</v>
      </c>
      <c r="N166">
        <v>0.1911049192402714</v>
      </c>
      <c r="O166">
        <v>68166.959056609994</v>
      </c>
      <c r="P166" s="1">
        <v>0.1767441860465116</v>
      </c>
      <c r="Q166">
        <v>0.21395348837209299</v>
      </c>
      <c r="R166">
        <v>0.6093023255813953</v>
      </c>
      <c r="S166">
        <v>49.5</v>
      </c>
      <c r="T166">
        <v>85992.040404040003</v>
      </c>
      <c r="U166" s="1">
        <v>109.64747361616161</v>
      </c>
      <c r="V166">
        <v>181971.217250949</v>
      </c>
      <c r="W166" s="1">
        <v>0.66766166709125696</v>
      </c>
      <c r="X166">
        <v>0.2791179196496455</v>
      </c>
      <c r="Y166">
        <v>5.3220413259097508E-2</v>
      </c>
      <c r="Z166">
        <v>0.33233833290874298</v>
      </c>
      <c r="AA166">
        <v>181.971217250949</v>
      </c>
      <c r="AB166">
        <v>6873.7064393561659</v>
      </c>
      <c r="AC166" s="1">
        <v>729.11456197186862</v>
      </c>
      <c r="AD166">
        <v>123331.0558906525</v>
      </c>
      <c r="AE166" s="1">
        <v>111</v>
      </c>
      <c r="AF166">
        <v>32612</v>
      </c>
      <c r="AG166" s="1">
        <v>47507.028422297437</v>
      </c>
      <c r="AH166" s="1">
        <v>65.34</v>
      </c>
      <c r="AI166">
        <v>33.509999000000001</v>
      </c>
      <c r="AJ166">
        <v>42.716096999999998</v>
      </c>
      <c r="AK166">
        <v>0.5</v>
      </c>
      <c r="AL166">
        <v>0.40383400000000003</v>
      </c>
      <c r="AM166">
        <v>0.46386699999999997</v>
      </c>
      <c r="AN166">
        <v>0</v>
      </c>
      <c r="AO166" s="1">
        <v>1.182532477682869</v>
      </c>
      <c r="AP166">
        <v>1837.835895186375</v>
      </c>
      <c r="AQ166" s="1">
        <v>4822.2291807620068</v>
      </c>
      <c r="AR166" s="1">
        <v>8537.0845479224936</v>
      </c>
      <c r="AS166" s="1">
        <v>1084.408847588119</v>
      </c>
      <c r="AT166">
        <v>381.31084215777042</v>
      </c>
      <c r="AU166">
        <v>16662.869313616771</v>
      </c>
      <c r="AV166" s="1">
        <v>6958.6299726944999</v>
      </c>
      <c r="AW166" s="1">
        <v>0.38739501459999998</v>
      </c>
      <c r="AX166">
        <v>6022.3481054553004</v>
      </c>
      <c r="AY166" s="1">
        <v>0.33527111539999999</v>
      </c>
      <c r="AZ166">
        <v>569.82122025069998</v>
      </c>
      <c r="BA166">
        <v>3.1722609300000003E-2</v>
      </c>
      <c r="BB166">
        <v>4411.8220822718004</v>
      </c>
      <c r="BC166" s="1">
        <v>0.2456112607</v>
      </c>
      <c r="BD166">
        <v>17962.621380672299</v>
      </c>
      <c r="BE166" s="1">
        <v>0.5612298324402808</v>
      </c>
      <c r="BF166">
        <v>0.20744783147645879</v>
      </c>
      <c r="BG166">
        <v>0.19796609944610041</v>
      </c>
      <c r="BH166">
        <v>2.0294746865539479E-2</v>
      </c>
      <c r="BI166">
        <v>1.3061489771620451E-2</v>
      </c>
    </row>
    <row r="167" spans="1:61" x14ac:dyDescent="0.35">
      <c r="A167" t="s">
        <v>1490</v>
      </c>
      <c r="B167" t="s">
        <v>792</v>
      </c>
      <c r="C167">
        <v>11</v>
      </c>
      <c r="D167">
        <v>390.45636163636368</v>
      </c>
      <c r="E167">
        <v>4295.0199780000003</v>
      </c>
      <c r="F167" t="s">
        <v>3</v>
      </c>
      <c r="G167">
        <v>0.85077227870953998</v>
      </c>
      <c r="H167">
        <v>3.7071235086205551E-3</v>
      </c>
      <c r="I167">
        <v>3.6665127575600469E-2</v>
      </c>
      <c r="J167">
        <v>5.3004204656149398E-2</v>
      </c>
      <c r="K167">
        <v>5.4365226864161773E-2</v>
      </c>
      <c r="L167">
        <v>0.99914789519837977</v>
      </c>
      <c r="M167">
        <v>4.2654388174823837E-3</v>
      </c>
      <c r="N167">
        <v>0.21555538066408561</v>
      </c>
      <c r="O167">
        <v>77827.187277980003</v>
      </c>
      <c r="P167" s="1">
        <v>0.23958333333333329</v>
      </c>
      <c r="Q167">
        <v>0.2734375</v>
      </c>
      <c r="R167">
        <v>0.48697916666666669</v>
      </c>
      <c r="S167">
        <v>58.58</v>
      </c>
      <c r="T167">
        <v>91884.346193239995</v>
      </c>
      <c r="U167" s="1">
        <v>73.31887978832367</v>
      </c>
      <c r="V167">
        <v>175005.15337533079</v>
      </c>
      <c r="W167" s="1">
        <v>0.69132902875369107</v>
      </c>
      <c r="X167">
        <v>0.2593827800024594</v>
      </c>
      <c r="Y167">
        <v>4.9288191243849547E-2</v>
      </c>
      <c r="Z167">
        <v>0.30867097124630888</v>
      </c>
      <c r="AA167">
        <v>175.00515337533079</v>
      </c>
      <c r="AB167">
        <v>8888.2839184782006</v>
      </c>
      <c r="AC167" s="1">
        <v>993.79544026884605</v>
      </c>
      <c r="AD167">
        <v>81530.48818425287</v>
      </c>
      <c r="AE167" s="1">
        <v>35</v>
      </c>
      <c r="AF167">
        <v>30643</v>
      </c>
      <c r="AG167" s="1">
        <v>42679.547953709043</v>
      </c>
      <c r="AH167" s="1">
        <v>81.419988000000004</v>
      </c>
      <c r="AI167">
        <v>45.233798</v>
      </c>
      <c r="AJ167">
        <v>59.773499000000001</v>
      </c>
      <c r="AK167">
        <v>2.5</v>
      </c>
      <c r="AL167">
        <v>1.833887</v>
      </c>
      <c r="AM167">
        <v>2.0126149999999998</v>
      </c>
      <c r="AN167">
        <v>0</v>
      </c>
      <c r="AO167" s="1">
        <v>1.620291135449331</v>
      </c>
      <c r="AP167">
        <v>3792.908459900998</v>
      </c>
      <c r="AQ167" s="1">
        <v>4212.083534573957</v>
      </c>
      <c r="AR167" s="1">
        <v>10631.89316787853</v>
      </c>
      <c r="AS167" s="1">
        <v>1494.9865758226281</v>
      </c>
      <c r="AT167">
        <v>827.83877565470073</v>
      </c>
      <c r="AU167">
        <v>20959.710513830811</v>
      </c>
      <c r="AV167" s="1">
        <v>8208.0840950300008</v>
      </c>
      <c r="AW167" s="1">
        <v>0.33928352589999999</v>
      </c>
      <c r="AX167">
        <v>10352.9208662456</v>
      </c>
      <c r="AY167" s="1">
        <v>0.42794097310000001</v>
      </c>
      <c r="AZ167">
        <v>858.95926966100001</v>
      </c>
      <c r="BA167">
        <v>3.5505329400000001E-2</v>
      </c>
      <c r="BB167">
        <v>4772.4396703168004</v>
      </c>
      <c r="BC167" s="1">
        <v>0.1972701717</v>
      </c>
      <c r="BD167">
        <v>24192.403901253401</v>
      </c>
      <c r="BE167" s="1">
        <v>0.52139804330974959</v>
      </c>
      <c r="BF167">
        <v>0.18645430365734919</v>
      </c>
      <c r="BG167">
        <v>0.24688867742266729</v>
      </c>
      <c r="BH167">
        <v>2.613200227749423E-2</v>
      </c>
      <c r="BI167">
        <v>1.9126973332739629E-2</v>
      </c>
    </row>
    <row r="168" spans="1:61" x14ac:dyDescent="0.35">
      <c r="A168" t="s">
        <v>1491</v>
      </c>
      <c r="B168" t="s">
        <v>793</v>
      </c>
      <c r="C168">
        <v>131</v>
      </c>
      <c r="D168">
        <v>8.2710850458015255</v>
      </c>
      <c r="E168">
        <v>1083.5121409999999</v>
      </c>
      <c r="F168" t="s">
        <v>3</v>
      </c>
      <c r="G168">
        <v>1.091974524842448E-2</v>
      </c>
      <c r="H168" t="s">
        <v>3</v>
      </c>
      <c r="I168">
        <v>6.9545914173348336E-2</v>
      </c>
      <c r="J168">
        <v>0.90510204423190699</v>
      </c>
      <c r="K168">
        <v>9.679273335910555E-3</v>
      </c>
      <c r="L168">
        <v>0.25881539467094478</v>
      </c>
      <c r="M168" t="s">
        <v>3</v>
      </c>
      <c r="N168">
        <v>0.1459806243755703</v>
      </c>
      <c r="O168">
        <v>69078.399225739995</v>
      </c>
      <c r="P168" s="1">
        <v>0.39534883720930231</v>
      </c>
      <c r="Q168">
        <v>0.2558139534883721</v>
      </c>
      <c r="R168">
        <v>0.34883720930232559</v>
      </c>
      <c r="S168">
        <v>11</v>
      </c>
      <c r="T168">
        <v>79536.272727269999</v>
      </c>
      <c r="U168" s="1">
        <v>98.501103727272721</v>
      </c>
      <c r="V168">
        <v>291109.04074308852</v>
      </c>
      <c r="W168" s="1">
        <v>0.68407420856839285</v>
      </c>
      <c r="X168">
        <v>2.2714811715597909E-2</v>
      </c>
      <c r="Y168">
        <v>0.29321097971600929</v>
      </c>
      <c r="Z168">
        <v>0.31592579143160721</v>
      </c>
      <c r="AA168">
        <v>291.10904074308849</v>
      </c>
      <c r="AB168">
        <v>7518.7103971731131</v>
      </c>
      <c r="AC168" s="1">
        <v>681.39291851276084</v>
      </c>
      <c r="AD168">
        <v>257015.4892177982</v>
      </c>
      <c r="AE168" s="1">
        <v>505</v>
      </c>
      <c r="AF168">
        <v>43449</v>
      </c>
      <c r="AG168" s="1">
        <v>76472.447721885706</v>
      </c>
      <c r="AH168" s="1">
        <v>37.299990999999999</v>
      </c>
      <c r="AI168">
        <v>21.077397000000001</v>
      </c>
      <c r="AJ168">
        <v>20.803353999999999</v>
      </c>
      <c r="AK168">
        <v>2.2999999999999998</v>
      </c>
      <c r="AL168">
        <v>1.508778</v>
      </c>
      <c r="AM168">
        <v>1.7470429999999999</v>
      </c>
      <c r="AN168">
        <v>4054.5161551632309</v>
      </c>
      <c r="AO168" s="1">
        <v>1.440938780126052</v>
      </c>
      <c r="AP168">
        <v>1837.091791295396</v>
      </c>
      <c r="AQ168" s="1">
        <v>3361.703060049053</v>
      </c>
      <c r="AR168" s="1">
        <v>9155.7556621785934</v>
      </c>
      <c r="AS168" s="1">
        <v>795.7405158416218</v>
      </c>
      <c r="AT168" s="1">
        <v>281.82216741768838</v>
      </c>
      <c r="AU168">
        <v>15432.113196782349</v>
      </c>
      <c r="AV168" s="1">
        <v>5286.7004633806</v>
      </c>
      <c r="AW168" s="1">
        <v>0.31553127320000002</v>
      </c>
      <c r="AX168">
        <v>9213.6761870626997</v>
      </c>
      <c r="AY168" s="1">
        <v>0.54990877549999995</v>
      </c>
      <c r="AZ168">
        <v>1079.6164070187999</v>
      </c>
      <c r="BA168">
        <v>6.4435793500000005E-2</v>
      </c>
      <c r="BB168">
        <v>1174.9244806376</v>
      </c>
      <c r="BC168" s="1">
        <v>7.0124157800000003E-2</v>
      </c>
      <c r="BD168">
        <v>16754.9175380997</v>
      </c>
      <c r="BE168" s="1">
        <v>0.57123026289615597</v>
      </c>
      <c r="BF168">
        <v>0.2402594143804351</v>
      </c>
      <c r="BG168">
        <v>0.13590580379999789</v>
      </c>
      <c r="BH168">
        <v>3.7877960516821338E-2</v>
      </c>
      <c r="BI168">
        <v>1.472655840658973E-2</v>
      </c>
    </row>
    <row r="169" spans="1:61" x14ac:dyDescent="0.35">
      <c r="A169" t="s">
        <v>1492</v>
      </c>
      <c r="B169" t="s">
        <v>794</v>
      </c>
      <c r="C169">
        <v>133</v>
      </c>
      <c r="D169">
        <v>7.9376375714285716</v>
      </c>
      <c r="E169">
        <v>1055.7057970000001</v>
      </c>
      <c r="F169" t="s">
        <v>3</v>
      </c>
      <c r="G169">
        <v>1.4192318547868409E-2</v>
      </c>
      <c r="H169" t="s">
        <v>3</v>
      </c>
      <c r="I169">
        <v>2.7222045727954461E-2</v>
      </c>
      <c r="J169">
        <v>0.92551365020179588</v>
      </c>
      <c r="K169">
        <v>2.3653835272421899E-2</v>
      </c>
      <c r="L169">
        <v>0.14554375359018021</v>
      </c>
      <c r="M169" t="s">
        <v>3</v>
      </c>
      <c r="N169">
        <v>0.1419037741552176</v>
      </c>
      <c r="O169">
        <v>74017.16381138</v>
      </c>
      <c r="P169" s="1">
        <v>0.10144927536231881</v>
      </c>
      <c r="Q169">
        <v>0.10144927536231881</v>
      </c>
      <c r="R169">
        <v>0.79710144927536231</v>
      </c>
      <c r="S169">
        <v>10.25</v>
      </c>
      <c r="T169">
        <v>82509.07317073</v>
      </c>
      <c r="U169" s="1">
        <v>102.9956875121951</v>
      </c>
      <c r="V169">
        <v>348355.03512916667</v>
      </c>
      <c r="W169" s="1">
        <v>0.93488464759517498</v>
      </c>
      <c r="X169">
        <v>3.569184971857902E-2</v>
      </c>
      <c r="Y169">
        <v>2.942350268624604E-2</v>
      </c>
      <c r="Z169">
        <v>6.5115352404825064E-2</v>
      </c>
      <c r="AA169">
        <v>348.35503512916682</v>
      </c>
      <c r="AB169">
        <v>8921.2335735615925</v>
      </c>
      <c r="AC169" s="1">
        <v>1011.201703195725</v>
      </c>
      <c r="AD169">
        <v>285641.99430448218</v>
      </c>
      <c r="AE169" s="1">
        <v>535</v>
      </c>
      <c r="AF169">
        <v>52406</v>
      </c>
      <c r="AG169" s="1">
        <v>92830.001447596995</v>
      </c>
      <c r="AH169" s="1">
        <v>37.199930000000002</v>
      </c>
      <c r="AI169">
        <v>24.999998999999999</v>
      </c>
      <c r="AJ169">
        <v>32.022275999999998</v>
      </c>
      <c r="AK169">
        <v>0</v>
      </c>
      <c r="AL169">
        <v>0</v>
      </c>
      <c r="AM169">
        <v>0</v>
      </c>
      <c r="AN169">
        <v>2333.9501563805461</v>
      </c>
      <c r="AO169">
        <v>1.338198913286814</v>
      </c>
      <c r="AP169">
        <v>2092.9733513625861</v>
      </c>
      <c r="AQ169" s="1">
        <v>3095.8937606364211</v>
      </c>
      <c r="AR169" s="1">
        <v>7787.1979517035834</v>
      </c>
      <c r="AS169" s="1">
        <v>837.69964370101866</v>
      </c>
      <c r="AT169">
        <v>160.82453130642421</v>
      </c>
      <c r="AU169">
        <v>13974.58923871003</v>
      </c>
      <c r="AV169" s="1">
        <v>3938.3386214463999</v>
      </c>
      <c r="AW169" s="1">
        <v>0.25032350590000002</v>
      </c>
      <c r="AX169">
        <v>9929.3645322047996</v>
      </c>
      <c r="AY169" s="1">
        <v>0.6311172249</v>
      </c>
      <c r="AZ169">
        <v>1076.3904581162999</v>
      </c>
      <c r="BA169">
        <v>6.8416116299999996E-2</v>
      </c>
      <c r="BB169">
        <v>788.90200440069998</v>
      </c>
      <c r="BC169" s="1">
        <v>5.0143152900000001E-2</v>
      </c>
      <c r="BD169">
        <v>15732.9956161682</v>
      </c>
      <c r="BE169" s="1">
        <v>0.57663795728783696</v>
      </c>
      <c r="BF169">
        <v>0.24668465228514599</v>
      </c>
      <c r="BG169">
        <v>0.1135343861623099</v>
      </c>
      <c r="BH169">
        <v>4.6187916779512672E-2</v>
      </c>
      <c r="BI169">
        <v>1.695508748519441E-2</v>
      </c>
    </row>
    <row r="170" spans="1:61" x14ac:dyDescent="0.35">
      <c r="A170" t="s">
        <v>1493</v>
      </c>
      <c r="B170" t="s">
        <v>795</v>
      </c>
      <c r="C170">
        <v>38</v>
      </c>
      <c r="D170">
        <v>104.6168261842105</v>
      </c>
      <c r="E170">
        <v>3975.4393949999999</v>
      </c>
      <c r="F170">
        <v>2.176881984617552E-2</v>
      </c>
      <c r="G170">
        <v>0.1135980278098333</v>
      </c>
      <c r="H170" t="s">
        <v>3</v>
      </c>
      <c r="I170">
        <v>4.6083263129449673E-2</v>
      </c>
      <c r="J170">
        <v>0.70697879984610701</v>
      </c>
      <c r="K170">
        <v>0.109432485068271</v>
      </c>
      <c r="L170">
        <v>0.84252653449152637</v>
      </c>
      <c r="M170">
        <v>2.6116379281098411E-2</v>
      </c>
      <c r="N170">
        <v>0.1956370599224162</v>
      </c>
      <c r="O170">
        <v>62895.9884293</v>
      </c>
      <c r="P170" s="1">
        <v>0.29757785467128028</v>
      </c>
      <c r="Q170">
        <v>0.1799307958477509</v>
      </c>
      <c r="R170">
        <v>0.52249134948096887</v>
      </c>
      <c r="S170">
        <v>26.5</v>
      </c>
      <c r="T170">
        <v>105417.6226415</v>
      </c>
      <c r="U170" s="1">
        <v>150.01658094339621</v>
      </c>
      <c r="V170">
        <v>188540.94994950871</v>
      </c>
      <c r="W170" s="1">
        <v>0.7513517614805334</v>
      </c>
      <c r="X170">
        <v>0.20710891334595061</v>
      </c>
      <c r="Y170">
        <v>4.1539325173516023E-2</v>
      </c>
      <c r="Z170">
        <v>0.2486482385194666</v>
      </c>
      <c r="AA170">
        <v>188.5409499495087</v>
      </c>
      <c r="AB170">
        <v>5302.800497100774</v>
      </c>
      <c r="AC170" s="1">
        <v>630.13287113637409</v>
      </c>
      <c r="AD170">
        <v>147188.34112736859</v>
      </c>
      <c r="AE170" s="1">
        <v>191</v>
      </c>
      <c r="AF170">
        <v>35224.5</v>
      </c>
      <c r="AG170" s="1">
        <v>56236.293557452133</v>
      </c>
      <c r="AH170" s="1">
        <v>48.619982</v>
      </c>
      <c r="AI170">
        <v>26.819996</v>
      </c>
      <c r="AJ170">
        <v>28.750889000000001</v>
      </c>
      <c r="AK170">
        <v>2.08</v>
      </c>
      <c r="AL170">
        <v>1.7753760000000001</v>
      </c>
      <c r="AM170">
        <v>1.9248320000000001</v>
      </c>
      <c r="AN170">
        <v>1464.831660450958</v>
      </c>
      <c r="AO170">
        <v>1.117827846498344</v>
      </c>
      <c r="AP170">
        <v>1743.214832734232</v>
      </c>
      <c r="AQ170" s="1">
        <v>2685.6974862774891</v>
      </c>
      <c r="AR170" s="1">
        <v>8404.4170644437654</v>
      </c>
      <c r="AS170" s="1">
        <v>1220.0649935955071</v>
      </c>
      <c r="AT170">
        <v>390.28069499723819</v>
      </c>
      <c r="AU170">
        <v>14443.675072048231</v>
      </c>
      <c r="AV170" s="1">
        <v>5863.6497281709999</v>
      </c>
      <c r="AW170" s="1">
        <v>0.38093537690000001</v>
      </c>
      <c r="AX170">
        <v>6082.6642019439996</v>
      </c>
      <c r="AY170" s="1">
        <v>0.39516377809999997</v>
      </c>
      <c r="AZ170">
        <v>784.95645381290001</v>
      </c>
      <c r="BA170">
        <v>5.0995147499999997E-2</v>
      </c>
      <c r="BB170">
        <v>2661.4972191480001</v>
      </c>
      <c r="BC170" s="1">
        <v>0.17290569750000001</v>
      </c>
      <c r="BD170">
        <v>15392.767603075899</v>
      </c>
      <c r="BE170" s="1">
        <v>0.58831143618104653</v>
      </c>
      <c r="BF170">
        <v>0.22893323829358839</v>
      </c>
      <c r="BG170">
        <v>0.1396233647709853</v>
      </c>
      <c r="BH170">
        <v>3.2779632307454648E-2</v>
      </c>
      <c r="BI170">
        <v>1.035232844692519E-2</v>
      </c>
    </row>
    <row r="171" spans="1:61" x14ac:dyDescent="0.35">
      <c r="A171" t="s">
        <v>1494</v>
      </c>
      <c r="B171" t="s">
        <v>796</v>
      </c>
      <c r="C171">
        <v>35</v>
      </c>
      <c r="D171">
        <v>250.5067783428571</v>
      </c>
      <c r="E171">
        <v>8767.7372419999992</v>
      </c>
      <c r="F171">
        <v>8.600977309941063E-2</v>
      </c>
      <c r="G171">
        <v>0.23792200428351659</v>
      </c>
      <c r="H171" t="s">
        <v>3</v>
      </c>
      <c r="I171">
        <v>0.1610151500359234</v>
      </c>
      <c r="J171">
        <v>0.45183787294883199</v>
      </c>
      <c r="K171">
        <v>6.278395697382412E-2</v>
      </c>
      <c r="L171">
        <v>0.48122146902624419</v>
      </c>
      <c r="M171">
        <v>0.13500498993654031</v>
      </c>
      <c r="N171">
        <v>0.17423726438177981</v>
      </c>
      <c r="O171">
        <v>69143.576109479996</v>
      </c>
      <c r="P171" s="1">
        <v>0.19006849315068489</v>
      </c>
      <c r="Q171">
        <v>0.19691780821917809</v>
      </c>
      <c r="R171">
        <v>0.61301369863013699</v>
      </c>
      <c r="S171">
        <v>52</v>
      </c>
      <c r="T171">
        <v>94971.019230759994</v>
      </c>
      <c r="U171" s="1">
        <v>168.6103315769231</v>
      </c>
      <c r="V171">
        <v>204874.8657059721</v>
      </c>
      <c r="W171" s="1">
        <v>0.69952633289813793</v>
      </c>
      <c r="X171">
        <v>0.25702287469902052</v>
      </c>
      <c r="Y171">
        <v>4.3450792402841602E-2</v>
      </c>
      <c r="Z171">
        <v>0.30047366710186202</v>
      </c>
      <c r="AA171">
        <v>204.8748657059721</v>
      </c>
      <c r="AB171">
        <v>6474.1170307986749</v>
      </c>
      <c r="AC171" s="1">
        <v>611.03338890410612</v>
      </c>
      <c r="AD171">
        <v>176354.13170202111</v>
      </c>
      <c r="AE171" s="1">
        <v>307</v>
      </c>
      <c r="AF171">
        <v>42127</v>
      </c>
      <c r="AG171" s="1">
        <v>68762.736613646499</v>
      </c>
      <c r="AH171" s="1">
        <v>60.299988999999997</v>
      </c>
      <c r="AI171">
        <v>28.5488</v>
      </c>
      <c r="AJ171">
        <v>35.053798999999998</v>
      </c>
      <c r="AK171">
        <v>0.5</v>
      </c>
      <c r="AL171">
        <v>0.38592399999999999</v>
      </c>
      <c r="AM171">
        <v>0.42735099999999998</v>
      </c>
      <c r="AN171">
        <v>0</v>
      </c>
      <c r="AO171" s="1">
        <v>0.74859618114348669</v>
      </c>
      <c r="AP171">
        <v>1687.6788402277259</v>
      </c>
      <c r="AQ171" s="1">
        <v>2349.4474482336459</v>
      </c>
      <c r="AR171" s="1">
        <v>8453.9345083170101</v>
      </c>
      <c r="AS171" s="1">
        <v>679.0553167446302</v>
      </c>
      <c r="AT171">
        <v>387.89503564367891</v>
      </c>
      <c r="AU171">
        <v>13558.01114916669</v>
      </c>
      <c r="AV171" s="1">
        <v>4690.9122316405001</v>
      </c>
      <c r="AW171" s="1">
        <v>0.3550882742</v>
      </c>
      <c r="AX171">
        <v>5851.2132238377999</v>
      </c>
      <c r="AY171" s="1">
        <v>0.44291965039999998</v>
      </c>
      <c r="AZ171">
        <v>1086.7001898072001</v>
      </c>
      <c r="BA171">
        <v>8.2260011699999996E-2</v>
      </c>
      <c r="BB171">
        <v>1581.7266951097999</v>
      </c>
      <c r="BC171" s="1">
        <v>0.1197320638</v>
      </c>
      <c r="BD171">
        <v>13210.552340395299</v>
      </c>
      <c r="BE171" s="1">
        <v>0.61919494261981889</v>
      </c>
      <c r="BF171">
        <v>0.20326780068809239</v>
      </c>
      <c r="BG171">
        <v>0.13283758131285281</v>
      </c>
      <c r="BH171">
        <v>3.7582457080325447E-2</v>
      </c>
      <c r="BI171">
        <v>7.1172182989104613E-3</v>
      </c>
    </row>
    <row r="172" spans="1:61" x14ac:dyDescent="0.35">
      <c r="A172" t="s">
        <v>1495</v>
      </c>
      <c r="B172" t="s">
        <v>797</v>
      </c>
      <c r="C172">
        <v>60</v>
      </c>
      <c r="D172">
        <v>14.5636791</v>
      </c>
      <c r="E172">
        <v>873.82074599999999</v>
      </c>
      <c r="F172" t="s">
        <v>3</v>
      </c>
      <c r="G172" t="s">
        <v>3</v>
      </c>
      <c r="H172" t="s">
        <v>3</v>
      </c>
      <c r="I172" t="s">
        <v>3</v>
      </c>
      <c r="J172">
        <v>0.95150992581580274</v>
      </c>
      <c r="K172">
        <v>2.6792701467495489E-2</v>
      </c>
      <c r="L172">
        <v>0.3166365407790635</v>
      </c>
      <c r="M172" t="s">
        <v>3</v>
      </c>
      <c r="N172">
        <v>0.1699812418716834</v>
      </c>
      <c r="O172">
        <v>57053.125</v>
      </c>
      <c r="P172" s="1">
        <v>0.48214285714285721</v>
      </c>
      <c r="Q172">
        <v>8.9285714285714288E-2</v>
      </c>
      <c r="R172">
        <v>0.42857142857142849</v>
      </c>
      <c r="S172">
        <v>12</v>
      </c>
      <c r="T172">
        <v>64579.416666659999</v>
      </c>
      <c r="U172" s="1">
        <v>72.818395499999994</v>
      </c>
      <c r="V172">
        <v>121771.3134954569</v>
      </c>
      <c r="W172" s="1">
        <v>0.90775179665113814</v>
      </c>
      <c r="X172">
        <v>5.7187779295022938E-2</v>
      </c>
      <c r="Y172">
        <v>3.5060424053838919E-2</v>
      </c>
      <c r="Z172">
        <v>9.2248203348861857E-2</v>
      </c>
      <c r="AA172">
        <v>121.77131349545689</v>
      </c>
      <c r="AB172">
        <v>2453.3967748117529</v>
      </c>
      <c r="AC172" s="1">
        <v>347.64116255028819</v>
      </c>
      <c r="AD172">
        <v>112394.286362921</v>
      </c>
      <c r="AE172" s="1">
        <v>87</v>
      </c>
      <c r="AF172">
        <v>39147.5</v>
      </c>
      <c r="AG172" s="1">
        <v>60052.066666666673</v>
      </c>
      <c r="AH172" s="1">
        <v>24.209721999999999</v>
      </c>
      <c r="AI172">
        <v>19.999987999999998</v>
      </c>
      <c r="AJ172">
        <v>19.999869</v>
      </c>
      <c r="AK172">
        <v>2.29</v>
      </c>
      <c r="AL172">
        <v>2.29</v>
      </c>
      <c r="AM172">
        <v>2.29</v>
      </c>
      <c r="AN172">
        <v>0</v>
      </c>
      <c r="AO172">
        <v>0.74256464395133703</v>
      </c>
      <c r="AP172">
        <v>2303.480867459285</v>
      </c>
      <c r="AQ172" s="1">
        <v>2783.1476205304011</v>
      </c>
      <c r="AR172" s="1">
        <v>7295.7431363159694</v>
      </c>
      <c r="AS172" s="1">
        <v>954.51831948151073</v>
      </c>
      <c r="AT172">
        <v>613.33655953277173</v>
      </c>
      <c r="AU172">
        <v>13950.22650331994</v>
      </c>
      <c r="AV172" s="1">
        <v>10594.6416666892</v>
      </c>
      <c r="AW172" s="1">
        <v>0.68947443360000005</v>
      </c>
      <c r="AX172">
        <v>2131.4810296495998</v>
      </c>
      <c r="AY172" s="1">
        <v>0.13871178670000001</v>
      </c>
      <c r="AZ172">
        <v>1214.1023545293001</v>
      </c>
      <c r="BA172">
        <v>7.9010934000000005E-2</v>
      </c>
      <c r="BB172">
        <v>1426.0324214967</v>
      </c>
      <c r="BC172" s="1">
        <v>9.2802845699999997E-2</v>
      </c>
      <c r="BD172">
        <v>15366.257472364799</v>
      </c>
      <c r="BE172" s="1">
        <v>0.53419127825793866</v>
      </c>
      <c r="BF172">
        <v>0.2401190316765775</v>
      </c>
      <c r="BG172">
        <v>0.15027876125502571</v>
      </c>
      <c r="BH172">
        <v>6.1619572609962203E-2</v>
      </c>
      <c r="BI172">
        <v>1.379135620049594E-2</v>
      </c>
    </row>
    <row r="173" spans="1:61" x14ac:dyDescent="0.35">
      <c r="A173" t="s">
        <v>1496</v>
      </c>
      <c r="B173" t="s">
        <v>798</v>
      </c>
      <c r="C173">
        <v>101</v>
      </c>
      <c r="D173">
        <v>18.967780514851491</v>
      </c>
      <c r="E173">
        <v>1915.7458320000001</v>
      </c>
      <c r="F173" t="s">
        <v>3</v>
      </c>
      <c r="G173">
        <v>7.1724637116011864E-3</v>
      </c>
      <c r="H173" t="s">
        <v>3</v>
      </c>
      <c r="I173">
        <v>1.301582332316527E-2</v>
      </c>
      <c r="J173">
        <v>0.95591770011820321</v>
      </c>
      <c r="K173">
        <v>2.2306525101674812E-2</v>
      </c>
      <c r="L173">
        <v>0.34826602042157823</v>
      </c>
      <c r="M173" t="s">
        <v>3</v>
      </c>
      <c r="N173">
        <v>0.1387679217110723</v>
      </c>
      <c r="O173">
        <v>69379.183617799994</v>
      </c>
      <c r="P173" s="1">
        <v>0.16666666666666671</v>
      </c>
      <c r="Q173">
        <v>0.18333333333333329</v>
      </c>
      <c r="R173">
        <v>0.65</v>
      </c>
      <c r="S173">
        <v>13</v>
      </c>
      <c r="T173">
        <v>102193.92307691999</v>
      </c>
      <c r="U173" s="1">
        <v>147.36506399999999</v>
      </c>
      <c r="V173">
        <v>203685.67347612529</v>
      </c>
      <c r="W173" s="1">
        <v>0.83699799272176478</v>
      </c>
      <c r="X173">
        <v>3.0041261374196531E-2</v>
      </c>
      <c r="Y173">
        <v>0.13296074590403861</v>
      </c>
      <c r="Z173">
        <v>0.16300200727823519</v>
      </c>
      <c r="AA173">
        <v>203.68567347612529</v>
      </c>
      <c r="AB173">
        <v>4596.5158075311947</v>
      </c>
      <c r="AC173" s="1">
        <v>457.75877225032627</v>
      </c>
      <c r="AD173">
        <v>167958.137369415</v>
      </c>
      <c r="AE173" s="1">
        <v>272</v>
      </c>
      <c r="AF173">
        <v>42065.5</v>
      </c>
      <c r="AG173" s="1">
        <v>68428.599143206855</v>
      </c>
      <c r="AH173" s="1">
        <v>39.396957999999998</v>
      </c>
      <c r="AI173">
        <v>19.985336</v>
      </c>
      <c r="AJ173">
        <v>19.998379</v>
      </c>
      <c r="AK173">
        <v>3</v>
      </c>
      <c r="AL173">
        <v>0.661686</v>
      </c>
      <c r="AM173">
        <v>0.96064799999999995</v>
      </c>
      <c r="AN173">
        <v>2269.8616159640951</v>
      </c>
      <c r="AO173">
        <v>1.567141855542252</v>
      </c>
      <c r="AP173">
        <v>1771.763865176453</v>
      </c>
      <c r="AQ173" s="1">
        <v>2383.9711269172162</v>
      </c>
      <c r="AR173" s="1">
        <v>7522.2684394179068</v>
      </c>
      <c r="AS173" s="1">
        <v>892.46032612534998</v>
      </c>
      <c r="AT173">
        <v>206.83900932010479</v>
      </c>
      <c r="AU173">
        <v>12777.302766957029</v>
      </c>
      <c r="AV173" s="1">
        <v>6349.8546091889002</v>
      </c>
      <c r="AW173" s="1">
        <v>0.3834010618</v>
      </c>
      <c r="AX173">
        <v>7596.1991232116998</v>
      </c>
      <c r="AY173" s="1">
        <v>0.45865472340000002</v>
      </c>
      <c r="AZ173">
        <v>755.44818803739997</v>
      </c>
      <c r="BA173" s="1">
        <v>4.5613585700000001E-2</v>
      </c>
      <c r="BB173">
        <v>1860.4099834955</v>
      </c>
      <c r="BC173" s="1">
        <v>0.1123306291</v>
      </c>
      <c r="BD173">
        <v>16561.911903933498</v>
      </c>
      <c r="BE173" s="1">
        <v>0.57675195469809726</v>
      </c>
      <c r="BF173">
        <v>0.24276101659661431</v>
      </c>
      <c r="BG173">
        <v>0.12191380697140571</v>
      </c>
      <c r="BH173">
        <v>4.3162066957140387E-2</v>
      </c>
      <c r="BI173">
        <v>1.541115477674237E-2</v>
      </c>
    </row>
    <row r="174" spans="1:61" x14ac:dyDescent="0.35">
      <c r="A174" t="s">
        <v>1497</v>
      </c>
      <c r="B174" t="s">
        <v>799</v>
      </c>
      <c r="C174">
        <v>37</v>
      </c>
      <c r="D174">
        <v>37.772969324324322</v>
      </c>
      <c r="E174">
        <v>1397.5998649999999</v>
      </c>
      <c r="F174" t="s">
        <v>3</v>
      </c>
      <c r="G174">
        <v>1.0088567158417929E-2</v>
      </c>
      <c r="H174" t="s">
        <v>3</v>
      </c>
      <c r="I174" t="s">
        <v>3</v>
      </c>
      <c r="J174">
        <v>0.93773257659514542</v>
      </c>
      <c r="K174">
        <v>3.9568148713371762E-2</v>
      </c>
      <c r="L174">
        <v>0.38636321996417872</v>
      </c>
      <c r="M174" t="s">
        <v>3</v>
      </c>
      <c r="N174">
        <v>0.16603029558113111</v>
      </c>
      <c r="O174">
        <v>57614.418765089998</v>
      </c>
      <c r="P174" s="1">
        <v>0.1521739130434783</v>
      </c>
      <c r="Q174">
        <v>7.6086956521739135E-2</v>
      </c>
      <c r="R174">
        <v>0.77173913043478259</v>
      </c>
      <c r="S174">
        <v>8.01</v>
      </c>
      <c r="T174">
        <v>81742.794007489996</v>
      </c>
      <c r="U174" s="1">
        <v>174.48188077403239</v>
      </c>
      <c r="V174">
        <v>193254.20441422271</v>
      </c>
      <c r="W174" s="1">
        <v>0.87211515481481217</v>
      </c>
      <c r="X174">
        <v>8.7140550786296747E-2</v>
      </c>
      <c r="Y174">
        <v>4.0744294398891052E-2</v>
      </c>
      <c r="Z174">
        <v>0.12788484518518781</v>
      </c>
      <c r="AA174">
        <v>193.2542044142227</v>
      </c>
      <c r="AB174">
        <v>3865.082657259702</v>
      </c>
      <c r="AC174" s="1">
        <v>482.04748502891431</v>
      </c>
      <c r="AD174">
        <v>154912.7952107678</v>
      </c>
      <c r="AE174" s="1">
        <v>226</v>
      </c>
      <c r="AF174">
        <v>39802</v>
      </c>
      <c r="AG174" s="1">
        <v>65213.898323073663</v>
      </c>
      <c r="AH174" s="1">
        <v>19.999981999999999</v>
      </c>
      <c r="AI174">
        <v>19.999998000000001</v>
      </c>
      <c r="AJ174">
        <v>19.999941</v>
      </c>
      <c r="AK174">
        <v>0</v>
      </c>
      <c r="AL174">
        <v>0</v>
      </c>
      <c r="AM174">
        <v>0</v>
      </c>
      <c r="AN174">
        <v>0</v>
      </c>
      <c r="AO174">
        <v>0.78332506372422683</v>
      </c>
      <c r="AP174">
        <v>1275.833287233467</v>
      </c>
      <c r="AQ174" s="1">
        <v>2285.8049646420081</v>
      </c>
      <c r="AR174" s="1">
        <v>6447.3556385181819</v>
      </c>
      <c r="AS174" s="1">
        <v>585.16381582506813</v>
      </c>
      <c r="AT174" s="1">
        <v>259.74954569704403</v>
      </c>
      <c r="AU174">
        <v>10853.907251915771</v>
      </c>
      <c r="AV174" s="1">
        <v>6749.6555252559001</v>
      </c>
      <c r="AW174" s="1">
        <v>0.56512180190000005</v>
      </c>
      <c r="AX174">
        <v>3215.2310966081</v>
      </c>
      <c r="AY174" s="1">
        <v>0.26919850709999998</v>
      </c>
      <c r="AZ174">
        <v>431.34778818029997</v>
      </c>
      <c r="BA174">
        <v>3.6115034099999999E-2</v>
      </c>
      <c r="BB174">
        <v>1547.4837456006001</v>
      </c>
      <c r="BC174" s="1">
        <v>0.129564657</v>
      </c>
      <c r="BD174">
        <v>11943.7181556449</v>
      </c>
      <c r="BE174" s="1">
        <v>0.56523725819730231</v>
      </c>
      <c r="BF174">
        <v>0.23173054154954689</v>
      </c>
      <c r="BG174">
        <v>0.13413983336456359</v>
      </c>
      <c r="BH174">
        <v>4.9082421060761487E-2</v>
      </c>
      <c r="BI174">
        <v>1.9809945827825651E-2</v>
      </c>
    </row>
    <row r="175" spans="1:61" x14ac:dyDescent="0.35">
      <c r="A175" t="s">
        <v>1498</v>
      </c>
      <c r="B175" t="s">
        <v>800</v>
      </c>
      <c r="C175">
        <v>56</v>
      </c>
      <c r="D175">
        <v>9.3402422142857144</v>
      </c>
      <c r="E175">
        <v>523.05356400000005</v>
      </c>
      <c r="F175" t="s">
        <v>3</v>
      </c>
      <c r="G175" t="s">
        <v>3</v>
      </c>
      <c r="H175" t="s">
        <v>3</v>
      </c>
      <c r="I175" t="s">
        <v>3</v>
      </c>
      <c r="J175">
        <v>0.97607296928365495</v>
      </c>
      <c r="K175" t="s">
        <v>3</v>
      </c>
      <c r="L175">
        <v>0.26832856498449281</v>
      </c>
      <c r="M175" t="s">
        <v>3</v>
      </c>
      <c r="N175">
        <v>0.17063441212542649</v>
      </c>
      <c r="O175">
        <v>60433.824092880001</v>
      </c>
      <c r="P175" s="1">
        <v>0.22222222222222221</v>
      </c>
      <c r="Q175">
        <v>8.3333333333333329E-2</v>
      </c>
      <c r="R175">
        <v>0.69444444444444442</v>
      </c>
      <c r="S175">
        <v>6</v>
      </c>
      <c r="T175">
        <v>80187.833333329996</v>
      </c>
      <c r="U175" s="1">
        <v>87.175594000000004</v>
      </c>
      <c r="V175">
        <v>120271.85039886281</v>
      </c>
      <c r="W175" s="1">
        <v>0.87039089396651848</v>
      </c>
      <c r="X175">
        <v>1.498602258323263E-2</v>
      </c>
      <c r="Y175">
        <v>0.11462308345024889</v>
      </c>
      <c r="Z175">
        <v>0.12960910603348161</v>
      </c>
      <c r="AA175">
        <v>120.2718503988628</v>
      </c>
      <c r="AB175">
        <v>3082.9729706229468</v>
      </c>
      <c r="AC175" s="1">
        <v>426.08999410240131</v>
      </c>
      <c r="AD175">
        <v>118699.6324476552</v>
      </c>
      <c r="AE175" s="1">
        <v>98</v>
      </c>
      <c r="AF175">
        <v>40632</v>
      </c>
      <c r="AG175" s="1">
        <v>65396.680851063829</v>
      </c>
      <c r="AH175" s="1">
        <v>26.09995</v>
      </c>
      <c r="AI175">
        <v>25.625892</v>
      </c>
      <c r="AJ175">
        <v>22.499072000000002</v>
      </c>
      <c r="AK175">
        <v>0</v>
      </c>
      <c r="AL175">
        <v>0</v>
      </c>
      <c r="AM175">
        <v>0</v>
      </c>
      <c r="AN175">
        <v>947.35568994230186</v>
      </c>
      <c r="AO175">
        <v>1.4719465930687079</v>
      </c>
      <c r="AP175">
        <v>2071.8950115021112</v>
      </c>
      <c r="AQ175" s="1">
        <v>3289.5391570259899</v>
      </c>
      <c r="AR175" s="1">
        <v>7445.6521053358119</v>
      </c>
      <c r="AS175" s="1">
        <v>798.85277294468438</v>
      </c>
      <c r="AT175">
        <v>241.70430850940531</v>
      </c>
      <c r="AU175">
        <v>13847.643355318</v>
      </c>
      <c r="AV175" s="1">
        <v>9273.7248262629</v>
      </c>
      <c r="AW175" s="1">
        <v>0.57841218169999997</v>
      </c>
      <c r="AX175">
        <v>3670.9516452212001</v>
      </c>
      <c r="AY175" s="1">
        <v>0.22896119840000001</v>
      </c>
      <c r="AZ175">
        <v>1165.4944041726999</v>
      </c>
      <c r="BA175">
        <v>7.2693138300000001E-2</v>
      </c>
      <c r="BB175">
        <v>1922.9022844782</v>
      </c>
      <c r="BC175" s="1">
        <v>0.1199334816</v>
      </c>
      <c r="BD175">
        <v>16033.073160135</v>
      </c>
      <c r="BE175" s="1">
        <v>0.55196710955637296</v>
      </c>
      <c r="BF175">
        <v>0.22822600414121871</v>
      </c>
      <c r="BG175">
        <v>0.16213555327362761</v>
      </c>
      <c r="BH175">
        <v>4.3324946378611937E-2</v>
      </c>
      <c r="BI175">
        <v>1.434638665016888E-2</v>
      </c>
    </row>
    <row r="176" spans="1:61" x14ac:dyDescent="0.35">
      <c r="A176" t="s">
        <v>1499</v>
      </c>
      <c r="B176" t="s">
        <v>801</v>
      </c>
      <c r="C176">
        <v>65</v>
      </c>
      <c r="D176">
        <v>19.545751784615391</v>
      </c>
      <c r="E176">
        <v>1270.473866</v>
      </c>
      <c r="F176" t="s">
        <v>3</v>
      </c>
      <c r="G176">
        <v>9.7505892283111534E-3</v>
      </c>
      <c r="H176" t="s">
        <v>3</v>
      </c>
      <c r="I176">
        <v>2.558824807033178E-2</v>
      </c>
      <c r="J176">
        <v>0.92575360041894583</v>
      </c>
      <c r="K176">
        <v>3.7274071972227957E-2</v>
      </c>
      <c r="L176">
        <v>0.39496501642657039</v>
      </c>
      <c r="M176" t="s">
        <v>3</v>
      </c>
      <c r="N176">
        <v>0.16034054134998149</v>
      </c>
      <c r="O176">
        <v>57219.637941350004</v>
      </c>
      <c r="P176" s="1">
        <v>0.1801801801801802</v>
      </c>
      <c r="Q176">
        <v>0.27027027027027029</v>
      </c>
      <c r="R176">
        <v>0.5495495495495496</v>
      </c>
      <c r="S176">
        <v>12</v>
      </c>
      <c r="T176">
        <v>95565.5</v>
      </c>
      <c r="U176" s="1">
        <v>105.87282216666669</v>
      </c>
      <c r="V176">
        <v>319143.07003934862</v>
      </c>
      <c r="W176" s="1">
        <v>0.56709218768778691</v>
      </c>
      <c r="X176">
        <v>0.1171264904537636</v>
      </c>
      <c r="Y176">
        <v>0.31578132185844948</v>
      </c>
      <c r="Z176">
        <v>0.43290781231221309</v>
      </c>
      <c r="AA176">
        <v>319.14307003934857</v>
      </c>
      <c r="AB176">
        <v>9423.0808837432633</v>
      </c>
      <c r="AC176" s="1">
        <v>797.3285536280365</v>
      </c>
      <c r="AD176" s="1">
        <v>238564.39533783149</v>
      </c>
      <c r="AE176" s="1">
        <v>482</v>
      </c>
      <c r="AF176">
        <v>36579</v>
      </c>
      <c r="AG176" s="1">
        <v>57507.389389736483</v>
      </c>
      <c r="AH176" s="1">
        <v>38.899988999999998</v>
      </c>
      <c r="AI176">
        <v>25.199998000000001</v>
      </c>
      <c r="AJ176">
        <v>25.199971999999999</v>
      </c>
      <c r="AK176">
        <v>3.5</v>
      </c>
      <c r="AL176">
        <v>3.3121040000000002</v>
      </c>
      <c r="AM176">
        <v>3.3386640000000001</v>
      </c>
      <c r="AN176">
        <v>0</v>
      </c>
      <c r="AO176">
        <v>0.97097753567278755</v>
      </c>
      <c r="AP176">
        <v>2290.0754654326752</v>
      </c>
      <c r="AQ176" s="1">
        <v>2682.1343131823219</v>
      </c>
      <c r="AR176" s="1">
        <v>8073.4310122361849</v>
      </c>
      <c r="AS176" s="1">
        <v>1477.7168190880359</v>
      </c>
      <c r="AT176" s="1">
        <v>179.18108832629849</v>
      </c>
      <c r="AU176">
        <v>14702.53869826552</v>
      </c>
      <c r="AV176" s="1">
        <v>7822.7855064670002</v>
      </c>
      <c r="AW176" s="1">
        <v>0.40011012740000002</v>
      </c>
      <c r="AX176">
        <v>7391.5645063312004</v>
      </c>
      <c r="AY176" s="1">
        <v>0.37805457069999998</v>
      </c>
      <c r="AZ176">
        <v>1433.0628257863</v>
      </c>
      <c r="BA176">
        <v>7.3296519399999996E-2</v>
      </c>
      <c r="BB176">
        <v>2904.1680148183</v>
      </c>
      <c r="BC176" s="1">
        <v>0.14853878240000001</v>
      </c>
      <c r="BD176">
        <v>19551.5808534028</v>
      </c>
      <c r="BE176" s="1">
        <v>0.49097779397801927</v>
      </c>
      <c r="BF176">
        <v>0.25515552301016869</v>
      </c>
      <c r="BG176">
        <v>0.1736559847624991</v>
      </c>
      <c r="BH176">
        <v>5.5243646896727353E-2</v>
      </c>
      <c r="BI176">
        <v>2.4967051352585468E-2</v>
      </c>
    </row>
    <row r="177" spans="1:61" x14ac:dyDescent="0.35">
      <c r="A177" t="s">
        <v>1500</v>
      </c>
      <c r="B177" t="s">
        <v>802</v>
      </c>
      <c r="C177">
        <v>2</v>
      </c>
      <c r="D177">
        <v>291.86929600000002</v>
      </c>
      <c r="E177">
        <v>583.73859200000004</v>
      </c>
      <c r="F177" t="s">
        <v>3</v>
      </c>
      <c r="G177">
        <v>3.5227861760460562E-2</v>
      </c>
      <c r="H177" t="s">
        <v>3</v>
      </c>
      <c r="I177">
        <v>0.1567204885573896</v>
      </c>
      <c r="J177">
        <v>0.72818723413814646</v>
      </c>
      <c r="K177">
        <v>7.6207345177412636E-2</v>
      </c>
      <c r="L177">
        <v>0.53594047585034887</v>
      </c>
      <c r="M177">
        <v>3.9576880180512697E-2</v>
      </c>
      <c r="N177">
        <v>0.1200892762418181</v>
      </c>
      <c r="O177">
        <v>61995.688775510003</v>
      </c>
      <c r="P177" s="1">
        <v>0.29268292682926828</v>
      </c>
      <c r="Q177">
        <v>0.24390243902439021</v>
      </c>
      <c r="R177">
        <v>0.46341463414634149</v>
      </c>
      <c r="S177">
        <v>4</v>
      </c>
      <c r="T177">
        <v>82483</v>
      </c>
      <c r="U177" s="1">
        <v>145.93464800000001</v>
      </c>
      <c r="V177">
        <v>120037.0010828409</v>
      </c>
      <c r="W177" s="1">
        <v>0.76275645163431027</v>
      </c>
      <c r="X177">
        <v>0.16477739547879319</v>
      </c>
      <c r="Y177">
        <v>7.2466152886896479E-2</v>
      </c>
      <c r="Z177">
        <v>0.2372435483656897</v>
      </c>
      <c r="AA177">
        <v>120.0370010828409</v>
      </c>
      <c r="AB177">
        <v>5384.0212777982642</v>
      </c>
      <c r="AC177" s="1">
        <v>551.11973819952607</v>
      </c>
      <c r="AD177">
        <v>93853.334712757569</v>
      </c>
      <c r="AE177" s="1">
        <v>53</v>
      </c>
      <c r="AF177">
        <v>34024.5</v>
      </c>
      <c r="AG177" s="1">
        <v>49225.336734693883</v>
      </c>
      <c r="AH177" s="1">
        <v>84.739804000000007</v>
      </c>
      <c r="AI177">
        <v>38.763590000000001</v>
      </c>
      <c r="AJ177">
        <v>55.499527999999998</v>
      </c>
      <c r="AK177">
        <v>0.5</v>
      </c>
      <c r="AL177">
        <v>0.41101500000000002</v>
      </c>
      <c r="AM177">
        <v>0.48518099999999997</v>
      </c>
      <c r="AN177">
        <v>0</v>
      </c>
      <c r="AO177" s="1">
        <v>1.6039894661230221</v>
      </c>
      <c r="AP177">
        <v>2012.394342431963</v>
      </c>
      <c r="AQ177" s="1">
        <v>1267.7265305768919</v>
      </c>
      <c r="AR177" s="1">
        <v>8009.4107260943256</v>
      </c>
      <c r="AS177" s="1">
        <v>992.95857416944591</v>
      </c>
      <c r="AT177" s="1">
        <v>512.80029126462136</v>
      </c>
      <c r="AU177">
        <v>12795.290464537249</v>
      </c>
      <c r="AV177" s="1">
        <v>8948.6031946101994</v>
      </c>
      <c r="AW177" s="1">
        <v>0.54843388260000003</v>
      </c>
      <c r="AX177">
        <v>5214.1103029863998</v>
      </c>
      <c r="AY177" s="1">
        <v>0.31955766679999997</v>
      </c>
      <c r="AZ177">
        <v>899.96770927490002</v>
      </c>
      <c r="BA177">
        <v>5.5156405300000003E-2</v>
      </c>
      <c r="BB177">
        <v>1253.9678522423001</v>
      </c>
      <c r="BC177" s="1">
        <v>7.6852045300000005E-2</v>
      </c>
      <c r="BD177">
        <v>16316.649059113801</v>
      </c>
      <c r="BE177" s="1">
        <v>0.53660319935256773</v>
      </c>
      <c r="BF177">
        <v>0.20486690526858201</v>
      </c>
      <c r="BG177">
        <v>0.2068782003929418</v>
      </c>
      <c r="BH177">
        <v>3.1197018153071191E-2</v>
      </c>
      <c r="BI177">
        <v>2.0454676832837249E-2</v>
      </c>
    </row>
    <row r="178" spans="1:61" x14ac:dyDescent="0.35">
      <c r="A178" t="s">
        <v>1501</v>
      </c>
      <c r="B178" t="s">
        <v>803</v>
      </c>
      <c r="C178">
        <v>4</v>
      </c>
      <c r="D178">
        <v>358.50515949999999</v>
      </c>
      <c r="E178">
        <v>1434.020638</v>
      </c>
      <c r="F178">
        <v>3.08258993865533E-2</v>
      </c>
      <c r="G178">
        <v>5.9419620569341643E-2</v>
      </c>
      <c r="H178" t="s">
        <v>3</v>
      </c>
      <c r="I178">
        <v>3.5708685465841987E-2</v>
      </c>
      <c r="J178">
        <v>0.8497391505145484</v>
      </c>
      <c r="K178">
        <v>2.4306644063714699E-2</v>
      </c>
      <c r="L178">
        <v>0.2096884879214779</v>
      </c>
      <c r="M178">
        <v>2.915317057655235E-2</v>
      </c>
      <c r="N178">
        <v>0.16714249044313539</v>
      </c>
      <c r="O178">
        <v>84220.160694039994</v>
      </c>
      <c r="P178" s="1">
        <v>0.13445378151260501</v>
      </c>
      <c r="Q178">
        <v>0.25210084033613439</v>
      </c>
      <c r="R178">
        <v>0.61344537815126055</v>
      </c>
      <c r="S178">
        <v>12.7</v>
      </c>
      <c r="T178">
        <v>105877.40157479999</v>
      </c>
      <c r="U178" s="1">
        <v>112.9150108661417</v>
      </c>
      <c r="V178">
        <v>345441.88338243432</v>
      </c>
      <c r="W178" s="1">
        <v>0.87880805406390639</v>
      </c>
      <c r="X178">
        <v>0.1045196871620145</v>
      </c>
      <c r="Y178">
        <v>1.6672258774079109E-2</v>
      </c>
      <c r="Z178">
        <v>0.1211919459360936</v>
      </c>
      <c r="AA178">
        <v>345.44188338243418</v>
      </c>
      <c r="AB178">
        <v>15704.39183595627</v>
      </c>
      <c r="AC178" s="1">
        <v>1833.626483693605</v>
      </c>
      <c r="AD178">
        <v>274586.59239439783</v>
      </c>
      <c r="AE178" s="1">
        <v>523</v>
      </c>
      <c r="AF178">
        <v>48882</v>
      </c>
      <c r="AG178" s="1">
        <v>80047.177251288798</v>
      </c>
      <c r="AH178" s="1">
        <v>96.419883999999996</v>
      </c>
      <c r="AI178">
        <v>43.132598999999999</v>
      </c>
      <c r="AJ178">
        <v>56.916891999999997</v>
      </c>
      <c r="AK178">
        <v>2.15</v>
      </c>
      <c r="AL178">
        <v>1.5478860000000001</v>
      </c>
      <c r="AM178">
        <v>1.8465609999999999</v>
      </c>
      <c r="AN178">
        <v>0</v>
      </c>
      <c r="AO178">
        <v>1.070206768840946</v>
      </c>
      <c r="AP178">
        <v>2352.7866549435248</v>
      </c>
      <c r="AQ178" s="1">
        <v>2441.87742296635</v>
      </c>
      <c r="AR178" s="1">
        <v>10645.760504040951</v>
      </c>
      <c r="AS178" s="1">
        <v>1145.48393968093</v>
      </c>
      <c r="AT178">
        <v>493.63926936733532</v>
      </c>
      <c r="AU178">
        <v>17079.54779099908</v>
      </c>
      <c r="AV178" s="1">
        <v>3538.2972743188002</v>
      </c>
      <c r="AW178" s="1">
        <v>0.17374131209999999</v>
      </c>
      <c r="AX178">
        <v>13943.351078199499</v>
      </c>
      <c r="AY178" s="1">
        <v>0.68466155429999997</v>
      </c>
      <c r="AZ178">
        <v>1393.0263338676</v>
      </c>
      <c r="BA178">
        <v>6.8401890600000001E-2</v>
      </c>
      <c r="BB178">
        <v>1490.6444854325</v>
      </c>
      <c r="BC178" s="1">
        <v>7.3195242999999993E-2</v>
      </c>
      <c r="BD178">
        <v>20365.319171818399</v>
      </c>
      <c r="BE178" s="1">
        <v>0.60055588586569231</v>
      </c>
      <c r="BF178">
        <v>0.22065952416131299</v>
      </c>
      <c r="BG178">
        <v>0.14143820118084521</v>
      </c>
      <c r="BH178">
        <v>2.0113584877476571E-2</v>
      </c>
      <c r="BI178">
        <v>1.7232803914672891E-2</v>
      </c>
    </row>
    <row r="179" spans="1:61" x14ac:dyDescent="0.35">
      <c r="A179" t="s">
        <v>1502</v>
      </c>
      <c r="B179" t="s">
        <v>804</v>
      </c>
      <c r="C179">
        <v>56</v>
      </c>
      <c r="D179">
        <v>5.6692554464285712</v>
      </c>
      <c r="E179">
        <v>317.47830499999998</v>
      </c>
      <c r="F179" t="s">
        <v>3</v>
      </c>
      <c r="G179" t="s">
        <v>3</v>
      </c>
      <c r="H179" t="s">
        <v>3</v>
      </c>
      <c r="I179">
        <v>0.1201113651104207</v>
      </c>
      <c r="J179">
        <v>0.84462095521646863</v>
      </c>
      <c r="K179" t="s">
        <v>3</v>
      </c>
      <c r="L179">
        <v>0.40198790285266889</v>
      </c>
      <c r="M179">
        <v>4.3646190655546438E-2</v>
      </c>
      <c r="N179">
        <v>0.2031691193511658</v>
      </c>
      <c r="O179">
        <v>61339.11984223</v>
      </c>
      <c r="P179" s="1">
        <v>0.2162162162162162</v>
      </c>
      <c r="Q179">
        <v>0.1621621621621622</v>
      </c>
      <c r="R179">
        <v>0.6216216216216216</v>
      </c>
      <c r="S179">
        <v>7.9</v>
      </c>
      <c r="T179">
        <v>52546.96202531</v>
      </c>
      <c r="U179" s="1">
        <v>40.187127215189868</v>
      </c>
      <c r="V179">
        <v>193992.68872876209</v>
      </c>
      <c r="W179" s="1">
        <v>0.75171213053352359</v>
      </c>
      <c r="X179">
        <v>5.9089306813434397E-2</v>
      </c>
      <c r="Y179">
        <v>0.18919856265304211</v>
      </c>
      <c r="Z179">
        <v>0.24828786946647641</v>
      </c>
      <c r="AA179">
        <v>193.99268872876209</v>
      </c>
      <c r="AB179">
        <v>5835.3215663035626</v>
      </c>
      <c r="AC179" s="1">
        <v>649.61805815361151</v>
      </c>
      <c r="AD179">
        <v>164717.63666880151</v>
      </c>
      <c r="AE179" s="1">
        <v>257</v>
      </c>
      <c r="AF179">
        <v>35144</v>
      </c>
      <c r="AG179" s="1">
        <v>51645.579722703638</v>
      </c>
      <c r="AH179" s="1">
        <v>47.699925999999998</v>
      </c>
      <c r="AI179">
        <v>25.284987000000001</v>
      </c>
      <c r="AJ179">
        <v>34.664845999999997</v>
      </c>
      <c r="AK179">
        <v>1.6</v>
      </c>
      <c r="AL179">
        <v>1.4447730000000001</v>
      </c>
      <c r="AM179">
        <v>1.5229980000000001</v>
      </c>
      <c r="AN179">
        <v>1945.9797418283431</v>
      </c>
      <c r="AO179">
        <v>1.7360572314081</v>
      </c>
      <c r="AP179">
        <v>2868.040920150434</v>
      </c>
      <c r="AQ179" s="1">
        <v>3763.0127198770319</v>
      </c>
      <c r="AR179" s="1">
        <v>12535.113667058289</v>
      </c>
      <c r="AS179" s="1">
        <v>1485.956371097546</v>
      </c>
      <c r="AT179">
        <v>335.91485881216357</v>
      </c>
      <c r="AU179">
        <v>20988.038536995471</v>
      </c>
      <c r="AV179" s="1">
        <v>10727.2640084502</v>
      </c>
      <c r="AW179" s="1">
        <v>0.5337530103</v>
      </c>
      <c r="AX179">
        <v>5761.7300276280002</v>
      </c>
      <c r="AY179" s="1">
        <v>0.28668453989999998</v>
      </c>
      <c r="AZ179">
        <v>1248.3180156163</v>
      </c>
      <c r="BA179">
        <v>6.2112156299999999E-2</v>
      </c>
      <c r="BB179">
        <v>2360.4931147711</v>
      </c>
      <c r="BC179" s="1">
        <v>0.1174502935</v>
      </c>
      <c r="BD179">
        <v>20097.805166465601</v>
      </c>
      <c r="BE179" s="1">
        <v>0.53422381990168666</v>
      </c>
      <c r="BF179">
        <v>0.2492725204133075</v>
      </c>
      <c r="BG179">
        <v>0.18375825903295481</v>
      </c>
      <c r="BH179">
        <v>2.2674945698612399E-2</v>
      </c>
      <c r="BI179">
        <v>1.0070454953438701E-2</v>
      </c>
    </row>
    <row r="180" spans="1:61" x14ac:dyDescent="0.35">
      <c r="A180" t="s">
        <v>1503</v>
      </c>
      <c r="B180" t="s">
        <v>805</v>
      </c>
      <c r="C180">
        <v>57</v>
      </c>
      <c r="D180">
        <v>12.99123447368421</v>
      </c>
      <c r="E180">
        <v>740.50036499999999</v>
      </c>
      <c r="F180" t="s">
        <v>3</v>
      </c>
      <c r="G180" t="s">
        <v>3</v>
      </c>
      <c r="H180" t="s">
        <v>3</v>
      </c>
      <c r="I180">
        <v>2.9035459483597599E-2</v>
      </c>
      <c r="J180">
        <v>0.94918833490143029</v>
      </c>
      <c r="K180">
        <v>1.548009221518129E-2</v>
      </c>
      <c r="L180">
        <v>0.42002458121382652</v>
      </c>
      <c r="M180" t="s">
        <v>3</v>
      </c>
      <c r="N180">
        <v>0.13736729850339491</v>
      </c>
      <c r="O180">
        <v>53301.837490819998</v>
      </c>
      <c r="P180" s="1">
        <v>0.30357142857142849</v>
      </c>
      <c r="Q180">
        <v>0.1785714285714286</v>
      </c>
      <c r="R180">
        <v>0.5178571428571429</v>
      </c>
      <c r="S180">
        <v>13.5</v>
      </c>
      <c r="T180">
        <v>52845.555555550003</v>
      </c>
      <c r="U180" s="1">
        <v>54.851878888888891</v>
      </c>
      <c r="V180">
        <v>181002.42259840071</v>
      </c>
      <c r="W180" s="1">
        <v>0.95030334465497734</v>
      </c>
      <c r="X180">
        <v>1.706617715303976E-2</v>
      </c>
      <c r="Y180">
        <v>3.2630478191982892E-2</v>
      </c>
      <c r="Z180">
        <v>4.9696655345022649E-2</v>
      </c>
      <c r="AA180">
        <v>181.0024225984007</v>
      </c>
      <c r="AB180">
        <v>3670.407373803253</v>
      </c>
      <c r="AC180" s="1">
        <v>549.05679891190869</v>
      </c>
      <c r="AD180">
        <v>154989.40500998689</v>
      </c>
      <c r="AE180" s="1">
        <v>227</v>
      </c>
      <c r="AF180">
        <v>42840.5</v>
      </c>
      <c r="AG180" s="1">
        <v>64382.088806660497</v>
      </c>
      <c r="AH180" s="1">
        <v>27.599609999999998</v>
      </c>
      <c r="AI180">
        <v>20.015395999999999</v>
      </c>
      <c r="AJ180">
        <v>20.914829999999998</v>
      </c>
      <c r="AK180">
        <v>3.5</v>
      </c>
      <c r="AL180">
        <v>3.2882500000000001</v>
      </c>
      <c r="AM180">
        <v>3.3932199999999999</v>
      </c>
      <c r="AN180">
        <v>0</v>
      </c>
      <c r="AO180">
        <v>0.86925143299376384</v>
      </c>
      <c r="AP180">
        <v>2118.334891030067</v>
      </c>
      <c r="AQ180" s="1">
        <v>2977.2830159239688</v>
      </c>
      <c r="AR180" s="1">
        <v>7622.7313946023514</v>
      </c>
      <c r="AS180" s="1">
        <v>836.25268705978294</v>
      </c>
      <c r="AT180">
        <v>757.63546720196416</v>
      </c>
      <c r="AU180">
        <v>14312.23745581814</v>
      </c>
      <c r="AV180" s="1">
        <v>8634.9526574276006</v>
      </c>
      <c r="AW180" s="1">
        <v>0.54345994860000002</v>
      </c>
      <c r="AX180">
        <v>3429.4606016389998</v>
      </c>
      <c r="AY180" s="1">
        <v>0.21584072970000001</v>
      </c>
      <c r="AZ180">
        <v>1452.429960357</v>
      </c>
      <c r="BA180">
        <v>9.1411909599999994E-2</v>
      </c>
      <c r="BB180">
        <v>2372.0050385189002</v>
      </c>
      <c r="BC180" s="1">
        <v>0.1492874122</v>
      </c>
      <c r="BD180">
        <v>15888.8482579425</v>
      </c>
      <c r="BE180" s="1">
        <v>0.51778146730835917</v>
      </c>
      <c r="BF180">
        <v>0.23964699216240379</v>
      </c>
      <c r="BG180">
        <v>9.4682624344416766E-2</v>
      </c>
      <c r="BH180">
        <v>4.6116017966951403E-2</v>
      </c>
      <c r="BI180">
        <v>0.10177289821786881</v>
      </c>
    </row>
    <row r="181" spans="1:61" x14ac:dyDescent="0.35">
      <c r="A181" t="s">
        <v>1504</v>
      </c>
      <c r="B181" t="s">
        <v>806</v>
      </c>
      <c r="C181">
        <v>207</v>
      </c>
      <c r="D181">
        <v>4.1557653285024152</v>
      </c>
      <c r="E181">
        <v>860.24342300000001</v>
      </c>
      <c r="F181" t="s">
        <v>3</v>
      </c>
      <c r="G181">
        <v>1.9138140235947822E-2</v>
      </c>
      <c r="H181" t="s">
        <v>3</v>
      </c>
      <c r="I181" t="s">
        <v>3</v>
      </c>
      <c r="J181">
        <v>0.94108061213032901</v>
      </c>
      <c r="K181">
        <v>3.2784154755766612E-2</v>
      </c>
      <c r="L181">
        <v>1</v>
      </c>
      <c r="M181" t="s">
        <v>3</v>
      </c>
      <c r="N181">
        <v>0.23444063576217819</v>
      </c>
      <c r="O181">
        <v>52348.040304870003</v>
      </c>
      <c r="P181" s="1">
        <v>0.24731182795698919</v>
      </c>
      <c r="Q181">
        <v>0.23655913978494619</v>
      </c>
      <c r="R181">
        <v>0.5161290322580645</v>
      </c>
      <c r="S181">
        <v>13.61</v>
      </c>
      <c r="T181">
        <v>69643.088170460003</v>
      </c>
      <c r="U181" s="1">
        <v>63.206717340191041</v>
      </c>
      <c r="V181">
        <v>241062.44169448299</v>
      </c>
      <c r="W181" s="1">
        <v>0.73374173551945543</v>
      </c>
      <c r="X181">
        <v>7.9302894628493922E-2</v>
      </c>
      <c r="Y181">
        <v>0.18695536985205069</v>
      </c>
      <c r="Z181">
        <v>0.26625826448054463</v>
      </c>
      <c r="AA181">
        <v>241.062441694483</v>
      </c>
      <c r="AB181">
        <v>5069.1198367929856</v>
      </c>
      <c r="AC181" s="1">
        <v>596.65246635660708</v>
      </c>
      <c r="AD181">
        <v>179072.07802427551</v>
      </c>
      <c r="AE181" s="1">
        <v>323</v>
      </c>
      <c r="AF181">
        <v>35218</v>
      </c>
      <c r="AG181" s="1">
        <v>58690.563754427392</v>
      </c>
      <c r="AH181" s="1">
        <v>25.499994999999998</v>
      </c>
      <c r="AI181">
        <v>19.999997</v>
      </c>
      <c r="AJ181">
        <v>19.999903</v>
      </c>
      <c r="AK181">
        <v>3.5</v>
      </c>
      <c r="AL181">
        <v>3.5</v>
      </c>
      <c r="AM181">
        <v>3.5</v>
      </c>
      <c r="AN181">
        <v>0</v>
      </c>
      <c r="AO181">
        <v>0.88355236229533041</v>
      </c>
      <c r="AP181">
        <v>2063.7340228755229</v>
      </c>
      <c r="AQ181" s="1">
        <v>6328.7702113591167</v>
      </c>
      <c r="AR181" s="1">
        <v>11790.209757872221</v>
      </c>
      <c r="AS181" s="1">
        <v>1047.536750536714</v>
      </c>
      <c r="AT181">
        <v>0.81372316403051415</v>
      </c>
      <c r="AU181">
        <v>21231.064465807609</v>
      </c>
      <c r="AV181" s="1">
        <v>10642.8927786479</v>
      </c>
      <c r="AW181" s="1">
        <v>0.49704919920000001</v>
      </c>
      <c r="AX181">
        <v>4673.0274491529999</v>
      </c>
      <c r="AY181" s="1">
        <v>0.21824184460000001</v>
      </c>
      <c r="AZ181">
        <v>730.68122814549997</v>
      </c>
      <c r="BA181">
        <v>3.4124605699999998E-2</v>
      </c>
      <c r="BB181">
        <v>5365.5500872586999</v>
      </c>
      <c r="BC181" s="1">
        <v>0.2505843505</v>
      </c>
      <c r="BD181">
        <v>21412.151543205098</v>
      </c>
      <c r="BE181" s="1">
        <v>0.61061967251025362</v>
      </c>
      <c r="BF181">
        <v>0.27037789199263412</v>
      </c>
      <c r="BG181">
        <v>7.7440225824090159E-2</v>
      </c>
      <c r="BH181">
        <v>3.1007827436839022E-2</v>
      </c>
      <c r="BI181">
        <v>1.05543822361831E-2</v>
      </c>
    </row>
    <row r="182" spans="1:61" x14ac:dyDescent="0.35">
      <c r="A182" t="s">
        <v>1505</v>
      </c>
      <c r="B182" t="s">
        <v>807</v>
      </c>
      <c r="C182">
        <v>64</v>
      </c>
      <c r="D182">
        <v>10.859356234374999</v>
      </c>
      <c r="E182">
        <v>694.99879899999996</v>
      </c>
      <c r="F182" t="s">
        <v>3</v>
      </c>
      <c r="G182" t="s">
        <v>3</v>
      </c>
      <c r="H182" t="s">
        <v>3</v>
      </c>
      <c r="I182">
        <v>1.6043647002576909E-2</v>
      </c>
      <c r="J182">
        <v>0.94677894548439923</v>
      </c>
      <c r="K182">
        <v>3.2554662088566888E-2</v>
      </c>
      <c r="L182">
        <v>0.43049720624488558</v>
      </c>
      <c r="M182" t="s">
        <v>3</v>
      </c>
      <c r="N182">
        <v>0.19673858915863671</v>
      </c>
      <c r="O182">
        <v>59457.639437129998</v>
      </c>
      <c r="P182" s="1">
        <v>0.2153846153846154</v>
      </c>
      <c r="Q182">
        <v>0.16923076923076921</v>
      </c>
      <c r="R182">
        <v>0.61538461538461542</v>
      </c>
      <c r="S182">
        <v>9</v>
      </c>
      <c r="T182">
        <v>75408</v>
      </c>
      <c r="U182" s="1">
        <v>77.22208877777777</v>
      </c>
      <c r="V182">
        <v>143424.2766223831</v>
      </c>
      <c r="W182" s="1">
        <v>0.79194188987326408</v>
      </c>
      <c r="X182">
        <v>5.9809068446233293E-2</v>
      </c>
      <c r="Y182">
        <v>0.14824904168050271</v>
      </c>
      <c r="Z182">
        <v>0.20805811012673589</v>
      </c>
      <c r="AA182">
        <v>143.4242766223831</v>
      </c>
      <c r="AB182">
        <v>3096.8888048395029</v>
      </c>
      <c r="AC182" s="1">
        <v>326.04362817035599</v>
      </c>
      <c r="AD182">
        <v>137048.41353158269</v>
      </c>
      <c r="AE182" s="1">
        <v>145</v>
      </c>
      <c r="AF182">
        <v>37410</v>
      </c>
      <c r="AG182" s="1">
        <v>60601.137401024687</v>
      </c>
      <c r="AH182" s="1">
        <v>28.299932999999999</v>
      </c>
      <c r="AI182">
        <v>20.257097000000002</v>
      </c>
      <c r="AJ182">
        <v>22.649054</v>
      </c>
      <c r="AK182">
        <v>0.5</v>
      </c>
      <c r="AL182">
        <v>0.32330300000000001</v>
      </c>
      <c r="AM182">
        <v>0.386073</v>
      </c>
      <c r="AN182">
        <v>0</v>
      </c>
      <c r="AO182">
        <v>0.66797670295835654</v>
      </c>
      <c r="AP182">
        <v>1710.3724376364</v>
      </c>
      <c r="AQ182" s="1">
        <v>4294.2238810976714</v>
      </c>
      <c r="AR182" s="1">
        <v>8107.993636978933</v>
      </c>
      <c r="AS182" s="1">
        <v>570.4197626965971</v>
      </c>
      <c r="AT182">
        <v>906.47701968187141</v>
      </c>
      <c r="AU182">
        <v>15589.486738091469</v>
      </c>
      <c r="AV182" s="1">
        <v>12385.3862955267</v>
      </c>
      <c r="AW182" s="1">
        <v>0.650276415</v>
      </c>
      <c r="AX182">
        <v>2719.9231499564999</v>
      </c>
      <c r="AY182" s="1">
        <v>0.14280554779999999</v>
      </c>
      <c r="AZ182">
        <v>718.77963254309998</v>
      </c>
      <c r="BA182">
        <v>3.7738463E-2</v>
      </c>
      <c r="BB182">
        <v>3222.2518463205001</v>
      </c>
      <c r="BC182" s="1">
        <v>0.16917957410000001</v>
      </c>
      <c r="BD182">
        <v>19046.340924346801</v>
      </c>
      <c r="BE182" s="1">
        <v>0.49513120514840531</v>
      </c>
      <c r="BF182">
        <v>0.20799739806222681</v>
      </c>
      <c r="BG182">
        <v>0.23827959358048481</v>
      </c>
      <c r="BH182">
        <v>4.3552682004204202E-2</v>
      </c>
      <c r="BI182">
        <v>1.503912120467886E-2</v>
      </c>
    </row>
    <row r="183" spans="1:61" x14ac:dyDescent="0.35">
      <c r="A183" t="s">
        <v>1506</v>
      </c>
      <c r="B183" t="s">
        <v>808</v>
      </c>
      <c r="C183">
        <v>46</v>
      </c>
      <c r="D183">
        <v>41.431684586956521</v>
      </c>
      <c r="E183">
        <v>1905.857491</v>
      </c>
      <c r="F183">
        <v>2.3672229366854852E-2</v>
      </c>
      <c r="G183">
        <v>4.362984799889965E-2</v>
      </c>
      <c r="H183" t="s">
        <v>3</v>
      </c>
      <c r="I183">
        <v>2.6650689656867461E-2</v>
      </c>
      <c r="J183">
        <v>0.8731542054926007</v>
      </c>
      <c r="K183">
        <v>3.2065307790087573E-2</v>
      </c>
      <c r="L183">
        <v>0.32403078807257191</v>
      </c>
      <c r="M183">
        <v>2.270885831938161E-2</v>
      </c>
      <c r="N183">
        <v>0.1427150364229558</v>
      </c>
      <c r="O183">
        <v>64049.446985440001</v>
      </c>
      <c r="P183" s="1">
        <v>0.23966942148760331</v>
      </c>
      <c r="Q183">
        <v>0.19008264462809921</v>
      </c>
      <c r="R183">
        <v>0.57024793388429751</v>
      </c>
      <c r="S183">
        <v>11.8</v>
      </c>
      <c r="T183">
        <v>92928.559322030007</v>
      </c>
      <c r="U183" s="1">
        <v>161.51334669491521</v>
      </c>
      <c r="V183">
        <v>288763.74681678647</v>
      </c>
      <c r="W183" s="1">
        <v>0.77281242382585169</v>
      </c>
      <c r="X183">
        <v>0.1957925659209887</v>
      </c>
      <c r="Y183">
        <v>3.1395010253159598E-2</v>
      </c>
      <c r="Z183">
        <v>0.22718757617414831</v>
      </c>
      <c r="AA183">
        <v>288.76374681678652</v>
      </c>
      <c r="AB183">
        <v>9269.2806694223073</v>
      </c>
      <c r="AC183" s="1">
        <v>812.2544352399326</v>
      </c>
      <c r="AD183" s="1">
        <v>237412.48696313659</v>
      </c>
      <c r="AE183" s="1">
        <v>478</v>
      </c>
      <c r="AF183">
        <v>43547</v>
      </c>
      <c r="AG183" s="1">
        <v>70283.002227915786</v>
      </c>
      <c r="AH183" s="1">
        <v>61.349947</v>
      </c>
      <c r="AI183">
        <v>30.137899000000001</v>
      </c>
      <c r="AJ183">
        <v>35.153793</v>
      </c>
      <c r="AK183">
        <v>1</v>
      </c>
      <c r="AL183">
        <v>0.85488200000000003</v>
      </c>
      <c r="AM183">
        <v>0.93937400000000004</v>
      </c>
      <c r="AN183">
        <v>0</v>
      </c>
      <c r="AO183">
        <v>0.94856039004768378</v>
      </c>
      <c r="AP183">
        <v>1957.720137848439</v>
      </c>
      <c r="AQ183" s="1">
        <v>2418.411639781938</v>
      </c>
      <c r="AR183" s="1">
        <v>6928.9320961091726</v>
      </c>
      <c r="AS183" s="1">
        <v>720.39330667877311</v>
      </c>
      <c r="AT183" s="1">
        <v>319.60658804577952</v>
      </c>
      <c r="AU183">
        <v>12345.063768464101</v>
      </c>
      <c r="AV183" s="1">
        <v>4037.3250804848999</v>
      </c>
      <c r="AW183" s="1">
        <v>0.26450770489999997</v>
      </c>
      <c r="AX183">
        <v>8678.7289325010006</v>
      </c>
      <c r="AY183" s="1">
        <v>0.56859198239999997</v>
      </c>
      <c r="AZ183">
        <v>1211.4547784004001</v>
      </c>
      <c r="BA183" s="1">
        <v>7.93691656E-2</v>
      </c>
      <c r="BB183">
        <v>1336.0355449678</v>
      </c>
      <c r="BC183" s="1">
        <v>8.7531147099999998E-2</v>
      </c>
      <c r="BD183">
        <v>15263.5443363541</v>
      </c>
      <c r="BE183" s="1">
        <v>0.56252239513453151</v>
      </c>
      <c r="BF183">
        <v>0.22467883569402819</v>
      </c>
      <c r="BG183">
        <v>0.1499109550704727</v>
      </c>
      <c r="BH183">
        <v>3.8672681551229618E-2</v>
      </c>
      <c r="BI183">
        <v>2.421513254973795E-2</v>
      </c>
    </row>
    <row r="184" spans="1:61" x14ac:dyDescent="0.35">
      <c r="A184" t="s">
        <v>1507</v>
      </c>
      <c r="B184" t="s">
        <v>809</v>
      </c>
      <c r="C184">
        <v>32</v>
      </c>
      <c r="D184">
        <v>153.33349103124999</v>
      </c>
      <c r="E184">
        <v>4906.6717129999997</v>
      </c>
      <c r="F184">
        <v>2.7302431903891391E-2</v>
      </c>
      <c r="G184">
        <v>3.41745866752746E-2</v>
      </c>
      <c r="H184">
        <v>2.556754711424125E-3</v>
      </c>
      <c r="I184">
        <v>0.13275117105348819</v>
      </c>
      <c r="J184">
        <v>0.72930382456877874</v>
      </c>
      <c r="K184">
        <v>7.3911231087143009E-2</v>
      </c>
      <c r="L184">
        <v>0.38060716286135338</v>
      </c>
      <c r="M184">
        <v>2.4464866110266801E-2</v>
      </c>
      <c r="N184">
        <v>0.17329100900402741</v>
      </c>
      <c r="O184">
        <v>66009.672348039996</v>
      </c>
      <c r="P184" s="1">
        <v>0.22875816993464049</v>
      </c>
      <c r="Q184">
        <v>0.2581699346405229</v>
      </c>
      <c r="R184">
        <v>0.51307189542483655</v>
      </c>
      <c r="S184">
        <v>32.5</v>
      </c>
      <c r="T184">
        <v>88623.6</v>
      </c>
      <c r="U184" s="1">
        <v>150.9745142461538</v>
      </c>
      <c r="V184">
        <v>232955.23052247049</v>
      </c>
      <c r="W184" s="1">
        <v>0.75395505879768288</v>
      </c>
      <c r="X184">
        <v>0.17986577731961351</v>
      </c>
      <c r="Y184">
        <v>6.6179163882703701E-2</v>
      </c>
      <c r="Z184">
        <v>0.24604494120231721</v>
      </c>
      <c r="AA184">
        <v>232.95523052247049</v>
      </c>
      <c r="AB184">
        <v>6647.2017913051686</v>
      </c>
      <c r="AC184" s="1">
        <v>711.53410177209469</v>
      </c>
      <c r="AD184">
        <v>170621.48963939579</v>
      </c>
      <c r="AE184" s="1">
        <v>285</v>
      </c>
      <c r="AF184">
        <v>38265</v>
      </c>
      <c r="AG184" s="1">
        <v>77369.158279963405</v>
      </c>
      <c r="AH184" s="1">
        <v>58.249993000000003</v>
      </c>
      <c r="AI184">
        <v>23.662299000000001</v>
      </c>
      <c r="AJ184">
        <v>38.022796</v>
      </c>
      <c r="AK184">
        <v>2.5</v>
      </c>
      <c r="AL184">
        <v>1.7203569999999999</v>
      </c>
      <c r="AM184">
        <v>1.976987</v>
      </c>
      <c r="AN184">
        <v>0</v>
      </c>
      <c r="AO184">
        <v>0.67437755183107895</v>
      </c>
      <c r="AP184">
        <v>1377.772672683391</v>
      </c>
      <c r="AQ184" s="1">
        <v>2131.1808597862068</v>
      </c>
      <c r="AR184" s="1">
        <v>10031.803965932049</v>
      </c>
      <c r="AS184" s="1">
        <v>558.1394130657219</v>
      </c>
      <c r="AT184">
        <v>666.20028426588976</v>
      </c>
      <c r="AU184">
        <v>14765.09719573326</v>
      </c>
      <c r="AV184" s="1">
        <v>5458.9621168013</v>
      </c>
      <c r="AW184" s="1">
        <v>0.37820904500000002</v>
      </c>
      <c r="AX184">
        <v>5597.9034779228996</v>
      </c>
      <c r="AY184" s="1">
        <v>0.38783521170000002</v>
      </c>
      <c r="AZ184">
        <v>1146.3380858810001</v>
      </c>
      <c r="BA184">
        <v>7.9420853900000005E-2</v>
      </c>
      <c r="BB184">
        <v>2230.5127768098</v>
      </c>
      <c r="BC184" s="1">
        <v>0.15453488939999999</v>
      </c>
      <c r="BD184">
        <v>14433.716457414999</v>
      </c>
      <c r="BE184" s="1">
        <v>0.58971308799320443</v>
      </c>
      <c r="BF184">
        <v>0.26588722670120168</v>
      </c>
      <c r="BG184">
        <v>0.10292103962858699</v>
      </c>
      <c r="BH184">
        <v>2.988006665100441E-2</v>
      </c>
      <c r="BI184">
        <v>1.159857902600242E-2</v>
      </c>
    </row>
    <row r="185" spans="1:61" x14ac:dyDescent="0.35">
      <c r="A185" t="s">
        <v>1508</v>
      </c>
      <c r="B185" t="s">
        <v>810</v>
      </c>
      <c r="C185">
        <v>4</v>
      </c>
      <c r="D185">
        <v>293.79797324999998</v>
      </c>
      <c r="E185">
        <v>1175.1918929999999</v>
      </c>
      <c r="F185">
        <v>8.1737568692514251E-2</v>
      </c>
      <c r="G185">
        <v>0.46842846930297638</v>
      </c>
      <c r="H185" t="s">
        <v>3</v>
      </c>
      <c r="I185">
        <v>6.0872097931155757E-2</v>
      </c>
      <c r="J185">
        <v>0.27844310904285829</v>
      </c>
      <c r="K185">
        <v>0.1089186658261895</v>
      </c>
      <c r="L185">
        <v>0.59833457679479729</v>
      </c>
      <c r="M185">
        <v>6.5585650849870378E-2</v>
      </c>
      <c r="N185">
        <v>0.1855583852245738</v>
      </c>
      <c r="O185">
        <v>68493.120305739998</v>
      </c>
      <c r="P185" s="1">
        <v>0.29292929292929287</v>
      </c>
      <c r="Q185">
        <v>0.1818181818181818</v>
      </c>
      <c r="R185">
        <v>0.5252525252525253</v>
      </c>
      <c r="S185">
        <v>18.2</v>
      </c>
      <c r="T185">
        <v>87368.571428569994</v>
      </c>
      <c r="U185" s="1">
        <v>64.570983131868132</v>
      </c>
      <c r="V185">
        <v>198378.64895822591</v>
      </c>
      <c r="W185" s="1">
        <v>0.83233054370943138</v>
      </c>
      <c r="X185">
        <v>0.1106557296183491</v>
      </c>
      <c r="Y185">
        <v>5.7013726672219427E-2</v>
      </c>
      <c r="Z185">
        <v>0.16766945629056859</v>
      </c>
      <c r="AA185">
        <v>198.37864895822591</v>
      </c>
      <c r="AB185">
        <v>10285.709995108011</v>
      </c>
      <c r="AC185" s="1">
        <v>1367.2194639620441</v>
      </c>
      <c r="AD185">
        <v>157777.81927107711</v>
      </c>
      <c r="AE185" s="1">
        <v>240</v>
      </c>
      <c r="AF185">
        <v>44252</v>
      </c>
      <c r="AG185" s="1">
        <v>69345.305459192983</v>
      </c>
      <c r="AH185" s="1">
        <v>90.779940999999994</v>
      </c>
      <c r="AI185">
        <v>47.429794999999999</v>
      </c>
      <c r="AJ185">
        <v>65.029673000000003</v>
      </c>
      <c r="AK185">
        <v>2</v>
      </c>
      <c r="AL185">
        <v>1.47906</v>
      </c>
      <c r="AM185">
        <v>1.9593670000000001</v>
      </c>
      <c r="AN185">
        <v>0</v>
      </c>
      <c r="AO185">
        <v>1.1133781131791189</v>
      </c>
      <c r="AP185">
        <v>2328.3831741000622</v>
      </c>
      <c r="AQ185" s="1">
        <v>2195.502296576853</v>
      </c>
      <c r="AR185" s="1">
        <v>9046.6364372716125</v>
      </c>
      <c r="AS185" s="1">
        <v>1743.5484385187131</v>
      </c>
      <c r="AT185">
        <v>713.31276619009157</v>
      </c>
      <c r="AU185">
        <v>16027.38311265733</v>
      </c>
      <c r="AV185" s="1">
        <v>7084.6369126224999</v>
      </c>
      <c r="AW185" s="1">
        <v>0.3512808181</v>
      </c>
      <c r="AX185">
        <v>9194.6464809983008</v>
      </c>
      <c r="AY185" s="1">
        <v>0.45590239529999999</v>
      </c>
      <c r="AZ185">
        <v>1865.2616489106999</v>
      </c>
      <c r="BA185" s="1">
        <v>9.2486128200000003E-2</v>
      </c>
      <c r="BB185">
        <v>2023.4702509547001</v>
      </c>
      <c r="BC185" s="1">
        <v>0.1003306583</v>
      </c>
      <c r="BD185">
        <v>20168.015293486202</v>
      </c>
      <c r="BE185" s="1">
        <v>0.54764470854390901</v>
      </c>
      <c r="BF185">
        <v>0.1826255630981021</v>
      </c>
      <c r="BG185">
        <v>0.23884936665117551</v>
      </c>
      <c r="BH185">
        <v>1.8570927962722431E-2</v>
      </c>
      <c r="BI185">
        <v>1.2309433744090969E-2</v>
      </c>
    </row>
    <row r="186" spans="1:61" x14ac:dyDescent="0.35">
      <c r="A186" t="s">
        <v>1509</v>
      </c>
      <c r="B186" t="s">
        <v>811</v>
      </c>
      <c r="C186">
        <v>89</v>
      </c>
      <c r="D186">
        <v>18.810308101123599</v>
      </c>
      <c r="E186">
        <v>1674.1174209999999</v>
      </c>
      <c r="F186" t="s">
        <v>3</v>
      </c>
      <c r="G186" t="s">
        <v>3</v>
      </c>
      <c r="H186" t="s">
        <v>3</v>
      </c>
      <c r="I186">
        <v>7.4739203096757176E-2</v>
      </c>
      <c r="J186">
        <v>0.89708731743137704</v>
      </c>
      <c r="K186">
        <v>2.156004585809845E-2</v>
      </c>
      <c r="L186">
        <v>0.36861789800710021</v>
      </c>
      <c r="M186" t="s">
        <v>3</v>
      </c>
      <c r="N186">
        <v>0.1419725762987139</v>
      </c>
      <c r="O186">
        <v>60925.958774469997</v>
      </c>
      <c r="P186" s="1">
        <v>0.2170542635658915</v>
      </c>
      <c r="Q186">
        <v>0.20155038759689919</v>
      </c>
      <c r="R186">
        <v>0.58139534883720934</v>
      </c>
      <c r="S186">
        <v>11.38</v>
      </c>
      <c r="T186">
        <v>83649.216168710002</v>
      </c>
      <c r="U186" s="1">
        <v>147.1104939367311</v>
      </c>
      <c r="V186">
        <v>248890.8213804437</v>
      </c>
      <c r="W186" s="1">
        <v>0.80585477139525852</v>
      </c>
      <c r="X186">
        <v>5.6195866652670061E-2</v>
      </c>
      <c r="Y186">
        <v>0.13794936195207139</v>
      </c>
      <c r="Z186">
        <v>0.19414522860474151</v>
      </c>
      <c r="AA186">
        <v>248.8908213804437</v>
      </c>
      <c r="AB186">
        <v>7268.4184797094949</v>
      </c>
      <c r="AC186" s="1">
        <v>692.8223764060574</v>
      </c>
      <c r="AD186">
        <v>224900.89613244779</v>
      </c>
      <c r="AE186" s="1">
        <v>455</v>
      </c>
      <c r="AF186">
        <v>43257</v>
      </c>
      <c r="AG186" s="1">
        <v>85313.271737363888</v>
      </c>
      <c r="AH186" s="1">
        <v>48.857979</v>
      </c>
      <c r="AI186">
        <v>26.057998000000001</v>
      </c>
      <c r="AJ186">
        <v>26.057994999999998</v>
      </c>
      <c r="AK186">
        <v>1.9</v>
      </c>
      <c r="AL186">
        <v>1.820667</v>
      </c>
      <c r="AM186">
        <v>1.8125309999999999</v>
      </c>
      <c r="AN186">
        <v>0</v>
      </c>
      <c r="AO186">
        <v>0.78346084883295708</v>
      </c>
      <c r="AP186">
        <v>2011.665745637086</v>
      </c>
      <c r="AQ186" s="1">
        <v>2374.949468971568</v>
      </c>
      <c r="AR186" s="1">
        <v>7445.364927004126</v>
      </c>
      <c r="AS186" s="1">
        <v>881.38000446744059</v>
      </c>
      <c r="AT186">
        <v>93.498913538872984</v>
      </c>
      <c r="AU186">
        <v>12806.85905961909</v>
      </c>
      <c r="AV186" s="1">
        <v>6020.7642417686002</v>
      </c>
      <c r="AW186" s="1">
        <v>0.44082267790000002</v>
      </c>
      <c r="AX186">
        <v>5374.0515840183998</v>
      </c>
      <c r="AY186" s="1">
        <v>0.39347227610000002</v>
      </c>
      <c r="AZ186">
        <v>1346.7685910314999</v>
      </c>
      <c r="BA186">
        <v>9.8606441500000003E-2</v>
      </c>
      <c r="BB186">
        <v>916.43397505559994</v>
      </c>
      <c r="BC186" s="1">
        <v>6.70986046E-2</v>
      </c>
      <c r="BD186">
        <v>13658.0183918741</v>
      </c>
      <c r="BE186" s="1">
        <v>0.55475075229683901</v>
      </c>
      <c r="BF186">
        <v>0.2258352970523991</v>
      </c>
      <c r="BG186">
        <v>0.13799613585515569</v>
      </c>
      <c r="BH186">
        <v>6.4739269845185146E-2</v>
      </c>
      <c r="BI186">
        <v>1.667854495042103E-2</v>
      </c>
    </row>
    <row r="187" spans="1:61" x14ac:dyDescent="0.35">
      <c r="A187" t="s">
        <v>1510</v>
      </c>
      <c r="B187" t="s">
        <v>812</v>
      </c>
      <c r="C187">
        <v>33</v>
      </c>
      <c r="D187">
        <v>202.40481757575759</v>
      </c>
      <c r="E187">
        <v>6679.35898</v>
      </c>
      <c r="F187">
        <v>2.3038649481882899E-2</v>
      </c>
      <c r="G187">
        <v>2.3710101264791769E-2</v>
      </c>
      <c r="H187" t="s">
        <v>3</v>
      </c>
      <c r="I187">
        <v>4.1924975183046047E-2</v>
      </c>
      <c r="J187">
        <v>0.85217958751575662</v>
      </c>
      <c r="K187">
        <v>5.8452531373356389E-2</v>
      </c>
      <c r="L187">
        <v>0.1209202216295156</v>
      </c>
      <c r="M187">
        <v>1.248030914348601E-2</v>
      </c>
      <c r="N187">
        <v>0.1024749349291636</v>
      </c>
      <c r="O187">
        <v>83766.224316899999</v>
      </c>
      <c r="P187" s="1">
        <v>0.1180400890868597</v>
      </c>
      <c r="Q187">
        <v>0.14031180400890869</v>
      </c>
      <c r="R187">
        <v>0.74164810690423166</v>
      </c>
      <c r="S187">
        <v>51</v>
      </c>
      <c r="T187">
        <v>100305.23529411</v>
      </c>
      <c r="U187" s="1">
        <v>130.9678231372549</v>
      </c>
      <c r="V187">
        <v>227985.23998481061</v>
      </c>
      <c r="W187" s="1">
        <v>0.89549964845569585</v>
      </c>
      <c r="X187">
        <v>7.6367298385207741E-2</v>
      </c>
      <c r="Y187">
        <v>2.813305315909638E-2</v>
      </c>
      <c r="Z187">
        <v>0.10450035154430409</v>
      </c>
      <c r="AA187">
        <v>227.98523998481059</v>
      </c>
      <c r="AB187">
        <v>8366.4756105083598</v>
      </c>
      <c r="AC187" s="1">
        <v>862.217913012964</v>
      </c>
      <c r="AD187">
        <v>215637.50497097091</v>
      </c>
      <c r="AE187" s="1">
        <v>433</v>
      </c>
      <c r="AF187">
        <v>62208</v>
      </c>
      <c r="AG187" s="1">
        <v>172917.02746792469</v>
      </c>
      <c r="AH187" s="1">
        <v>68.559960000000004</v>
      </c>
      <c r="AI187">
        <v>34.607151999999999</v>
      </c>
      <c r="AJ187">
        <v>49.470796999999997</v>
      </c>
      <c r="AK187">
        <v>0.5</v>
      </c>
      <c r="AL187">
        <v>0.40622999999999998</v>
      </c>
      <c r="AM187">
        <v>0.470447</v>
      </c>
      <c r="AN187">
        <v>0</v>
      </c>
      <c r="AO187" s="1">
        <v>0.39328844208378783</v>
      </c>
      <c r="AP187">
        <v>1734.8875086213741</v>
      </c>
      <c r="AQ187" s="1">
        <v>1923.6469859567269</v>
      </c>
      <c r="AR187" s="1">
        <v>8894.0163686186552</v>
      </c>
      <c r="AS187" s="1">
        <v>990.68849418241632</v>
      </c>
      <c r="AT187">
        <v>520.86468782667521</v>
      </c>
      <c r="AU187">
        <v>14064.10404520585</v>
      </c>
      <c r="AV187" s="1">
        <v>3377.3908358894</v>
      </c>
      <c r="AW187" s="1">
        <v>0.23321375150000001</v>
      </c>
      <c r="AX187">
        <v>7090.7573136711999</v>
      </c>
      <c r="AY187" s="1">
        <v>0.48962710999999998</v>
      </c>
      <c r="AZ187">
        <v>3130.7618143734999</v>
      </c>
      <c r="BA187">
        <v>0.2161836587</v>
      </c>
      <c r="BB187">
        <v>883.04409673060002</v>
      </c>
      <c r="BC187" s="1">
        <v>6.0975479800000003E-2</v>
      </c>
      <c r="BD187">
        <v>14481.954060664701</v>
      </c>
      <c r="BE187" s="1">
        <v>0.62496960310164362</v>
      </c>
      <c r="BF187">
        <v>0.2293152979081462</v>
      </c>
      <c r="BG187">
        <v>9.8831775457902671E-2</v>
      </c>
      <c r="BH187">
        <v>3.2588233767106553E-2</v>
      </c>
      <c r="BI187">
        <v>1.429508976520095E-2</v>
      </c>
    </row>
    <row r="188" spans="1:61" x14ac:dyDescent="0.35">
      <c r="A188" t="s">
        <v>1511</v>
      </c>
      <c r="B188" t="s">
        <v>813</v>
      </c>
      <c r="C188">
        <v>136</v>
      </c>
      <c r="D188">
        <v>6.7876694558823534</v>
      </c>
      <c r="E188">
        <v>923.12304600000004</v>
      </c>
      <c r="F188" t="s">
        <v>3</v>
      </c>
      <c r="G188" t="s">
        <v>3</v>
      </c>
      <c r="H188" t="s">
        <v>3</v>
      </c>
      <c r="I188">
        <v>1.8760544380120921E-2</v>
      </c>
      <c r="J188">
        <v>0.95538348317574295</v>
      </c>
      <c r="K188">
        <v>2.2536325877124241E-2</v>
      </c>
      <c r="L188">
        <v>0.44554128161260842</v>
      </c>
      <c r="M188" t="s">
        <v>3</v>
      </c>
      <c r="N188">
        <v>0.2040788568188002</v>
      </c>
      <c r="O188">
        <v>59620.137870339997</v>
      </c>
      <c r="P188" s="1">
        <v>0.25</v>
      </c>
      <c r="Q188">
        <v>0.1111111111111111</v>
      </c>
      <c r="R188">
        <v>0.63888888888888884</v>
      </c>
      <c r="S188">
        <v>9.51</v>
      </c>
      <c r="T188">
        <v>74402.628811770002</v>
      </c>
      <c r="U188" s="1">
        <v>97.068669400630924</v>
      </c>
      <c r="V188">
        <v>302909.03386242618</v>
      </c>
      <c r="W188" s="1">
        <v>0.42063946900374288</v>
      </c>
      <c r="X188">
        <v>5.5512344490681022E-2</v>
      </c>
      <c r="Y188">
        <v>0.52384818650557607</v>
      </c>
      <c r="Z188">
        <v>0.57936053099625706</v>
      </c>
      <c r="AA188">
        <v>302.90903386242621</v>
      </c>
      <c r="AB188">
        <v>9803.3128294361741</v>
      </c>
      <c r="AC188" s="1">
        <v>332.46590617563248</v>
      </c>
      <c r="AD188">
        <v>301607.23051546182</v>
      </c>
      <c r="AE188" s="1">
        <v>557</v>
      </c>
      <c r="AF188">
        <v>33453</v>
      </c>
      <c r="AG188" s="1">
        <v>59408.259658893141</v>
      </c>
      <c r="AH188" s="1">
        <v>42.819985000000003</v>
      </c>
      <c r="AI188">
        <v>19.999986</v>
      </c>
      <c r="AJ188">
        <v>27.380013999999999</v>
      </c>
      <c r="AK188">
        <v>0</v>
      </c>
      <c r="AL188">
        <v>0</v>
      </c>
      <c r="AM188">
        <v>0</v>
      </c>
      <c r="AN188">
        <v>0</v>
      </c>
      <c r="AO188" s="1">
        <v>0.83768088304358812</v>
      </c>
      <c r="AP188">
        <v>2721.8541026436469</v>
      </c>
      <c r="AQ188" s="1">
        <v>3531.1607960874162</v>
      </c>
      <c r="AR188" s="1">
        <v>8156.8039413891956</v>
      </c>
      <c r="AS188" s="1">
        <v>564.0028187531567</v>
      </c>
      <c r="AT188">
        <v>637.94155346003572</v>
      </c>
      <c r="AU188">
        <v>15611.76321233345</v>
      </c>
      <c r="AV188" s="1">
        <v>6360.1888030395003</v>
      </c>
      <c r="AW188" s="1">
        <v>0.33184577749999999</v>
      </c>
      <c r="AX188">
        <v>9430.1853888826008</v>
      </c>
      <c r="AY188" s="1">
        <v>0.4920242621</v>
      </c>
      <c r="AZ188">
        <v>1686.1210920558001</v>
      </c>
      <c r="BA188">
        <v>8.7974143899999996E-2</v>
      </c>
      <c r="BB188">
        <v>1689.6030472089001</v>
      </c>
      <c r="BC188" s="1">
        <v>8.8155816499999998E-2</v>
      </c>
      <c r="BD188">
        <v>19166.0983311868</v>
      </c>
      <c r="BE188" s="1">
        <v>0.49470693053620712</v>
      </c>
      <c r="BF188">
        <v>0.25152482416644639</v>
      </c>
      <c r="BG188">
        <v>0.15757280491332881</v>
      </c>
      <c r="BH188">
        <v>6.6331592238514411E-2</v>
      </c>
      <c r="BI188">
        <v>2.986384814550334E-2</v>
      </c>
    </row>
    <row r="189" spans="1:61" x14ac:dyDescent="0.35">
      <c r="A189" t="s">
        <v>1512</v>
      </c>
      <c r="B189" t="s">
        <v>814</v>
      </c>
      <c r="C189">
        <v>45</v>
      </c>
      <c r="D189">
        <v>15.25162602222222</v>
      </c>
      <c r="E189">
        <v>686.323171</v>
      </c>
      <c r="F189" t="s">
        <v>3</v>
      </c>
      <c r="G189" t="s">
        <v>3</v>
      </c>
      <c r="H189" t="s">
        <v>3</v>
      </c>
      <c r="I189" t="s">
        <v>3</v>
      </c>
      <c r="J189">
        <v>0.97835851352267866</v>
      </c>
      <c r="K189" t="s">
        <v>3</v>
      </c>
      <c r="L189">
        <v>4.6293127744230007E-2</v>
      </c>
      <c r="M189" t="s">
        <v>3</v>
      </c>
      <c r="N189">
        <v>0.1098187155560179</v>
      </c>
      <c r="O189">
        <v>74439.655758599998</v>
      </c>
      <c r="P189" s="1">
        <v>7.5471698113207544E-2</v>
      </c>
      <c r="Q189">
        <v>0.1132075471698113</v>
      </c>
      <c r="R189">
        <v>0.81132075471698117</v>
      </c>
      <c r="S189">
        <v>5</v>
      </c>
      <c r="T189">
        <v>81733</v>
      </c>
      <c r="U189" s="1">
        <v>137.26463419999999</v>
      </c>
      <c r="V189">
        <v>196187.21280211589</v>
      </c>
      <c r="W189" s="1">
        <v>0.90183258059190408</v>
      </c>
      <c r="X189">
        <v>7.194278585848729E-2</v>
      </c>
      <c r="Y189">
        <v>2.622463354960863E-2</v>
      </c>
      <c r="Z189">
        <v>9.8167419408095924E-2</v>
      </c>
      <c r="AA189">
        <v>196.18721280211591</v>
      </c>
      <c r="AB189">
        <v>4081.545135534991</v>
      </c>
      <c r="AC189" s="1">
        <v>625.47327285268068</v>
      </c>
      <c r="AD189">
        <v>182931.21919509841</v>
      </c>
      <c r="AE189" s="1">
        <v>335</v>
      </c>
      <c r="AF189">
        <v>48185</v>
      </c>
      <c r="AG189" s="1">
        <v>86305.129691211405</v>
      </c>
      <c r="AH189" s="1">
        <v>36.996791000000002</v>
      </c>
      <c r="AI189">
        <v>20.001252000000001</v>
      </c>
      <c r="AJ189">
        <v>24.968876000000002</v>
      </c>
      <c r="AK189">
        <v>2.4</v>
      </c>
      <c r="AL189">
        <v>1.63523</v>
      </c>
      <c r="AM189">
        <v>2.3752960000000001</v>
      </c>
      <c r="AN189">
        <v>4057.91039510161</v>
      </c>
      <c r="AO189">
        <v>1.210980678095144</v>
      </c>
      <c r="AP189">
        <v>1948.276346333643</v>
      </c>
      <c r="AQ189" s="1">
        <v>3048.2364699297032</v>
      </c>
      <c r="AR189" s="1">
        <v>9206.9374122879508</v>
      </c>
      <c r="AS189" s="1">
        <v>869.19191309075018</v>
      </c>
      <c r="AT189">
        <v>480.44104283927783</v>
      </c>
      <c r="AU189" s="1">
        <v>15553.083184481329</v>
      </c>
      <c r="AV189" s="1">
        <v>7204.7717176362003</v>
      </c>
      <c r="AW189" s="1">
        <v>0.39992420760000003</v>
      </c>
      <c r="AX189">
        <v>8258.7431562423008</v>
      </c>
      <c r="AY189" s="1">
        <v>0.4584283086</v>
      </c>
      <c r="AZ189">
        <v>1807.4608150372001</v>
      </c>
      <c r="BA189">
        <v>0.10032897120000001</v>
      </c>
      <c r="BB189">
        <v>744.36717009760002</v>
      </c>
      <c r="BC189" s="1">
        <v>4.1318512600000003E-2</v>
      </c>
      <c r="BD189">
        <v>18015.342859013301</v>
      </c>
      <c r="BE189" s="1">
        <v>0.554588085371435</v>
      </c>
      <c r="BF189">
        <v>0.27432150575680248</v>
      </c>
      <c r="BG189">
        <v>0.1196959385216305</v>
      </c>
      <c r="BH189">
        <v>3.9026570848581889E-2</v>
      </c>
      <c r="BI189">
        <v>1.2367899501550031E-2</v>
      </c>
    </row>
    <row r="190" spans="1:61" x14ac:dyDescent="0.35">
      <c r="A190" t="s">
        <v>1513</v>
      </c>
      <c r="B190" t="s">
        <v>815</v>
      </c>
      <c r="C190">
        <v>61</v>
      </c>
      <c r="D190">
        <v>15.05688418032787</v>
      </c>
      <c r="E190">
        <v>918.46993499999996</v>
      </c>
      <c r="F190">
        <v>1.1378445581321679E-2</v>
      </c>
      <c r="G190" t="s">
        <v>3</v>
      </c>
      <c r="H190" t="s">
        <v>3</v>
      </c>
      <c r="I190">
        <v>2.437166324782232E-2</v>
      </c>
      <c r="J190">
        <v>0.96219081464059131</v>
      </c>
      <c r="K190" t="s">
        <v>3</v>
      </c>
      <c r="L190">
        <v>9.6647266325573841E-2</v>
      </c>
      <c r="M190" t="s">
        <v>3</v>
      </c>
      <c r="N190">
        <v>8.7570198075677466E-2</v>
      </c>
      <c r="O190">
        <v>66809.268164430003</v>
      </c>
      <c r="P190" s="1">
        <v>0.1</v>
      </c>
      <c r="Q190">
        <v>0.1142857142857143</v>
      </c>
      <c r="R190">
        <v>0.7857142857142857</v>
      </c>
      <c r="S190">
        <v>6</v>
      </c>
      <c r="T190">
        <v>89053.5</v>
      </c>
      <c r="U190" s="1">
        <v>153.07832250000001</v>
      </c>
      <c r="V190">
        <v>147697.60536581959</v>
      </c>
      <c r="W190" s="1">
        <v>0.87547757814427563</v>
      </c>
      <c r="X190">
        <v>9.5813220237304986E-2</v>
      </c>
      <c r="Y190">
        <v>2.8709201618419441E-2</v>
      </c>
      <c r="Z190">
        <v>0.1245224218557244</v>
      </c>
      <c r="AA190">
        <v>147.69760536581961</v>
      </c>
      <c r="AB190">
        <v>3055.2660387299452</v>
      </c>
      <c r="AC190" s="1">
        <v>352.58591235215567</v>
      </c>
      <c r="AD190">
        <v>143754.9173901483</v>
      </c>
      <c r="AE190" s="1">
        <v>170</v>
      </c>
      <c r="AF190">
        <v>42327.5</v>
      </c>
      <c r="AG190" s="1">
        <v>80338.884128529695</v>
      </c>
      <c r="AH190" s="1">
        <v>27.782271000000001</v>
      </c>
      <c r="AI190">
        <v>20.51971</v>
      </c>
      <c r="AJ190">
        <v>20.078676000000002</v>
      </c>
      <c r="AK190">
        <v>0</v>
      </c>
      <c r="AL190">
        <v>0</v>
      </c>
      <c r="AM190">
        <v>0</v>
      </c>
      <c r="AN190">
        <v>2685.6728848723828</v>
      </c>
      <c r="AO190">
        <v>1.4274472101933791</v>
      </c>
      <c r="AP190">
        <v>1407.3460118212799</v>
      </c>
      <c r="AQ190" s="1">
        <v>2042.722291176575</v>
      </c>
      <c r="AR190" s="1">
        <v>8434.4799702126347</v>
      </c>
      <c r="AS190" s="1">
        <v>273.30728033030277</v>
      </c>
      <c r="AT190" s="1">
        <v>479.50426379498202</v>
      </c>
      <c r="AU190">
        <v>12637.35981733577</v>
      </c>
      <c r="AV190" s="1">
        <v>6988.1201198657</v>
      </c>
      <c r="AW190" s="1">
        <v>0.48410219059999998</v>
      </c>
      <c r="AX190">
        <v>5506.9152123999002</v>
      </c>
      <c r="AY190" s="1">
        <v>0.38149168480000001</v>
      </c>
      <c r="AZ190">
        <v>1105.2382988263</v>
      </c>
      <c r="BA190">
        <v>7.6565409900000006E-2</v>
      </c>
      <c r="BB190">
        <v>834.94326092619997</v>
      </c>
      <c r="BC190" s="1">
        <v>5.7840714600000002E-2</v>
      </c>
      <c r="BD190">
        <v>14435.216892018099</v>
      </c>
      <c r="BE190" s="1">
        <v>0.58939693296411966</v>
      </c>
      <c r="BF190">
        <v>0.24098985676955759</v>
      </c>
      <c r="BG190">
        <v>5.4491207075814063E-2</v>
      </c>
      <c r="BH190">
        <v>3.7415706929796441E-2</v>
      </c>
      <c r="BI190">
        <v>7.7706296260712321E-2</v>
      </c>
    </row>
    <row r="191" spans="1:61" x14ac:dyDescent="0.35">
      <c r="A191" t="s">
        <v>1514</v>
      </c>
      <c r="B191" t="s">
        <v>816</v>
      </c>
      <c r="C191">
        <v>22</v>
      </c>
      <c r="D191">
        <v>76.680121045454541</v>
      </c>
      <c r="E191">
        <v>1686.962663</v>
      </c>
      <c r="F191" t="s">
        <v>3</v>
      </c>
      <c r="G191">
        <v>5.8478022229983322E-2</v>
      </c>
      <c r="H191" t="s">
        <v>3</v>
      </c>
      <c r="I191">
        <v>0.25506295372779159</v>
      </c>
      <c r="J191">
        <v>0.52820312037879047</v>
      </c>
      <c r="K191">
        <v>0.15294179818680981</v>
      </c>
      <c r="L191">
        <v>0.69804562333940967</v>
      </c>
      <c r="M191">
        <v>1.752199426964287E-2</v>
      </c>
      <c r="N191">
        <v>0.2118633889288587</v>
      </c>
      <c r="O191">
        <v>53082.05624279</v>
      </c>
      <c r="P191" s="1">
        <v>0.24427480916030531</v>
      </c>
      <c r="Q191">
        <v>0.26717557251908403</v>
      </c>
      <c r="R191">
        <v>0.48854961832061072</v>
      </c>
      <c r="S191">
        <v>16</v>
      </c>
      <c r="T191">
        <v>88344.0625</v>
      </c>
      <c r="U191" s="1">
        <v>105.4351664375</v>
      </c>
      <c r="V191">
        <v>127355.3438449752</v>
      </c>
      <c r="W191" s="1">
        <v>0.6486667447699539</v>
      </c>
      <c r="X191">
        <v>0.2031883083754232</v>
      </c>
      <c r="Y191">
        <v>0.14814494685462279</v>
      </c>
      <c r="Z191">
        <v>0.35133325523004599</v>
      </c>
      <c r="AA191">
        <v>127.3553438449752</v>
      </c>
      <c r="AB191">
        <v>5387.0605433784876</v>
      </c>
      <c r="AC191" s="1">
        <v>546.59621118123107</v>
      </c>
      <c r="AD191">
        <v>78826.349743472398</v>
      </c>
      <c r="AE191" s="1">
        <v>32</v>
      </c>
      <c r="AF191">
        <v>31155</v>
      </c>
      <c r="AG191" s="1">
        <v>44234.630913348949</v>
      </c>
      <c r="AH191" s="1">
        <v>54.919958999999999</v>
      </c>
      <c r="AI191">
        <v>37.019992000000002</v>
      </c>
      <c r="AJ191">
        <v>49.952157999999997</v>
      </c>
      <c r="AK191">
        <v>2.23</v>
      </c>
      <c r="AL191">
        <v>1.4369879999999999</v>
      </c>
      <c r="AM191">
        <v>2.1892309999999999</v>
      </c>
      <c r="AN191">
        <v>0</v>
      </c>
      <c r="AO191">
        <v>1.1883815198385841</v>
      </c>
      <c r="AP191">
        <v>1920.2088469696021</v>
      </c>
      <c r="AQ191" s="1">
        <v>2697.7193092743628</v>
      </c>
      <c r="AR191" s="1">
        <v>8152.6758663063538</v>
      </c>
      <c r="AS191" s="1">
        <v>805.26399889859329</v>
      </c>
      <c r="AT191">
        <v>1067.280254322973</v>
      </c>
      <c r="AU191">
        <v>14643.14827577189</v>
      </c>
      <c r="AV191" s="1">
        <v>8168.6870077407002</v>
      </c>
      <c r="AW191" s="1">
        <v>0.50677747250000005</v>
      </c>
      <c r="AX191">
        <v>4504.0669288807003</v>
      </c>
      <c r="AY191" s="1">
        <v>0.27942797320000001</v>
      </c>
      <c r="AZ191">
        <v>641.39229160959997</v>
      </c>
      <c r="BA191">
        <v>3.9791359900000003E-2</v>
      </c>
      <c r="BB191">
        <v>2804.7372076095999</v>
      </c>
      <c r="BC191" s="1">
        <v>0.17400319440000001</v>
      </c>
      <c r="BD191">
        <v>16118.8834358406</v>
      </c>
      <c r="BE191" s="1">
        <v>0.55649793237251532</v>
      </c>
      <c r="BF191">
        <v>0.23804328437834371</v>
      </c>
      <c r="BG191">
        <v>0.14217920387987379</v>
      </c>
      <c r="BH191">
        <v>5.0804492754184423E-2</v>
      </c>
      <c r="BI191">
        <v>1.247508661508271E-2</v>
      </c>
    </row>
    <row r="192" spans="1:61" x14ac:dyDescent="0.35">
      <c r="A192" t="s">
        <v>1515</v>
      </c>
      <c r="B192" t="s">
        <v>817</v>
      </c>
      <c r="C192">
        <v>24</v>
      </c>
      <c r="D192">
        <v>106.96461454166671</v>
      </c>
      <c r="E192">
        <v>2567.1507489999999</v>
      </c>
      <c r="F192">
        <v>1.066243827782676E-2</v>
      </c>
      <c r="G192">
        <v>3.3200089373612213E-2</v>
      </c>
      <c r="H192" t="s">
        <v>3</v>
      </c>
      <c r="I192">
        <v>4.0276074934304913E-2</v>
      </c>
      <c r="J192">
        <v>0.85563873591629502</v>
      </c>
      <c r="K192">
        <v>5.9827026576661897E-2</v>
      </c>
      <c r="L192">
        <v>0.51922838376522806</v>
      </c>
      <c r="M192">
        <v>1.489466767779137E-2</v>
      </c>
      <c r="N192">
        <v>0.2250486158565102</v>
      </c>
      <c r="O192">
        <v>78055.772188520001</v>
      </c>
      <c r="P192" s="1">
        <v>0.17073170731707321</v>
      </c>
      <c r="Q192">
        <v>0.1170731707317073</v>
      </c>
      <c r="R192">
        <v>0.71219512195121948</v>
      </c>
      <c r="S192">
        <v>19</v>
      </c>
      <c r="T192">
        <v>103326.42105263</v>
      </c>
      <c r="U192" s="1">
        <v>135.11319731578951</v>
      </c>
      <c r="V192">
        <v>216901.79286000319</v>
      </c>
      <c r="W192" s="1">
        <v>0.67078807929893269</v>
      </c>
      <c r="X192">
        <v>0.25525613681702303</v>
      </c>
      <c r="Y192">
        <v>7.3955783884044307E-2</v>
      </c>
      <c r="Z192">
        <v>0.32921192070106731</v>
      </c>
      <c r="AA192">
        <v>216.90179286000321</v>
      </c>
      <c r="AB192">
        <v>7845.0729891281508</v>
      </c>
      <c r="AC192" s="1">
        <v>677.00323429662376</v>
      </c>
      <c r="AD192">
        <v>170979.8049185689</v>
      </c>
      <c r="AE192" s="1">
        <v>290</v>
      </c>
      <c r="AF192">
        <v>37917.5</v>
      </c>
      <c r="AG192" s="1">
        <v>58312.70881763527</v>
      </c>
      <c r="AH192" s="1">
        <v>60.649979999999999</v>
      </c>
      <c r="AI192">
        <v>33.6</v>
      </c>
      <c r="AJ192">
        <v>35.826300000000003</v>
      </c>
      <c r="AK192">
        <v>1.53</v>
      </c>
      <c r="AL192">
        <v>1.53</v>
      </c>
      <c r="AM192">
        <v>1.53</v>
      </c>
      <c r="AN192">
        <v>0</v>
      </c>
      <c r="AO192" s="1">
        <v>1.156352547027208</v>
      </c>
      <c r="AP192">
        <v>1833.3735180270869</v>
      </c>
      <c r="AQ192" s="1">
        <v>2464.8280325823589</v>
      </c>
      <c r="AR192" s="1">
        <v>9232.4086496410109</v>
      </c>
      <c r="AS192" s="1">
        <v>1371.429118983928</v>
      </c>
      <c r="AT192">
        <v>540.19780900681337</v>
      </c>
      <c r="AU192">
        <v>15442.2371282412</v>
      </c>
      <c r="AV192" s="1">
        <v>6252.5608459368004</v>
      </c>
      <c r="AW192" s="1">
        <v>0.38265085589999998</v>
      </c>
      <c r="AX192">
        <v>7251.9360497738999</v>
      </c>
      <c r="AY192" s="1">
        <v>0.44381168040000002</v>
      </c>
      <c r="AZ192">
        <v>1327.3545714632</v>
      </c>
      <c r="BA192">
        <v>8.1232854100000002E-2</v>
      </c>
      <c r="BB192">
        <v>1508.2683837155</v>
      </c>
      <c r="BC192" s="1">
        <v>9.2304609600000004E-2</v>
      </c>
      <c r="BD192">
        <v>16340.119850889399</v>
      </c>
      <c r="BE192" s="1">
        <v>0.54732856908581384</v>
      </c>
      <c r="BF192">
        <v>0.24350429822106359</v>
      </c>
      <c r="BG192">
        <v>0.17592248665164001</v>
      </c>
      <c r="BH192">
        <v>2.2448214157306041E-2</v>
      </c>
      <c r="BI192">
        <v>1.079643188417643E-2</v>
      </c>
    </row>
    <row r="193" spans="1:61" x14ac:dyDescent="0.35">
      <c r="A193" t="s">
        <v>1516</v>
      </c>
      <c r="B193" t="s">
        <v>818</v>
      </c>
      <c r="C193">
        <v>191</v>
      </c>
      <c r="D193">
        <v>9.3340104659685856</v>
      </c>
      <c r="E193">
        <v>1782.7959989999999</v>
      </c>
      <c r="F193" t="s">
        <v>3</v>
      </c>
      <c r="G193">
        <v>6.8083350811290327E-3</v>
      </c>
      <c r="H193" t="s">
        <v>3</v>
      </c>
      <c r="I193">
        <v>6.9586322754958217E-3</v>
      </c>
      <c r="J193">
        <v>0.95359654488731305</v>
      </c>
      <c r="K193">
        <v>2.9821662033756531E-2</v>
      </c>
      <c r="L193">
        <v>0.48278375810095281</v>
      </c>
      <c r="M193" t="s">
        <v>3</v>
      </c>
      <c r="N193">
        <v>0.20062914774438739</v>
      </c>
      <c r="O193">
        <v>58764.84406779</v>
      </c>
      <c r="P193" s="1">
        <v>0.28859060402684572</v>
      </c>
      <c r="Q193">
        <v>0.21476510067114091</v>
      </c>
      <c r="R193">
        <v>0.49664429530201343</v>
      </c>
      <c r="S193">
        <v>19</v>
      </c>
      <c r="T193">
        <v>75299.684210520005</v>
      </c>
      <c r="U193" s="1">
        <v>93.831368368421053</v>
      </c>
      <c r="V193">
        <v>281967.35929515632</v>
      </c>
      <c r="W193" s="1">
        <v>0.45082385519767759</v>
      </c>
      <c r="X193">
        <v>3.7570927371024562E-2</v>
      </c>
      <c r="Y193">
        <v>0.51160521743129783</v>
      </c>
      <c r="Z193">
        <v>0.54917614480232246</v>
      </c>
      <c r="AA193">
        <v>281.96735929515631</v>
      </c>
      <c r="AB193">
        <v>7209.3789795407774</v>
      </c>
      <c r="AC193" s="1">
        <v>402.16187965541877</v>
      </c>
      <c r="AD193">
        <v>234377.33871901029</v>
      </c>
      <c r="AE193" s="1">
        <v>470</v>
      </c>
      <c r="AF193">
        <v>37104</v>
      </c>
      <c r="AG193" s="1">
        <v>56221.574128156673</v>
      </c>
      <c r="AH193" s="1">
        <v>30.890566</v>
      </c>
      <c r="AI193">
        <v>19.991800000000001</v>
      </c>
      <c r="AJ193">
        <v>20.004245999999998</v>
      </c>
      <c r="AK193">
        <v>3.5</v>
      </c>
      <c r="AL193">
        <v>1.8061370000000001</v>
      </c>
      <c r="AM193">
        <v>2.468782</v>
      </c>
      <c r="AN193">
        <v>0</v>
      </c>
      <c r="AO193">
        <v>0.7586169232754586</v>
      </c>
      <c r="AP193">
        <v>1981.225805970636</v>
      </c>
      <c r="AQ193" s="1">
        <v>3073.827495167046</v>
      </c>
      <c r="AR193" s="1">
        <v>8971.3734487688853</v>
      </c>
      <c r="AS193" s="1">
        <v>801.14851660041234</v>
      </c>
      <c r="AT193">
        <v>409.25230391433018</v>
      </c>
      <c r="AU193">
        <v>15236.82757042131</v>
      </c>
      <c r="AV193" s="1">
        <v>7770.3854963793001</v>
      </c>
      <c r="AW193" s="1">
        <v>0.440211882</v>
      </c>
      <c r="AX193">
        <v>5634.5411439547997</v>
      </c>
      <c r="AY193" s="1">
        <v>0.31921092750000002</v>
      </c>
      <c r="AZ193">
        <v>1075.2545085526001</v>
      </c>
      <c r="BA193">
        <v>6.09158723E-2</v>
      </c>
      <c r="BB193">
        <v>3171.2858249658998</v>
      </c>
      <c r="BC193" s="1">
        <v>0.1796613182</v>
      </c>
      <c r="BD193">
        <v>17651.466973852599</v>
      </c>
      <c r="BE193" s="1">
        <v>0.58507875598834425</v>
      </c>
      <c r="BF193">
        <v>0.2483841834735995</v>
      </c>
      <c r="BG193">
        <v>0.1115075630197606</v>
      </c>
      <c r="BH193">
        <v>3.4873979428060732E-2</v>
      </c>
      <c r="BI193">
        <v>2.0155518090234921E-2</v>
      </c>
    </row>
    <row r="194" spans="1:61" x14ac:dyDescent="0.35">
      <c r="A194" t="s">
        <v>1517</v>
      </c>
      <c r="B194" t="s">
        <v>819</v>
      </c>
      <c r="C194">
        <v>63</v>
      </c>
      <c r="D194">
        <v>7.4569586666666661</v>
      </c>
      <c r="E194">
        <v>469.78839599999998</v>
      </c>
      <c r="F194" t="s">
        <v>3</v>
      </c>
      <c r="G194" t="s">
        <v>3</v>
      </c>
      <c r="H194" t="s">
        <v>3</v>
      </c>
      <c r="I194" t="s">
        <v>3</v>
      </c>
      <c r="J194">
        <v>0.93546377438395645</v>
      </c>
      <c r="K194">
        <v>3.3691054878444107E-2</v>
      </c>
      <c r="L194">
        <v>0.182195837276485</v>
      </c>
      <c r="M194" t="s">
        <v>3</v>
      </c>
      <c r="N194">
        <v>0.1198447191662093</v>
      </c>
      <c r="O194">
        <v>67114.422126739999</v>
      </c>
      <c r="P194" s="1">
        <v>0.125</v>
      </c>
      <c r="Q194">
        <v>0.15</v>
      </c>
      <c r="R194">
        <v>0.72499999999999998</v>
      </c>
      <c r="S194">
        <v>6.75</v>
      </c>
      <c r="T194">
        <v>72097.851851850006</v>
      </c>
      <c r="U194" s="1">
        <v>69.59828088888888</v>
      </c>
      <c r="V194">
        <v>195813.07410581509</v>
      </c>
      <c r="W194" s="1">
        <v>0.9591684856003394</v>
      </c>
      <c r="X194">
        <v>9.4890016611460012E-3</v>
      </c>
      <c r="Y194">
        <v>3.1342512738514572E-2</v>
      </c>
      <c r="Z194">
        <v>4.0831514399660568E-2</v>
      </c>
      <c r="AA194">
        <v>195.8130741058151</v>
      </c>
      <c r="AB194">
        <v>4313.3994310068056</v>
      </c>
      <c r="AC194" s="1">
        <v>670.39697591849415</v>
      </c>
      <c r="AD194">
        <v>184605.9305063762</v>
      </c>
      <c r="AE194" s="1">
        <v>341</v>
      </c>
      <c r="AF194">
        <v>38945</v>
      </c>
      <c r="AG194" s="1">
        <v>71155.904261890057</v>
      </c>
      <c r="AH194" s="1">
        <v>31.149547999999999</v>
      </c>
      <c r="AI194">
        <v>21.711089000000001</v>
      </c>
      <c r="AJ194">
        <v>23.948906000000001</v>
      </c>
      <c r="AK194">
        <v>1.5</v>
      </c>
      <c r="AL194">
        <v>0.64279799999999998</v>
      </c>
      <c r="AM194">
        <v>0.97406800000000004</v>
      </c>
      <c r="AN194">
        <v>1891.700364604153</v>
      </c>
      <c r="AO194" s="1">
        <v>1.2708961856351719</v>
      </c>
      <c r="AP194">
        <v>2415.017419885356</v>
      </c>
      <c r="AQ194" s="1">
        <v>3580.5951026512798</v>
      </c>
      <c r="AR194" s="1">
        <v>8871.5459246890387</v>
      </c>
      <c r="AS194" s="1">
        <v>753.38640335424554</v>
      </c>
      <c r="AT194">
        <v>556.54075797989708</v>
      </c>
      <c r="AU194">
        <v>16177.085608559821</v>
      </c>
      <c r="AV194" s="1">
        <v>9649.9890242641995</v>
      </c>
      <c r="AW194" s="1">
        <v>0.50947735679999995</v>
      </c>
      <c r="AX194">
        <v>5869.8043690521999</v>
      </c>
      <c r="AY194" s="1">
        <v>0.30990008460000001</v>
      </c>
      <c r="AZ194">
        <v>1773.5994226068999</v>
      </c>
      <c r="BA194">
        <v>9.3638318499999998E-2</v>
      </c>
      <c r="BB194">
        <v>1647.5648057776</v>
      </c>
      <c r="BC194" s="1">
        <v>8.6984240099999999E-2</v>
      </c>
      <c r="BD194">
        <v>18940.957621700902</v>
      </c>
      <c r="BE194" s="1">
        <v>0.54306210319500747</v>
      </c>
      <c r="BF194">
        <v>0.2000550723382605</v>
      </c>
      <c r="BG194">
        <v>0.198903559810995</v>
      </c>
      <c r="BH194">
        <v>4.7195776073437001E-2</v>
      </c>
      <c r="BI194">
        <v>1.078348858229999E-2</v>
      </c>
    </row>
    <row r="195" spans="1:61" x14ac:dyDescent="0.35">
      <c r="A195" t="s">
        <v>1518</v>
      </c>
      <c r="B195" t="s">
        <v>820</v>
      </c>
      <c r="C195">
        <v>83</v>
      </c>
      <c r="D195">
        <v>13.909464313253009</v>
      </c>
      <c r="E195">
        <v>1154.4855379999999</v>
      </c>
      <c r="F195" t="s">
        <v>3</v>
      </c>
      <c r="G195" t="s">
        <v>3</v>
      </c>
      <c r="H195" t="s">
        <v>3</v>
      </c>
      <c r="I195">
        <v>2.3394616190945839E-2</v>
      </c>
      <c r="J195">
        <v>0.93999774979882689</v>
      </c>
      <c r="K195">
        <v>2.3941553207385231E-2</v>
      </c>
      <c r="L195">
        <v>0.26960831643799771</v>
      </c>
      <c r="M195" t="s">
        <v>3</v>
      </c>
      <c r="N195">
        <v>0.19183466903482069</v>
      </c>
      <c r="O195">
        <v>57284.671052630001</v>
      </c>
      <c r="P195" s="1">
        <v>0.27631578947368418</v>
      </c>
      <c r="Q195">
        <v>0.14473684210526319</v>
      </c>
      <c r="R195">
        <v>0.57894736842105265</v>
      </c>
      <c r="S195">
        <v>7</v>
      </c>
      <c r="T195">
        <v>93492.571428569994</v>
      </c>
      <c r="U195" s="1">
        <v>164.9265054285714</v>
      </c>
      <c r="V195">
        <v>171323.19417586329</v>
      </c>
      <c r="W195" s="1">
        <v>0.83363114897278756</v>
      </c>
      <c r="X195">
        <v>8.2946193225496817E-2</v>
      </c>
      <c r="Y195">
        <v>8.3422657801715608E-2</v>
      </c>
      <c r="Z195">
        <v>0.16636885102721241</v>
      </c>
      <c r="AA195">
        <v>171.32319417586331</v>
      </c>
      <c r="AB195">
        <v>4356.2364659088526</v>
      </c>
      <c r="AC195" s="1">
        <v>540.33756116224311</v>
      </c>
      <c r="AD195">
        <v>150111.7661259025</v>
      </c>
      <c r="AE195" s="1">
        <v>205</v>
      </c>
      <c r="AF195">
        <v>38273.5</v>
      </c>
      <c r="AG195" s="1">
        <v>63555.49518413598</v>
      </c>
      <c r="AH195" s="1">
        <v>41.319913</v>
      </c>
      <c r="AI195">
        <v>23.619994999999999</v>
      </c>
      <c r="AJ195">
        <v>27.603783</v>
      </c>
      <c r="AK195">
        <v>2.5</v>
      </c>
      <c r="AL195">
        <v>1.4757070000000001</v>
      </c>
      <c r="AM195">
        <v>2.3773550000000001</v>
      </c>
      <c r="AN195">
        <v>0</v>
      </c>
      <c r="AO195">
        <v>0.92218275983228981</v>
      </c>
      <c r="AP195">
        <v>1396.9232241694831</v>
      </c>
      <c r="AQ195" s="1">
        <v>2465.1655445856268</v>
      </c>
      <c r="AR195" s="1">
        <v>7524.5615506358999</v>
      </c>
      <c r="AS195" s="1">
        <v>718.33105110754548</v>
      </c>
      <c r="AT195">
        <v>267.78580573263099</v>
      </c>
      <c r="AU195">
        <v>12372.767176231189</v>
      </c>
      <c r="AV195" s="1">
        <v>6792.0946217512001</v>
      </c>
      <c r="AW195" s="1">
        <v>0.46731716610000001</v>
      </c>
      <c r="AX195">
        <v>4007.9109317549</v>
      </c>
      <c r="AY195" s="1">
        <v>0.275756697</v>
      </c>
      <c r="AZ195">
        <v>940.83075100459996</v>
      </c>
      <c r="BA195">
        <v>6.4732072299999999E-2</v>
      </c>
      <c r="BB195">
        <v>2793.3925127995999</v>
      </c>
      <c r="BC195" s="1">
        <v>0.19219406459999999</v>
      </c>
      <c r="BD195">
        <v>14534.228817310301</v>
      </c>
      <c r="BE195" s="1">
        <v>0.57231303324605554</v>
      </c>
      <c r="BF195">
        <v>0.23086038929834871</v>
      </c>
      <c r="BG195">
        <v>0.13918899380977021</v>
      </c>
      <c r="BH195">
        <v>4.0721884263511407E-2</v>
      </c>
      <c r="BI195">
        <v>1.691569938231418E-2</v>
      </c>
    </row>
    <row r="196" spans="1:61" x14ac:dyDescent="0.35">
      <c r="A196" t="s">
        <v>1519</v>
      </c>
      <c r="B196" t="s">
        <v>821</v>
      </c>
      <c r="C196">
        <v>143</v>
      </c>
      <c r="D196">
        <v>22.68807765734266</v>
      </c>
      <c r="E196">
        <v>3244.3951050000001</v>
      </c>
      <c r="F196">
        <v>4.1473624620226076E-3</v>
      </c>
      <c r="G196">
        <v>9.0396335119665466E-2</v>
      </c>
      <c r="H196" t="s">
        <v>3</v>
      </c>
      <c r="I196">
        <v>0.25373075192745831</v>
      </c>
      <c r="J196">
        <v>0.54105300541522172</v>
      </c>
      <c r="K196">
        <v>0.1099169119341547</v>
      </c>
      <c r="L196">
        <v>0.74340543109706836</v>
      </c>
      <c r="M196">
        <v>1.8196718656690529E-2</v>
      </c>
      <c r="N196">
        <v>0.15978462104918079</v>
      </c>
      <c r="O196">
        <v>64006.841571489997</v>
      </c>
      <c r="P196" s="1">
        <v>0.1184210526315789</v>
      </c>
      <c r="Q196">
        <v>0.1710526315789474</v>
      </c>
      <c r="R196">
        <v>0.71052631578947367</v>
      </c>
      <c r="S196">
        <v>38</v>
      </c>
      <c r="T196">
        <v>83373.894736839997</v>
      </c>
      <c r="U196" s="1">
        <v>85.378818552631586</v>
      </c>
      <c r="V196">
        <v>240844.2050710097</v>
      </c>
      <c r="W196" s="1">
        <v>0.62325388930671777</v>
      </c>
      <c r="X196">
        <v>0.17853953683991541</v>
      </c>
      <c r="Y196">
        <v>0.19820657385336679</v>
      </c>
      <c r="Z196">
        <v>0.37674611069328218</v>
      </c>
      <c r="AA196">
        <v>240.8442050710097</v>
      </c>
      <c r="AB196">
        <v>5457.5945367171917</v>
      </c>
      <c r="AC196" s="1">
        <v>532.79824560701888</v>
      </c>
      <c r="AD196">
        <v>176706.3120287763</v>
      </c>
      <c r="AE196" s="1">
        <v>310</v>
      </c>
      <c r="AF196">
        <v>34353</v>
      </c>
      <c r="AG196" s="1">
        <v>55546.997397973159</v>
      </c>
      <c r="AH196" s="1">
        <v>32.099994000000002</v>
      </c>
      <c r="AI196">
        <v>20</v>
      </c>
      <c r="AJ196">
        <v>21.467299000000001</v>
      </c>
      <c r="AK196">
        <v>1.35</v>
      </c>
      <c r="AL196">
        <v>1.1514599999999999</v>
      </c>
      <c r="AM196">
        <v>1.2918270000000001</v>
      </c>
      <c r="AN196">
        <v>3169.4062397495818</v>
      </c>
      <c r="AO196">
        <v>1.460882737396368</v>
      </c>
      <c r="AP196">
        <v>2029.231436656356</v>
      </c>
      <c r="AQ196" s="1">
        <v>2704.4464672252061</v>
      </c>
      <c r="AR196" s="1">
        <v>8361.9526820855572</v>
      </c>
      <c r="AS196" s="1">
        <v>936.77632089757446</v>
      </c>
      <c r="AT196">
        <v>353.34279978208752</v>
      </c>
      <c r="AU196">
        <v>14385.74970664678</v>
      </c>
      <c r="AV196" s="1">
        <v>5656.4118463595996</v>
      </c>
      <c r="AW196" s="1">
        <v>0.33635854990000003</v>
      </c>
      <c r="AX196">
        <v>7903.6634625857996</v>
      </c>
      <c r="AY196" s="1">
        <v>0.46999137499999999</v>
      </c>
      <c r="AZ196">
        <v>525.49032357900001</v>
      </c>
      <c r="BA196" s="1">
        <v>3.12482839E-2</v>
      </c>
      <c r="BB196">
        <v>2731.0482092550001</v>
      </c>
      <c r="BC196" s="1">
        <v>0.16240179120000001</v>
      </c>
      <c r="BD196">
        <v>16816.613841779399</v>
      </c>
      <c r="BE196" s="1">
        <v>0.57126955079623798</v>
      </c>
      <c r="BF196">
        <v>0.22454999404969539</v>
      </c>
      <c r="BG196">
        <v>0.15347023640098281</v>
      </c>
      <c r="BH196">
        <v>2.9312104576791991E-2</v>
      </c>
      <c r="BI196">
        <v>2.1398114176291769E-2</v>
      </c>
    </row>
    <row r="197" spans="1:61" x14ac:dyDescent="0.35">
      <c r="A197" t="s">
        <v>1520</v>
      </c>
      <c r="B197" t="s">
        <v>822</v>
      </c>
      <c r="C197">
        <v>163</v>
      </c>
      <c r="D197">
        <v>3.2494996257668709</v>
      </c>
      <c r="E197">
        <v>529.66843900000003</v>
      </c>
      <c r="F197" t="s">
        <v>3</v>
      </c>
      <c r="G197" t="s">
        <v>3</v>
      </c>
      <c r="H197" t="s">
        <v>3</v>
      </c>
      <c r="I197" t="s">
        <v>3</v>
      </c>
      <c r="J197">
        <v>0.97101468843658267</v>
      </c>
      <c r="K197" t="s">
        <v>3</v>
      </c>
      <c r="L197">
        <v>0.3098755423743752</v>
      </c>
      <c r="M197" t="s">
        <v>3</v>
      </c>
      <c r="N197">
        <v>0.2374761536737332</v>
      </c>
      <c r="O197">
        <v>54212.259740250003</v>
      </c>
      <c r="P197" s="1">
        <v>0.17499999999999999</v>
      </c>
      <c r="Q197">
        <v>0.17499999999999999</v>
      </c>
      <c r="R197">
        <v>0.65</v>
      </c>
      <c r="S197">
        <v>4.25</v>
      </c>
      <c r="T197">
        <v>78579.058823519998</v>
      </c>
      <c r="U197" s="1">
        <v>124.62786800000001</v>
      </c>
      <c r="V197">
        <v>196750.63176645109</v>
      </c>
      <c r="W197" s="1">
        <v>0.86184703193279888</v>
      </c>
      <c r="X197">
        <v>3.837424649226677E-2</v>
      </c>
      <c r="Y197">
        <v>9.9778721574934323E-2</v>
      </c>
      <c r="Z197">
        <v>0.13815296806720109</v>
      </c>
      <c r="AA197">
        <v>196.75063176645111</v>
      </c>
      <c r="AB197">
        <v>4354.6619548536091</v>
      </c>
      <c r="AC197" s="1">
        <v>512.91188977185777</v>
      </c>
      <c r="AD197">
        <v>145416.24157012321</v>
      </c>
      <c r="AE197" s="1">
        <v>184</v>
      </c>
      <c r="AF197">
        <v>36124</v>
      </c>
      <c r="AG197" s="1">
        <v>68047.510719390179</v>
      </c>
      <c r="AH197" s="1">
        <v>30.594911</v>
      </c>
      <c r="AI197">
        <v>21.194991999999999</v>
      </c>
      <c r="AJ197">
        <v>21.194875</v>
      </c>
      <c r="AK197">
        <v>0</v>
      </c>
      <c r="AL197">
        <v>0</v>
      </c>
      <c r="AM197">
        <v>0</v>
      </c>
      <c r="AN197">
        <v>0</v>
      </c>
      <c r="AO197">
        <v>0.75014938448267432</v>
      </c>
      <c r="AP197">
        <v>2080.0685464289099</v>
      </c>
      <c r="AQ197" s="1">
        <v>4331.0800702625966</v>
      </c>
      <c r="AR197" s="1">
        <v>8581.6365018494143</v>
      </c>
      <c r="AS197" s="1">
        <v>757.11467867920294</v>
      </c>
      <c r="AT197">
        <v>546.86182651709782</v>
      </c>
      <c r="AU197">
        <v>16296.76162373722</v>
      </c>
      <c r="AV197" s="1">
        <v>11502.393882446</v>
      </c>
      <c r="AW197" s="1">
        <v>0.62114832740000003</v>
      </c>
      <c r="AX197">
        <v>3759.2780144147</v>
      </c>
      <c r="AY197" s="1">
        <v>0.2030072413</v>
      </c>
      <c r="AZ197">
        <v>989.29332255849999</v>
      </c>
      <c r="BA197">
        <v>5.3423478500000003E-2</v>
      </c>
      <c r="BB197">
        <v>2266.9851229409001</v>
      </c>
      <c r="BC197" s="1">
        <v>0.1224209527</v>
      </c>
      <c r="BD197">
        <v>18517.950342360102</v>
      </c>
      <c r="BE197" s="1">
        <v>0.52161058264948745</v>
      </c>
      <c r="BF197">
        <v>0.2446175755287581</v>
      </c>
      <c r="BG197">
        <v>0.1714196032837127</v>
      </c>
      <c r="BH197">
        <v>5.053575719750468E-2</v>
      </c>
      <c r="BI197">
        <v>1.181648134053712E-2</v>
      </c>
    </row>
    <row r="198" spans="1:61" x14ac:dyDescent="0.35">
      <c r="A198" t="s">
        <v>1521</v>
      </c>
      <c r="B198" t="s">
        <v>823</v>
      </c>
      <c r="C198">
        <v>28</v>
      </c>
      <c r="D198">
        <v>277.47930882142862</v>
      </c>
      <c r="E198">
        <v>7769.4206469999999</v>
      </c>
      <c r="F198">
        <v>5.9178935876777312E-2</v>
      </c>
      <c r="G198">
        <v>0.27922958008719762</v>
      </c>
      <c r="H198">
        <v>3.0909915274748428E-3</v>
      </c>
      <c r="I198">
        <v>6.5359174805850406E-2</v>
      </c>
      <c r="J198">
        <v>0.54405400815689497</v>
      </c>
      <c r="K198">
        <v>4.9087309545804869E-2</v>
      </c>
      <c r="L198">
        <v>0.30998783266758961</v>
      </c>
      <c r="M198">
        <v>6.4450772190930525E-2</v>
      </c>
      <c r="N198">
        <v>0.16598041394326249</v>
      </c>
      <c r="O198">
        <v>75717.846598870005</v>
      </c>
      <c r="P198" s="1">
        <v>0.1970954356846473</v>
      </c>
      <c r="Q198">
        <v>0.22406639004149381</v>
      </c>
      <c r="R198">
        <v>0.57883817427385897</v>
      </c>
      <c r="S198">
        <v>66.95</v>
      </c>
      <c r="T198">
        <v>96741.179985059993</v>
      </c>
      <c r="U198" s="1">
        <v>116.048105257655</v>
      </c>
      <c r="V198">
        <v>251278.80297662041</v>
      </c>
      <c r="W198" s="1">
        <v>0.76927374320562258</v>
      </c>
      <c r="X198">
        <v>0.18612333515573951</v>
      </c>
      <c r="Y198">
        <v>4.4602921638637917E-2</v>
      </c>
      <c r="Z198">
        <v>0.23072625679437739</v>
      </c>
      <c r="AA198">
        <v>251.27880297662051</v>
      </c>
      <c r="AB198">
        <v>10508.70878403606</v>
      </c>
      <c r="AC198" s="1">
        <v>867.71695423688391</v>
      </c>
      <c r="AD198">
        <v>231573.80303612931</v>
      </c>
      <c r="AE198" s="1">
        <v>465</v>
      </c>
      <c r="AF198">
        <v>54100</v>
      </c>
      <c r="AG198" s="1">
        <v>111084.84441602731</v>
      </c>
      <c r="AH198" s="1">
        <v>78.639992000000007</v>
      </c>
      <c r="AI198">
        <v>38.024700000000003</v>
      </c>
      <c r="AJ198">
        <v>48.687800000000003</v>
      </c>
      <c r="AK198">
        <v>3.66</v>
      </c>
      <c r="AL198">
        <v>2.8711099999999998</v>
      </c>
      <c r="AM198">
        <v>3.1963530000000002</v>
      </c>
      <c r="AN198">
        <v>0</v>
      </c>
      <c r="AO198">
        <v>0.7486916953696342</v>
      </c>
      <c r="AP198">
        <v>1902.424704692399</v>
      </c>
      <c r="AQ198" s="1">
        <v>1841.2493929677689</v>
      </c>
      <c r="AR198" s="1">
        <v>9478.6869106432114</v>
      </c>
      <c r="AS198" s="1">
        <v>1034.053143087594</v>
      </c>
      <c r="AT198">
        <v>570.04099677755551</v>
      </c>
      <c r="AU198">
        <v>14826.45514816853</v>
      </c>
      <c r="AV198" s="1">
        <v>2638.4834669829002</v>
      </c>
      <c r="AW198" s="1">
        <v>0.1647690309</v>
      </c>
      <c r="AX198">
        <v>9421.5611258757999</v>
      </c>
      <c r="AY198" s="1">
        <v>0.58836127490000001</v>
      </c>
      <c r="AZ198">
        <v>2337.7499928060001</v>
      </c>
      <c r="BA198">
        <v>0.14598871120000001</v>
      </c>
      <c r="BB198">
        <v>1615.4298194731</v>
      </c>
      <c r="BC198" s="1">
        <v>0.10088098299999999</v>
      </c>
      <c r="BD198">
        <v>16013.2244051378</v>
      </c>
      <c r="BE198" s="1">
        <v>0.63578966834206285</v>
      </c>
      <c r="BF198">
        <v>0.21657018885354981</v>
      </c>
      <c r="BG198">
        <v>0.11034365509202421</v>
      </c>
      <c r="BH198">
        <v>2.2410018064946639E-2</v>
      </c>
      <c r="BI198">
        <v>1.488646964741646E-2</v>
      </c>
    </row>
    <row r="199" spans="1:61" x14ac:dyDescent="0.35">
      <c r="A199" t="s">
        <v>1522</v>
      </c>
      <c r="B199" t="s">
        <v>824</v>
      </c>
      <c r="C199">
        <v>29</v>
      </c>
      <c r="D199">
        <v>53.341954724137928</v>
      </c>
      <c r="E199">
        <v>1546.9166869999999</v>
      </c>
      <c r="F199" t="s">
        <v>3</v>
      </c>
      <c r="G199">
        <v>7.4011861996222247E-3</v>
      </c>
      <c r="H199" t="s">
        <v>3</v>
      </c>
      <c r="I199">
        <v>3.6810131633617703E-2</v>
      </c>
      <c r="J199">
        <v>0.90861123374177266</v>
      </c>
      <c r="K199">
        <v>4.354527768842207E-2</v>
      </c>
      <c r="L199">
        <v>0.60265926894208199</v>
      </c>
      <c r="M199" t="s">
        <v>3</v>
      </c>
      <c r="N199">
        <v>0.19343362306046891</v>
      </c>
      <c r="O199">
        <v>62009.967478240003</v>
      </c>
      <c r="P199" s="1">
        <v>0.20338983050847459</v>
      </c>
      <c r="Q199">
        <v>0.16949152542372881</v>
      </c>
      <c r="R199">
        <v>0.6271186440677966</v>
      </c>
      <c r="S199">
        <v>17.5</v>
      </c>
      <c r="T199">
        <v>83402.542857139997</v>
      </c>
      <c r="U199" s="1">
        <v>88.395239257142848</v>
      </c>
      <c r="V199">
        <v>129012.1838345648</v>
      </c>
      <c r="W199" s="1">
        <v>0.80210165700344394</v>
      </c>
      <c r="X199">
        <v>0.1637945073209498</v>
      </c>
      <c r="Y199">
        <v>3.4103835675606341E-2</v>
      </c>
      <c r="Z199">
        <v>0.19789834299655609</v>
      </c>
      <c r="AA199">
        <v>129.01218383456481</v>
      </c>
      <c r="AB199">
        <v>3550.0793586047862</v>
      </c>
      <c r="AC199" s="1">
        <v>540.33257060598248</v>
      </c>
      <c r="AD199">
        <v>93127.832630679783</v>
      </c>
      <c r="AE199" s="1">
        <v>52</v>
      </c>
      <c r="AF199">
        <v>32468</v>
      </c>
      <c r="AG199" s="1">
        <v>49072.017415364593</v>
      </c>
      <c r="AH199" s="1">
        <v>52.229751</v>
      </c>
      <c r="AI199">
        <v>24.233798</v>
      </c>
      <c r="AJ199">
        <v>38.451787000000003</v>
      </c>
      <c r="AK199">
        <v>0.5</v>
      </c>
      <c r="AL199">
        <v>0.40259600000000001</v>
      </c>
      <c r="AM199">
        <v>0.458005</v>
      </c>
      <c r="AN199">
        <v>0</v>
      </c>
      <c r="AO199">
        <v>0.80573547723407557</v>
      </c>
      <c r="AP199">
        <v>1825.8605028546051</v>
      </c>
      <c r="AQ199" s="1">
        <v>2979.3318920994998</v>
      </c>
      <c r="AR199" s="1">
        <v>8382.3337539573658</v>
      </c>
      <c r="AS199" s="1">
        <v>1060.7036783487749</v>
      </c>
      <c r="AT199">
        <v>450.35440231177751</v>
      </c>
      <c r="AU199">
        <v>14698.584229572019</v>
      </c>
      <c r="AV199" s="1">
        <v>8784.0584266575006</v>
      </c>
      <c r="AW199" s="1">
        <v>0.52223883979999997</v>
      </c>
      <c r="AX199">
        <v>3078.6143181719999</v>
      </c>
      <c r="AY199" s="1">
        <v>0.18303293209999999</v>
      </c>
      <c r="AZ199">
        <v>775.74904074990002</v>
      </c>
      <c r="BA199">
        <v>4.6120626599999999E-2</v>
      </c>
      <c r="BB199">
        <v>4181.5803989039996</v>
      </c>
      <c r="BC199" s="1">
        <v>0.24860760139999999</v>
      </c>
      <c r="BD199">
        <v>16820.002184483401</v>
      </c>
      <c r="BE199" s="1">
        <v>0.44104526581573322</v>
      </c>
      <c r="BF199">
        <v>0.27002573702796789</v>
      </c>
      <c r="BG199">
        <v>0.24211312322698711</v>
      </c>
      <c r="BH199">
        <v>3.5424936179395107E-2</v>
      </c>
      <c r="BI199">
        <v>1.1390937749916711E-2</v>
      </c>
    </row>
    <row r="200" spans="1:61" x14ac:dyDescent="0.35">
      <c r="A200" t="s">
        <v>1523</v>
      </c>
      <c r="B200" t="s">
        <v>825</v>
      </c>
      <c r="C200">
        <v>382</v>
      </c>
      <c r="D200">
        <v>5.3223070078534027</v>
      </c>
      <c r="E200">
        <v>2033.121277</v>
      </c>
      <c r="F200" t="s">
        <v>3</v>
      </c>
      <c r="G200">
        <v>1.597068535085195E-2</v>
      </c>
      <c r="H200" t="s">
        <v>3</v>
      </c>
      <c r="I200">
        <v>8.3209211490816067E-3</v>
      </c>
      <c r="J200">
        <v>0.94789448469529758</v>
      </c>
      <c r="K200">
        <v>2.6010587497480121E-2</v>
      </c>
      <c r="L200">
        <v>1</v>
      </c>
      <c r="M200" t="s">
        <v>3</v>
      </c>
      <c r="N200">
        <v>0.19298483428364371</v>
      </c>
      <c r="O200">
        <v>56829.143981629997</v>
      </c>
      <c r="P200" s="1">
        <v>0.1987951807228916</v>
      </c>
      <c r="Q200">
        <v>0.27108433734939757</v>
      </c>
      <c r="R200">
        <v>0.53012048192771088</v>
      </c>
      <c r="S200">
        <v>15.7</v>
      </c>
      <c r="T200">
        <v>90172.802547769999</v>
      </c>
      <c r="U200" s="1">
        <v>129.49817050955409</v>
      </c>
      <c r="V200">
        <v>290472.98687042372</v>
      </c>
      <c r="W200" s="1">
        <v>0.39177230430541798</v>
      </c>
      <c r="X200">
        <v>0.1204560073397962</v>
      </c>
      <c r="Y200">
        <v>0.48777168835478579</v>
      </c>
      <c r="Z200">
        <v>0.6082276956945819</v>
      </c>
      <c r="AA200">
        <v>290.47298687042371</v>
      </c>
      <c r="AB200">
        <v>5809.4581634738361</v>
      </c>
      <c r="AC200" s="1">
        <v>471.14362081411628</v>
      </c>
      <c r="AD200">
        <v>247898.57901136609</v>
      </c>
      <c r="AE200" s="1">
        <v>494</v>
      </c>
      <c r="AF200">
        <v>33111</v>
      </c>
      <c r="AG200" s="1">
        <v>63360.528241978609</v>
      </c>
      <c r="AH200" s="1">
        <v>19.999998999999999</v>
      </c>
      <c r="AI200">
        <v>19.999994000000001</v>
      </c>
      <c r="AJ200">
        <v>19.999980000000001</v>
      </c>
      <c r="AK200">
        <v>1</v>
      </c>
      <c r="AL200">
        <v>1</v>
      </c>
      <c r="AM200">
        <v>1</v>
      </c>
      <c r="AN200">
        <v>0</v>
      </c>
      <c r="AO200">
        <v>0.7494359993535179</v>
      </c>
      <c r="AP200">
        <v>2566.301518273865</v>
      </c>
      <c r="AQ200" s="1">
        <v>4295.4687350901204</v>
      </c>
      <c r="AR200" s="1">
        <v>8650.3115426301247</v>
      </c>
      <c r="AS200" s="1">
        <v>693.68290812491455</v>
      </c>
      <c r="AT200">
        <v>137.29156895739871</v>
      </c>
      <c r="AU200">
        <v>16343.05627307642</v>
      </c>
      <c r="AV200" s="1">
        <v>6693.9572140977998</v>
      </c>
      <c r="AW200" s="1">
        <v>0.40533898619999997</v>
      </c>
      <c r="AX200">
        <v>5074.9805208830003</v>
      </c>
      <c r="AY200" s="1">
        <v>0.30730514009999998</v>
      </c>
      <c r="AZ200">
        <v>919.98598141000002</v>
      </c>
      <c r="BA200">
        <v>5.5707883E-2</v>
      </c>
      <c r="BB200">
        <v>3825.5430415034002</v>
      </c>
      <c r="BC200" s="1">
        <v>0.2316479907</v>
      </c>
      <c r="BD200">
        <v>16514.466757894199</v>
      </c>
      <c r="BE200" s="1">
        <v>0.56713586059961907</v>
      </c>
      <c r="BF200">
        <v>0.2398590202208716</v>
      </c>
      <c r="BG200">
        <v>0.1161882354818624</v>
      </c>
      <c r="BH200">
        <v>5.8476959070619887E-2</v>
      </c>
      <c r="BI200">
        <v>1.8339924627026952E-2</v>
      </c>
    </row>
    <row r="201" spans="1:61" x14ac:dyDescent="0.35">
      <c r="A201" t="s">
        <v>1524</v>
      </c>
      <c r="B201" t="s">
        <v>826</v>
      </c>
      <c r="C201">
        <v>100</v>
      </c>
      <c r="D201">
        <v>18.275872280000002</v>
      </c>
      <c r="E201">
        <v>1827.5872280000001</v>
      </c>
      <c r="F201">
        <v>5.7408179099463471E-3</v>
      </c>
      <c r="G201">
        <v>2.160608698910356E-2</v>
      </c>
      <c r="H201" t="s">
        <v>3</v>
      </c>
      <c r="I201">
        <v>1.0754272504479471E-2</v>
      </c>
      <c r="J201">
        <v>0.90847180821233797</v>
      </c>
      <c r="K201">
        <v>5.3427014384132637E-2</v>
      </c>
      <c r="L201">
        <v>0.53692823357104935</v>
      </c>
      <c r="M201" t="s">
        <v>3</v>
      </c>
      <c r="N201">
        <v>0.158990999999465</v>
      </c>
      <c r="O201">
        <v>55950.274941080002</v>
      </c>
      <c r="P201" s="1">
        <v>0.17499999999999999</v>
      </c>
      <c r="Q201">
        <v>0.18333333333333329</v>
      </c>
      <c r="R201">
        <v>0.64166666666666672</v>
      </c>
      <c r="S201">
        <v>15.66</v>
      </c>
      <c r="T201">
        <v>80490.740740740002</v>
      </c>
      <c r="U201" s="1">
        <v>116.7041652618135</v>
      </c>
      <c r="V201">
        <v>166728.10212919701</v>
      </c>
      <c r="W201" s="1">
        <v>0.71756214881585012</v>
      </c>
      <c r="X201">
        <v>0.2209454788427625</v>
      </c>
      <c r="Y201">
        <v>6.149237234138738E-2</v>
      </c>
      <c r="Z201">
        <v>0.28243785118414988</v>
      </c>
      <c r="AA201">
        <v>166.728102129197</v>
      </c>
      <c r="AB201">
        <v>3447.3386022152699</v>
      </c>
      <c r="AC201" s="1">
        <v>515.4044116574446</v>
      </c>
      <c r="AD201">
        <v>139946.8260286616</v>
      </c>
      <c r="AE201" s="1">
        <v>156</v>
      </c>
      <c r="AF201">
        <v>32735.5</v>
      </c>
      <c r="AG201" s="1">
        <v>58399.810202679488</v>
      </c>
      <c r="AH201" s="1">
        <v>30.999955</v>
      </c>
      <c r="AI201">
        <v>19.999998000000001</v>
      </c>
      <c r="AJ201">
        <v>19.999991000000001</v>
      </c>
      <c r="AK201">
        <v>1.5</v>
      </c>
      <c r="AL201">
        <v>1.048122</v>
      </c>
      <c r="AM201">
        <v>1.2220169999999999</v>
      </c>
      <c r="AN201">
        <v>0</v>
      </c>
      <c r="AO201">
        <v>0.79883737188829029</v>
      </c>
      <c r="AP201">
        <v>1249.783985686729</v>
      </c>
      <c r="AQ201" s="1">
        <v>4417.1920695869512</v>
      </c>
      <c r="AR201" s="1">
        <v>6666.487362867475</v>
      </c>
      <c r="AS201" s="1">
        <v>736.50981434851644</v>
      </c>
      <c r="AT201" s="1">
        <v>476.39403835886287</v>
      </c>
      <c r="AU201">
        <v>13546.36727084853</v>
      </c>
      <c r="AV201" s="1">
        <v>6979.2146466664999</v>
      </c>
      <c r="AW201" s="1">
        <v>0.4806873814</v>
      </c>
      <c r="AX201">
        <v>3088.5927790094001</v>
      </c>
      <c r="AY201" s="1">
        <v>0.21272416029999999</v>
      </c>
      <c r="AZ201">
        <v>787.97054022769998</v>
      </c>
      <c r="BA201" s="1">
        <v>5.4270790499999999E-2</v>
      </c>
      <c r="BB201">
        <v>3663.4603505656</v>
      </c>
      <c r="BC201" s="1">
        <v>0.25231766779999998</v>
      </c>
      <c r="BD201">
        <v>14519.2383164692</v>
      </c>
      <c r="BE201" s="1">
        <v>0.55679737112015726</v>
      </c>
      <c r="BF201">
        <v>0.22362213840784251</v>
      </c>
      <c r="BG201">
        <v>0.15072816858378901</v>
      </c>
      <c r="BH201">
        <v>5.5254394369091818E-2</v>
      </c>
      <c r="BI201">
        <v>1.359792751911929E-2</v>
      </c>
    </row>
    <row r="202" spans="1:61" x14ac:dyDescent="0.35">
      <c r="A202" t="s">
        <v>1525</v>
      </c>
      <c r="B202" t="s">
        <v>827</v>
      </c>
      <c r="C202">
        <v>109</v>
      </c>
      <c r="D202">
        <v>9.8667957614678894</v>
      </c>
      <c r="E202">
        <v>1075.480738</v>
      </c>
      <c r="F202" t="s">
        <v>3</v>
      </c>
      <c r="G202" t="s">
        <v>3</v>
      </c>
      <c r="H202" t="s">
        <v>3</v>
      </c>
      <c r="I202">
        <v>5.5568104590691773E-2</v>
      </c>
      <c r="J202">
        <v>0.92337746243497387</v>
      </c>
      <c r="K202">
        <v>1.540699066688248E-2</v>
      </c>
      <c r="L202">
        <v>0.30945130286362249</v>
      </c>
      <c r="M202">
        <v>2.8069250955593358E-2</v>
      </c>
      <c r="N202">
        <v>0.1410039455554484</v>
      </c>
      <c r="O202">
        <v>59082.427609420003</v>
      </c>
      <c r="P202" s="1">
        <v>0.2</v>
      </c>
      <c r="Q202">
        <v>0.28000000000000003</v>
      </c>
      <c r="R202">
        <v>0.52</v>
      </c>
      <c r="S202">
        <v>10</v>
      </c>
      <c r="T202">
        <v>74623.5</v>
      </c>
      <c r="U202" s="1">
        <v>107.5480738</v>
      </c>
      <c r="V202">
        <v>327269.29229298758</v>
      </c>
      <c r="W202" s="1">
        <v>0.79644128896455402</v>
      </c>
      <c r="X202">
        <v>0.1542073737607744</v>
      </c>
      <c r="Y202">
        <v>4.9351337274671593E-2</v>
      </c>
      <c r="Z202">
        <v>0.20355871103544601</v>
      </c>
      <c r="AA202">
        <v>327.26929229298759</v>
      </c>
      <c r="AB202">
        <v>9350.1116707122292</v>
      </c>
      <c r="AC202" s="1">
        <v>771.05751939557285</v>
      </c>
      <c r="AD202">
        <v>260345.57258956999</v>
      </c>
      <c r="AE202" s="1">
        <v>509</v>
      </c>
      <c r="AF202">
        <v>39288.5</v>
      </c>
      <c r="AG202" s="1">
        <v>68324.173605947959</v>
      </c>
      <c r="AH202" s="1">
        <v>49.195177000000001</v>
      </c>
      <c r="AI202">
        <v>27.489056999999999</v>
      </c>
      <c r="AJ202">
        <v>27.552622</v>
      </c>
      <c r="AK202">
        <v>2</v>
      </c>
      <c r="AL202">
        <v>0.69933000000000001</v>
      </c>
      <c r="AM202">
        <v>1.09853</v>
      </c>
      <c r="AN202">
        <v>0</v>
      </c>
      <c r="AO202" s="1">
        <v>1.0848857098696449</v>
      </c>
      <c r="AP202">
        <v>1842.1444382949051</v>
      </c>
      <c r="AQ202" s="1">
        <v>2946.0762225199419</v>
      </c>
      <c r="AR202" s="1">
        <v>7470.7723403224727</v>
      </c>
      <c r="AS202" s="1">
        <v>819.48910739115445</v>
      </c>
      <c r="AT202">
        <v>124.2048000305515</v>
      </c>
      <c r="AU202">
        <v>13202.68690855903</v>
      </c>
      <c r="AV202" s="1">
        <v>5678.2224304865003</v>
      </c>
      <c r="AW202" s="1">
        <v>0.33256034270000001</v>
      </c>
      <c r="AX202">
        <v>8444.5889978419</v>
      </c>
      <c r="AY202" s="1">
        <v>0.49458002839999998</v>
      </c>
      <c r="AZ202">
        <v>849.21460624509996</v>
      </c>
      <c r="BA202">
        <v>4.9736533600000001E-2</v>
      </c>
      <c r="BB202">
        <v>2102.2359925858</v>
      </c>
      <c r="BC202" s="1">
        <v>0.12312309539999999</v>
      </c>
      <c r="BD202">
        <v>17074.2620271593</v>
      </c>
      <c r="BE202" s="1">
        <v>0.55716082227486319</v>
      </c>
      <c r="BF202">
        <v>0.24001395601755579</v>
      </c>
      <c r="BG202">
        <v>0.13782713654293749</v>
      </c>
      <c r="BH202">
        <v>4.4663131056110812E-2</v>
      </c>
      <c r="BI202">
        <v>2.0334954108532741E-2</v>
      </c>
    </row>
    <row r="203" spans="1:61" x14ac:dyDescent="0.35">
      <c r="A203" t="s">
        <v>1526</v>
      </c>
      <c r="B203" t="s">
        <v>828</v>
      </c>
      <c r="C203">
        <v>7</v>
      </c>
      <c r="D203">
        <v>424.13821385714289</v>
      </c>
      <c r="E203">
        <v>2968.9674970000001</v>
      </c>
      <c r="F203">
        <v>3.3087710782130609E-3</v>
      </c>
      <c r="G203">
        <v>0.81442142935965101</v>
      </c>
      <c r="H203" t="s">
        <v>3</v>
      </c>
      <c r="I203">
        <v>3.0146003517512839E-2</v>
      </c>
      <c r="J203">
        <v>8.1119822310152065E-2</v>
      </c>
      <c r="K203">
        <v>6.9349588195364381E-2</v>
      </c>
      <c r="L203">
        <v>0.99940150187719923</v>
      </c>
      <c r="M203">
        <v>9.2981228619368559E-3</v>
      </c>
      <c r="N203">
        <v>0.21705439009945329</v>
      </c>
      <c r="O203">
        <v>66738.827497289996</v>
      </c>
      <c r="P203" s="1">
        <v>0.29629629629629628</v>
      </c>
      <c r="Q203">
        <v>0.1111111111111111</v>
      </c>
      <c r="R203">
        <v>0.59259259259259256</v>
      </c>
      <c r="S203">
        <v>34.4</v>
      </c>
      <c r="T203">
        <v>85827.20930232</v>
      </c>
      <c r="U203" s="1">
        <v>86.30719468023257</v>
      </c>
      <c r="V203">
        <v>131803.47726790889</v>
      </c>
      <c r="W203" s="1">
        <v>0.71030803313419211</v>
      </c>
      <c r="X203">
        <v>0.24431322540331671</v>
      </c>
      <c r="Y203">
        <v>4.5378741462491178E-2</v>
      </c>
      <c r="Z203">
        <v>0.28969196686580789</v>
      </c>
      <c r="AA203">
        <v>131.8034772679089</v>
      </c>
      <c r="AB203">
        <v>6678.4385548293521</v>
      </c>
      <c r="AC203" s="1">
        <v>976.14063573562919</v>
      </c>
      <c r="AD203">
        <v>71282.862408871559</v>
      </c>
      <c r="AE203" s="1">
        <v>22</v>
      </c>
      <c r="AF203">
        <v>31519</v>
      </c>
      <c r="AG203" s="1">
        <v>40460.683737864078</v>
      </c>
      <c r="AH203" s="1">
        <v>60.259990000000002</v>
      </c>
      <c r="AI203">
        <v>50.725997</v>
      </c>
      <c r="AJ203">
        <v>48.724597000000003</v>
      </c>
      <c r="AK203">
        <v>1.5</v>
      </c>
      <c r="AL203">
        <v>0.98238700000000001</v>
      </c>
      <c r="AM203">
        <v>1.238397</v>
      </c>
      <c r="AN203">
        <v>0</v>
      </c>
      <c r="AO203">
        <v>1.818737821878619</v>
      </c>
      <c r="AP203">
        <v>3014.7600938859318</v>
      </c>
      <c r="AQ203" s="1">
        <v>2882.4316832862919</v>
      </c>
      <c r="AR203" s="1">
        <v>9012.1660634670134</v>
      </c>
      <c r="AS203" s="1">
        <v>1214.7004046504719</v>
      </c>
      <c r="AT203">
        <v>754.10699250238372</v>
      </c>
      <c r="AU203">
        <v>16878.165237792091</v>
      </c>
      <c r="AV203" s="1">
        <v>8742.2496450565995</v>
      </c>
      <c r="AW203" s="1">
        <v>0.47030921450000002</v>
      </c>
      <c r="AX203">
        <v>6261.4651535925004</v>
      </c>
      <c r="AY203" s="1">
        <v>0.33684976719999998</v>
      </c>
      <c r="AZ203">
        <v>665.87572677829996</v>
      </c>
      <c r="BA203">
        <v>3.5822300100000003E-2</v>
      </c>
      <c r="BB203">
        <v>2918.7113320943999</v>
      </c>
      <c r="BC203" s="1">
        <v>0.15701871819999999</v>
      </c>
      <c r="BD203">
        <v>18588.301857521801</v>
      </c>
      <c r="BE203" s="1">
        <v>0.59447790858581562</v>
      </c>
      <c r="BF203">
        <v>0.2118641332213469</v>
      </c>
      <c r="BG203">
        <v>0.15064767407121429</v>
      </c>
      <c r="BH203">
        <v>2.5668579493118439E-2</v>
      </c>
      <c r="BI203">
        <v>1.7341704628504699E-2</v>
      </c>
    </row>
    <row r="204" spans="1:61" x14ac:dyDescent="0.35">
      <c r="A204" t="s">
        <v>1527</v>
      </c>
      <c r="B204" t="s">
        <v>829</v>
      </c>
      <c r="C204">
        <v>93</v>
      </c>
      <c r="D204">
        <v>21.824156053763438</v>
      </c>
      <c r="E204">
        <v>2029.6465129999999</v>
      </c>
      <c r="F204" t="s">
        <v>3</v>
      </c>
      <c r="G204">
        <v>5.7970948085745424E-3</v>
      </c>
      <c r="H204" t="s">
        <v>3</v>
      </c>
      <c r="I204">
        <v>4.4671972968213063E-2</v>
      </c>
      <c r="J204">
        <v>0.899667711443914</v>
      </c>
      <c r="K204">
        <v>4.6458273597749511E-2</v>
      </c>
      <c r="L204">
        <v>0.52318523874924816</v>
      </c>
      <c r="M204">
        <v>1.7338364110181751E-2</v>
      </c>
      <c r="N204">
        <v>0.19374767253772329</v>
      </c>
      <c r="O204">
        <v>69624.250541860005</v>
      </c>
      <c r="P204" s="1">
        <v>0.1145038167938931</v>
      </c>
      <c r="Q204">
        <v>0.17557251908396951</v>
      </c>
      <c r="R204">
        <v>0.70992366412213737</v>
      </c>
      <c r="S204">
        <v>11.75</v>
      </c>
      <c r="T204">
        <v>93699.914893609995</v>
      </c>
      <c r="U204" s="1">
        <v>172.73587344680851</v>
      </c>
      <c r="V204">
        <v>197302.43046514181</v>
      </c>
      <c r="W204" s="1">
        <v>0.77099927459867512</v>
      </c>
      <c r="X204">
        <v>0.1867432327278184</v>
      </c>
      <c r="Y204">
        <v>4.225749267350655E-2</v>
      </c>
      <c r="Z204">
        <v>0.22900072540132491</v>
      </c>
      <c r="AA204">
        <v>197.30243046514181</v>
      </c>
      <c r="AB204">
        <v>4249.9045743932456</v>
      </c>
      <c r="AC204" s="1">
        <v>494.88951084163489</v>
      </c>
      <c r="AD204">
        <v>176407.75060739281</v>
      </c>
      <c r="AE204" s="1">
        <v>308</v>
      </c>
      <c r="AF204">
        <v>34755.5</v>
      </c>
      <c r="AG204" s="1">
        <v>64389.425769939458</v>
      </c>
      <c r="AH204" s="1">
        <v>45.389988000000002</v>
      </c>
      <c r="AI204">
        <v>19.999997</v>
      </c>
      <c r="AJ204">
        <v>22.501491000000001</v>
      </c>
      <c r="AK204">
        <v>1.35</v>
      </c>
      <c r="AL204">
        <v>0.93349199999999999</v>
      </c>
      <c r="AM204">
        <v>1.07456</v>
      </c>
      <c r="AN204">
        <v>2191.935384563194</v>
      </c>
      <c r="AO204">
        <v>1.270366932263802</v>
      </c>
      <c r="AP204">
        <v>1668.4759382039249</v>
      </c>
      <c r="AQ204" s="1">
        <v>2606.7657723214579</v>
      </c>
      <c r="AR204" s="1">
        <v>7714.0577483405359</v>
      </c>
      <c r="AS204" s="1">
        <v>863.38353933850749</v>
      </c>
      <c r="AT204">
        <v>135.0384405582451</v>
      </c>
      <c r="AU204">
        <v>12987.72143876267</v>
      </c>
      <c r="AV204" s="1">
        <v>6640.1863710344996</v>
      </c>
      <c r="AW204" s="1">
        <v>0.42740361859999998</v>
      </c>
      <c r="AX204">
        <v>6127.1273906453998</v>
      </c>
      <c r="AY204" s="1">
        <v>0.39437995739999998</v>
      </c>
      <c r="AZ204">
        <v>907.01407833099995</v>
      </c>
      <c r="BA204">
        <v>5.8381057E-2</v>
      </c>
      <c r="BB204">
        <v>1861.774527994</v>
      </c>
      <c r="BC204" s="1">
        <v>0.1198353669</v>
      </c>
      <c r="BD204">
        <v>15536.1023680049</v>
      </c>
      <c r="BE204" s="1">
        <v>0.5508355767232469</v>
      </c>
      <c r="BF204">
        <v>0.26952734148661062</v>
      </c>
      <c r="BG204">
        <v>0.13814185209041269</v>
      </c>
      <c r="BH204">
        <v>2.7854335178968841E-2</v>
      </c>
      <c r="BI204">
        <v>1.3640894520760991E-2</v>
      </c>
    </row>
    <row r="205" spans="1:61" x14ac:dyDescent="0.35">
      <c r="A205" t="s">
        <v>1528</v>
      </c>
      <c r="B205" t="s">
        <v>830</v>
      </c>
      <c r="C205">
        <v>48</v>
      </c>
      <c r="D205">
        <v>25.488337083333331</v>
      </c>
      <c r="E205">
        <v>1223.4401800000001</v>
      </c>
      <c r="F205" t="s">
        <v>3</v>
      </c>
      <c r="G205" t="s">
        <v>3</v>
      </c>
      <c r="H205" t="s">
        <v>3</v>
      </c>
      <c r="I205">
        <v>8.0466934079177169E-2</v>
      </c>
      <c r="J205">
        <v>0.89346496223807637</v>
      </c>
      <c r="K205">
        <v>1.8221917228720869E-2</v>
      </c>
      <c r="L205">
        <v>0.28361879706400639</v>
      </c>
      <c r="M205" t="s">
        <v>3</v>
      </c>
      <c r="N205">
        <v>0.1090187981316367</v>
      </c>
      <c r="O205">
        <v>63667.624746959998</v>
      </c>
      <c r="P205" s="1">
        <v>0.30952380952380948</v>
      </c>
      <c r="Q205">
        <v>0.1785714285714286</v>
      </c>
      <c r="R205">
        <v>0.51190476190476186</v>
      </c>
      <c r="S205">
        <v>14</v>
      </c>
      <c r="T205">
        <v>65218.942857139999</v>
      </c>
      <c r="U205" s="1">
        <v>87.388584285714288</v>
      </c>
      <c r="V205">
        <v>179609.52533044969</v>
      </c>
      <c r="W205" s="1">
        <v>0.880452446149114</v>
      </c>
      <c r="X205">
        <v>7.1996183151740431E-2</v>
      </c>
      <c r="Y205">
        <v>4.7551370699145563E-2</v>
      </c>
      <c r="Z205">
        <v>0.119547553850886</v>
      </c>
      <c r="AA205">
        <v>179.60952533044971</v>
      </c>
      <c r="AB205">
        <v>6085.2251885335327</v>
      </c>
      <c r="AC205" s="1">
        <v>586.54898844339084</v>
      </c>
      <c r="AD205">
        <v>159835.2759357178</v>
      </c>
      <c r="AE205" s="1">
        <v>245</v>
      </c>
      <c r="AF205">
        <v>44493</v>
      </c>
      <c r="AG205" s="1">
        <v>69605.35835524743</v>
      </c>
      <c r="AH205" s="1">
        <v>69.049987000000002</v>
      </c>
      <c r="AI205">
        <v>31.399999000000001</v>
      </c>
      <c r="AJ205">
        <v>40.983784</v>
      </c>
      <c r="AK205">
        <v>2.6</v>
      </c>
      <c r="AL205">
        <v>2.0697969999999999</v>
      </c>
      <c r="AM205">
        <v>2.424671</v>
      </c>
      <c r="AN205">
        <v>0</v>
      </c>
      <c r="AO205" s="1">
        <v>0.953476522073611</v>
      </c>
      <c r="AP205">
        <v>1670.1138506011789</v>
      </c>
      <c r="AQ205" s="1">
        <v>1974.5643469057879</v>
      </c>
      <c r="AR205" s="1">
        <v>7536.3872551578288</v>
      </c>
      <c r="AS205" s="1">
        <v>394.14270340540878</v>
      </c>
      <c r="AT205">
        <v>185.41979714937921</v>
      </c>
      <c r="AU205">
        <v>11760.62795321958</v>
      </c>
      <c r="AV205" s="1">
        <v>6104.6587344750997</v>
      </c>
      <c r="AW205" s="1">
        <v>0.44419509769999999</v>
      </c>
      <c r="AX205">
        <v>5181.3551110039998</v>
      </c>
      <c r="AY205" s="1">
        <v>0.37701248180000002</v>
      </c>
      <c r="AZ205">
        <v>1055.2720883466</v>
      </c>
      <c r="BA205">
        <v>7.6785076600000002E-2</v>
      </c>
      <c r="BB205">
        <v>1401.9065640583001</v>
      </c>
      <c r="BC205" s="1">
        <v>0.10200734390000001</v>
      </c>
      <c r="BD205">
        <v>13743.192497884</v>
      </c>
      <c r="BE205" s="1">
        <v>0.57701338577785233</v>
      </c>
      <c r="BF205">
        <v>0.2291627585607876</v>
      </c>
      <c r="BG205">
        <v>0.1476104408102159</v>
      </c>
      <c r="BH205">
        <v>2.8824706145623411E-2</v>
      </c>
      <c r="BI205">
        <v>1.7388708705520731E-2</v>
      </c>
    </row>
    <row r="206" spans="1:61" x14ac:dyDescent="0.35">
      <c r="A206" t="s">
        <v>1529</v>
      </c>
      <c r="B206" t="s">
        <v>831</v>
      </c>
      <c r="C206">
        <v>55</v>
      </c>
      <c r="D206">
        <v>17.23808078181818</v>
      </c>
      <c r="E206">
        <v>948.09444299999996</v>
      </c>
      <c r="F206" t="s">
        <v>3</v>
      </c>
      <c r="G206" t="s">
        <v>3</v>
      </c>
      <c r="H206" t="s">
        <v>3</v>
      </c>
      <c r="I206">
        <v>1.914507745605637E-2</v>
      </c>
      <c r="J206">
        <v>0.93044569835155166</v>
      </c>
      <c r="K206">
        <v>3.8224540322331593E-2</v>
      </c>
      <c r="L206">
        <v>0.46293362274944577</v>
      </c>
      <c r="M206" t="s">
        <v>3</v>
      </c>
      <c r="N206">
        <v>0.14331076618035851</v>
      </c>
      <c r="O206">
        <v>56545.223270440001</v>
      </c>
      <c r="P206" s="1">
        <v>0.16666666666666671</v>
      </c>
      <c r="Q206">
        <v>0.30769230769230771</v>
      </c>
      <c r="R206">
        <v>0.52564102564102566</v>
      </c>
      <c r="S206">
        <v>8.25</v>
      </c>
      <c r="T206">
        <v>82948.727272720003</v>
      </c>
      <c r="U206" s="1">
        <v>114.92053854545451</v>
      </c>
      <c r="V206">
        <v>148232.5321465891</v>
      </c>
      <c r="W206" s="1">
        <v>0.78302327818638084</v>
      </c>
      <c r="X206">
        <v>0.14524766320161231</v>
      </c>
      <c r="Y206">
        <v>7.1729058612006791E-2</v>
      </c>
      <c r="Z206">
        <v>0.2169767218136191</v>
      </c>
      <c r="AA206">
        <v>148.23253214658911</v>
      </c>
      <c r="AB206">
        <v>3071.6412499846278</v>
      </c>
      <c r="AC206" s="1">
        <v>403.58935001162121</v>
      </c>
      <c r="AD206">
        <v>130494.24933861061</v>
      </c>
      <c r="AE206" s="1">
        <v>126</v>
      </c>
      <c r="AF206">
        <v>34910</v>
      </c>
      <c r="AG206" s="1">
        <v>52813.784422809447</v>
      </c>
      <c r="AH206" s="1">
        <v>24.999974999999999</v>
      </c>
      <c r="AI206">
        <v>20.014399999999998</v>
      </c>
      <c r="AJ206">
        <v>22.422460999999998</v>
      </c>
      <c r="AK206">
        <v>2</v>
      </c>
      <c r="AL206">
        <v>1.408704</v>
      </c>
      <c r="AM206">
        <v>1.949816</v>
      </c>
      <c r="AN206">
        <v>0</v>
      </c>
      <c r="AO206">
        <v>0.84452194627872179</v>
      </c>
      <c r="AP206">
        <v>1639.959786158139</v>
      </c>
      <c r="AQ206" s="1">
        <v>3449.3279800818332</v>
      </c>
      <c r="AR206" s="1">
        <v>8512.296343034257</v>
      </c>
      <c r="AS206" s="1">
        <v>951.95368632700661</v>
      </c>
      <c r="AT206">
        <v>138.70385062472101</v>
      </c>
      <c r="AU206">
        <v>14692.241646225961</v>
      </c>
      <c r="AV206" s="1">
        <v>8897.4522111791994</v>
      </c>
      <c r="AW206" s="1">
        <v>0.54477173960000003</v>
      </c>
      <c r="AX206">
        <v>2905.6449401217001</v>
      </c>
      <c r="AY206" s="1">
        <v>0.17790635020000001</v>
      </c>
      <c r="AZ206">
        <v>943.12159160789997</v>
      </c>
      <c r="BA206" s="1">
        <v>5.7745293599999997E-2</v>
      </c>
      <c r="BB206">
        <v>3586.2221026276002</v>
      </c>
      <c r="BC206" s="1">
        <v>0.2195766167</v>
      </c>
      <c r="BD206">
        <v>16332.440845536399</v>
      </c>
      <c r="BE206" s="1">
        <v>0.51143451048903976</v>
      </c>
      <c r="BF206">
        <v>0.25209204145627412</v>
      </c>
      <c r="BG206">
        <v>0.1919179948126904</v>
      </c>
      <c r="BH206">
        <v>2.3838230741048912E-2</v>
      </c>
      <c r="BI206">
        <v>2.071722250094684E-2</v>
      </c>
    </row>
    <row r="207" spans="1:61" x14ac:dyDescent="0.35">
      <c r="A207" t="s">
        <v>1530</v>
      </c>
      <c r="B207" t="s">
        <v>832</v>
      </c>
      <c r="C207">
        <v>59</v>
      </c>
      <c r="D207">
        <v>12.539343644067801</v>
      </c>
      <c r="E207">
        <v>739.82127500000001</v>
      </c>
      <c r="F207" t="s">
        <v>3</v>
      </c>
      <c r="G207" t="s">
        <v>3</v>
      </c>
      <c r="H207" t="s">
        <v>3</v>
      </c>
      <c r="I207">
        <v>9.5889245541726814E-2</v>
      </c>
      <c r="J207">
        <v>0.87910790131960759</v>
      </c>
      <c r="K207">
        <v>2.3725252088318129E-2</v>
      </c>
      <c r="L207">
        <v>0.35799738243052642</v>
      </c>
      <c r="M207" t="s">
        <v>3</v>
      </c>
      <c r="N207">
        <v>0.1187491720506393</v>
      </c>
      <c r="O207">
        <v>66343.854296379999</v>
      </c>
      <c r="P207" s="1">
        <v>0.2711864406779661</v>
      </c>
      <c r="Q207">
        <v>0.13559322033898311</v>
      </c>
      <c r="R207">
        <v>0.59322033898305082</v>
      </c>
      <c r="S207">
        <v>7.5</v>
      </c>
      <c r="T207">
        <v>66422.266666659998</v>
      </c>
      <c r="U207" s="1">
        <v>98.642836666666668</v>
      </c>
      <c r="V207">
        <v>196378.90245857011</v>
      </c>
      <c r="W207" s="1">
        <v>0.74768684427721488</v>
      </c>
      <c r="X207">
        <v>5.2848571249023223E-2</v>
      </c>
      <c r="Y207">
        <v>0.19946458447376189</v>
      </c>
      <c r="Z207">
        <v>0.25231315572278518</v>
      </c>
      <c r="AA207">
        <v>196.37890245857011</v>
      </c>
      <c r="AB207">
        <v>5004.6181761939733</v>
      </c>
      <c r="AC207" s="1">
        <v>438.25722638214211</v>
      </c>
      <c r="AD207">
        <v>175599.11300245239</v>
      </c>
      <c r="AE207" s="1">
        <v>305</v>
      </c>
      <c r="AF207">
        <v>41666</v>
      </c>
      <c r="AG207" s="1">
        <v>59452.625194401247</v>
      </c>
      <c r="AH207" s="1">
        <v>45.199964999999999</v>
      </c>
      <c r="AI207">
        <v>19.999991000000001</v>
      </c>
      <c r="AJ207">
        <v>28.666391999999998</v>
      </c>
      <c r="AK207">
        <v>1.5</v>
      </c>
      <c r="AL207">
        <v>0.667659</v>
      </c>
      <c r="AM207">
        <v>1.0527820000000001</v>
      </c>
      <c r="AN207">
        <v>1852.0226658796751</v>
      </c>
      <c r="AO207" s="1">
        <v>1.1305712825003511</v>
      </c>
      <c r="AP207">
        <v>2445.6198018906662</v>
      </c>
      <c r="AQ207" s="1">
        <v>3036.8565029439028</v>
      </c>
      <c r="AR207" s="1">
        <v>8153.7439971566109</v>
      </c>
      <c r="AS207" s="1">
        <v>664.33243623603551</v>
      </c>
      <c r="AT207">
        <v>21.219665519891951</v>
      </c>
      <c r="AU207">
        <v>14321.772403747111</v>
      </c>
      <c r="AV207" s="1">
        <v>7982.9671684432997</v>
      </c>
      <c r="AW207" s="1">
        <v>0.50258693160000001</v>
      </c>
      <c r="AX207">
        <v>5682.0133493161002</v>
      </c>
      <c r="AY207" s="1">
        <v>0.3577248402</v>
      </c>
      <c r="AZ207">
        <v>937.79669409789994</v>
      </c>
      <c r="BA207" s="1">
        <v>5.9041250300000001E-2</v>
      </c>
      <c r="BB207">
        <v>1280.9767533948</v>
      </c>
      <c r="BC207" s="1">
        <v>8.0646977800000005E-2</v>
      </c>
      <c r="BD207">
        <v>15883.753965252101</v>
      </c>
      <c r="BE207" s="1">
        <v>0.64006575756962347</v>
      </c>
      <c r="BF207">
        <v>0.2000252592149929</v>
      </c>
      <c r="BG207">
        <v>0.1026471349273335</v>
      </c>
      <c r="BH207">
        <v>3.157324864308729E-2</v>
      </c>
      <c r="BI207">
        <v>2.5688599644962808E-2</v>
      </c>
    </row>
    <row r="208" spans="1:61" x14ac:dyDescent="0.35">
      <c r="A208" t="s">
        <v>1531</v>
      </c>
      <c r="B208" t="s">
        <v>833</v>
      </c>
      <c r="C208">
        <v>7</v>
      </c>
      <c r="D208">
        <v>223.06171942857139</v>
      </c>
      <c r="E208">
        <v>1561.4320359999999</v>
      </c>
      <c r="F208">
        <v>1.0154206080943241E-2</v>
      </c>
      <c r="G208">
        <v>8.5805382972744107E-2</v>
      </c>
      <c r="H208" t="s">
        <v>3</v>
      </c>
      <c r="I208">
        <v>3.8838234014111267E-2</v>
      </c>
      <c r="J208">
        <v>0.81500382666579418</v>
      </c>
      <c r="K208">
        <v>4.4404409990945977E-2</v>
      </c>
      <c r="L208">
        <v>0.56919656326329604</v>
      </c>
      <c r="M208" t="s">
        <v>3</v>
      </c>
      <c r="N208">
        <v>0.17387926995662409</v>
      </c>
      <c r="O208">
        <v>66108.152770710003</v>
      </c>
      <c r="P208" s="1">
        <v>0.15151515151515149</v>
      </c>
      <c r="Q208">
        <v>0.22727272727272729</v>
      </c>
      <c r="R208">
        <v>0.62121212121212122</v>
      </c>
      <c r="S208">
        <v>11.4</v>
      </c>
      <c r="T208">
        <v>86119.580701750005</v>
      </c>
      <c r="U208" s="1">
        <v>136.96772245614031</v>
      </c>
      <c r="V208">
        <v>96160.874465368019</v>
      </c>
      <c r="W208" s="1">
        <v>0.6923781609254348</v>
      </c>
      <c r="X208">
        <v>0.1795016898917586</v>
      </c>
      <c r="Y208">
        <v>0.12812014918280659</v>
      </c>
      <c r="Z208">
        <v>0.30762183907456531</v>
      </c>
      <c r="AA208">
        <v>96.160874465368025</v>
      </c>
      <c r="AB208">
        <v>3048.919126954559</v>
      </c>
      <c r="AC208" s="1">
        <v>415.53021523890391</v>
      </c>
      <c r="AD208">
        <v>80237.98340768613</v>
      </c>
      <c r="AE208" s="1">
        <v>34</v>
      </c>
      <c r="AF208">
        <v>31429</v>
      </c>
      <c r="AG208" s="1">
        <v>47640.126405048322</v>
      </c>
      <c r="AH208" s="1">
        <v>45.599980000000002</v>
      </c>
      <c r="AI208">
        <v>29.494691</v>
      </c>
      <c r="AJ208">
        <v>30.321083000000002</v>
      </c>
      <c r="AK208">
        <v>1.5</v>
      </c>
      <c r="AL208">
        <v>1.451451</v>
      </c>
      <c r="AM208">
        <v>1.4922660000000001</v>
      </c>
      <c r="AN208">
        <v>0</v>
      </c>
      <c r="AO208">
        <v>0.82110029222980829</v>
      </c>
      <c r="AP208">
        <v>1990.114656517781</v>
      </c>
      <c r="AQ208" s="1">
        <v>2121.1314444940722</v>
      </c>
      <c r="AR208" s="1">
        <v>8445.9276650834636</v>
      </c>
      <c r="AS208" s="1">
        <v>962.74601477435044</v>
      </c>
      <c r="AT208" s="1">
        <v>56.520955100987827</v>
      </c>
      <c r="AU208">
        <v>13576.440735970649</v>
      </c>
      <c r="AV208" s="1">
        <v>9665.3737025426999</v>
      </c>
      <c r="AW208" s="1">
        <v>0.59630889200000003</v>
      </c>
      <c r="AX208">
        <v>2727.0658713147</v>
      </c>
      <c r="AY208" s="1">
        <v>0.16824736200000001</v>
      </c>
      <c r="AZ208">
        <v>1682.3398223173001</v>
      </c>
      <c r="BA208">
        <v>0.1037925926</v>
      </c>
      <c r="BB208">
        <v>2133.8900233552999</v>
      </c>
      <c r="BC208" s="1">
        <v>0.1316511534</v>
      </c>
      <c r="BD208">
        <v>16208.669419530001</v>
      </c>
      <c r="BE208" s="1">
        <v>0.61346482788085066</v>
      </c>
      <c r="BF208">
        <v>0.20489307482645661</v>
      </c>
      <c r="BG208">
        <v>0.1425291930700385</v>
      </c>
      <c r="BH208">
        <v>3.192954905423126E-2</v>
      </c>
      <c r="BI208">
        <v>7.1833551684229854E-3</v>
      </c>
    </row>
    <row r="209" spans="1:61" x14ac:dyDescent="0.35">
      <c r="A209" t="s">
        <v>1532</v>
      </c>
      <c r="B209" t="s">
        <v>834</v>
      </c>
      <c r="C209">
        <v>41</v>
      </c>
      <c r="D209">
        <v>64.238856243902447</v>
      </c>
      <c r="E209">
        <v>2633.7931060000001</v>
      </c>
      <c r="F209">
        <v>4.513339474787271E-3</v>
      </c>
      <c r="G209">
        <v>2.5630162445828681E-2</v>
      </c>
      <c r="H209" t="s">
        <v>3</v>
      </c>
      <c r="I209">
        <v>4.7270685502119339E-2</v>
      </c>
      <c r="J209">
        <v>0.87577795214183773</v>
      </c>
      <c r="K209">
        <v>4.5326067471185859E-2</v>
      </c>
      <c r="L209">
        <v>0.43110938317751762</v>
      </c>
      <c r="M209">
        <v>7.5794984462885847E-3</v>
      </c>
      <c r="N209">
        <v>0.2043351248276952</v>
      </c>
      <c r="O209">
        <v>69426.633891210004</v>
      </c>
      <c r="P209" s="1">
        <v>0.25683060109289618</v>
      </c>
      <c r="Q209">
        <v>0.15300546448087429</v>
      </c>
      <c r="R209">
        <v>0.5901639344262295</v>
      </c>
      <c r="S209">
        <v>16</v>
      </c>
      <c r="T209">
        <v>93797.4375</v>
      </c>
      <c r="U209" s="1">
        <v>164.612069125</v>
      </c>
      <c r="V209">
        <v>131336.25766275349</v>
      </c>
      <c r="W209" s="1">
        <v>0.86099829919430793</v>
      </c>
      <c r="X209">
        <v>8.099391484893595E-2</v>
      </c>
      <c r="Y209">
        <v>5.800778595675618E-2</v>
      </c>
      <c r="Z209">
        <v>0.1390017008056921</v>
      </c>
      <c r="AA209">
        <v>131.33625766275361</v>
      </c>
      <c r="AB209">
        <v>2652.277046396066</v>
      </c>
      <c r="AC209" s="1">
        <v>396.93642891629622</v>
      </c>
      <c r="AD209">
        <v>120163.0526758437</v>
      </c>
      <c r="AE209" s="1">
        <v>104</v>
      </c>
      <c r="AF209">
        <v>38536</v>
      </c>
      <c r="AG209" s="1">
        <v>59595.811434706753</v>
      </c>
      <c r="AH209" s="1">
        <v>21.799973999999999</v>
      </c>
      <c r="AI209">
        <v>19.999997</v>
      </c>
      <c r="AJ209">
        <v>21.112967999999999</v>
      </c>
      <c r="AK209">
        <v>4.5999999999999996</v>
      </c>
      <c r="AL209">
        <v>4.5999999999999996</v>
      </c>
      <c r="AM209">
        <v>4.5999999999999996</v>
      </c>
      <c r="AN209">
        <v>1793.8474663165141</v>
      </c>
      <c r="AO209">
        <v>1.2691375201471851</v>
      </c>
      <c r="AP209">
        <v>1660.302200669516</v>
      </c>
      <c r="AQ209" s="1">
        <v>4101.4142095639609</v>
      </c>
      <c r="AR209" s="1">
        <v>8240.734224930422</v>
      </c>
      <c r="AS209" s="1">
        <v>898.57121829674952</v>
      </c>
      <c r="AT209">
        <v>679.28201191061964</v>
      </c>
      <c r="AU209">
        <v>15580.30386537127</v>
      </c>
      <c r="AV209" s="1">
        <v>7530.7301281963</v>
      </c>
      <c r="AW209" s="1">
        <v>0.52624443170000001</v>
      </c>
      <c r="AX209">
        <v>4133.1725167138002</v>
      </c>
      <c r="AY209" s="1">
        <v>0.2888244546</v>
      </c>
      <c r="AZ209">
        <v>1137.3950287584</v>
      </c>
      <c r="BA209">
        <v>7.9480713100000003E-2</v>
      </c>
      <c r="BB209">
        <v>1509.0297599676001</v>
      </c>
      <c r="BC209" s="1">
        <v>0.10545040059999999</v>
      </c>
      <c r="BD209">
        <v>14310.327433636099</v>
      </c>
      <c r="BE209" s="1">
        <v>0.49835169340440377</v>
      </c>
      <c r="BF209">
        <v>0.18500643697323471</v>
      </c>
      <c r="BG209">
        <v>0.27783535097832568</v>
      </c>
      <c r="BH209">
        <v>2.8912884910387512E-2</v>
      </c>
      <c r="BI209">
        <v>9.8936337336483372E-3</v>
      </c>
    </row>
    <row r="210" spans="1:61" x14ac:dyDescent="0.35">
      <c r="A210" t="s">
        <v>1533</v>
      </c>
      <c r="B210" t="s">
        <v>835</v>
      </c>
      <c r="C210">
        <v>182</v>
      </c>
      <c r="D210">
        <v>8.0364263406593412</v>
      </c>
      <c r="E210">
        <v>1462.629594</v>
      </c>
      <c r="F210" t="s">
        <v>3</v>
      </c>
      <c r="G210" t="s">
        <v>3</v>
      </c>
      <c r="H210" t="s">
        <v>3</v>
      </c>
      <c r="I210">
        <v>2.9121711267180089E-2</v>
      </c>
      <c r="J210">
        <v>0.91656443881843419</v>
      </c>
      <c r="K210">
        <v>4.3363051896340307E-2</v>
      </c>
      <c r="L210">
        <v>0.35682477583621491</v>
      </c>
      <c r="M210" t="s">
        <v>3</v>
      </c>
      <c r="N210">
        <v>0.18753549120811691</v>
      </c>
      <c r="O210">
        <v>60908.044308709999</v>
      </c>
      <c r="P210" s="1">
        <v>0.2277227722772277</v>
      </c>
      <c r="Q210">
        <v>0.14851485148514851</v>
      </c>
      <c r="R210">
        <v>0.62376237623762376</v>
      </c>
      <c r="S210">
        <v>10</v>
      </c>
      <c r="T210">
        <v>93414.399999999994</v>
      </c>
      <c r="U210" s="1">
        <v>146.2629594</v>
      </c>
      <c r="V210">
        <v>253248.61572573919</v>
      </c>
      <c r="W210" s="1">
        <v>0.92433616339476921</v>
      </c>
      <c r="X210">
        <v>5.0361557167683757E-2</v>
      </c>
      <c r="Y210">
        <v>2.530227943754702E-2</v>
      </c>
      <c r="Z210">
        <v>7.566383660523078E-2</v>
      </c>
      <c r="AA210">
        <v>253.24861572573931</v>
      </c>
      <c r="AB210">
        <v>5126.9727009229382</v>
      </c>
      <c r="AC210" s="1">
        <v>709.01725512330904</v>
      </c>
      <c r="AD210" s="1">
        <v>197723.354622288</v>
      </c>
      <c r="AE210" s="1">
        <v>385</v>
      </c>
      <c r="AF210">
        <v>40656</v>
      </c>
      <c r="AG210" s="1">
        <v>63136.184210526313</v>
      </c>
      <c r="AH210" s="1">
        <v>26.099875999999998</v>
      </c>
      <c r="AI210">
        <v>19.999995999999999</v>
      </c>
      <c r="AJ210">
        <v>21.796662000000001</v>
      </c>
      <c r="AK210">
        <v>2.5</v>
      </c>
      <c r="AL210">
        <v>0.66707000000000005</v>
      </c>
      <c r="AM210">
        <v>1.22326</v>
      </c>
      <c r="AN210">
        <v>0</v>
      </c>
      <c r="AO210">
        <v>0.98439934142176067</v>
      </c>
      <c r="AP210">
        <v>1944.443775557846</v>
      </c>
      <c r="AQ210" s="1">
        <v>3258.4405577123848</v>
      </c>
      <c r="AR210" s="1">
        <v>7818.205434177753</v>
      </c>
      <c r="AS210" s="1">
        <v>1364.7779302351521</v>
      </c>
      <c r="AT210" s="1">
        <v>354.18348714199482</v>
      </c>
      <c r="AU210" s="1">
        <v>14740.05118482513</v>
      </c>
      <c r="AV210" s="1">
        <v>7627.5892110365003</v>
      </c>
      <c r="AW210" s="1">
        <v>0.51255781359999997</v>
      </c>
      <c r="AX210">
        <v>4155.9105055799</v>
      </c>
      <c r="AY210" s="1">
        <v>0.2792683695</v>
      </c>
      <c r="AZ210">
        <v>1175.981894647</v>
      </c>
      <c r="BA210" s="1">
        <v>7.9023488599999997E-2</v>
      </c>
      <c r="BB210">
        <v>1921.9405580394</v>
      </c>
      <c r="BC210" s="1">
        <v>0.12915032830000001</v>
      </c>
      <c r="BD210">
        <v>14881.422169302799</v>
      </c>
      <c r="BE210" s="1">
        <v>0.55252786658570652</v>
      </c>
      <c r="BF210">
        <v>0.24378564774038541</v>
      </c>
      <c r="BG210">
        <v>0.14744893301422099</v>
      </c>
      <c r="BH210">
        <v>4.0472705049819341E-2</v>
      </c>
      <c r="BI210">
        <v>1.57648476098677E-2</v>
      </c>
    </row>
    <row r="211" spans="1:61" x14ac:dyDescent="0.35">
      <c r="A211" t="s">
        <v>1534</v>
      </c>
      <c r="B211" t="s">
        <v>836</v>
      </c>
      <c r="C211">
        <v>122</v>
      </c>
      <c r="D211">
        <v>7.0200447213114758</v>
      </c>
      <c r="E211">
        <v>856.44545600000004</v>
      </c>
      <c r="F211" t="s">
        <v>3</v>
      </c>
      <c r="G211" t="s">
        <v>3</v>
      </c>
      <c r="H211" t="s">
        <v>3</v>
      </c>
      <c r="I211">
        <v>1.8921255952637391E-2</v>
      </c>
      <c r="J211">
        <v>0.945450681079686</v>
      </c>
      <c r="K211">
        <v>3.4445948598291101E-2</v>
      </c>
      <c r="L211">
        <v>0.44180822025215449</v>
      </c>
      <c r="M211" t="s">
        <v>3</v>
      </c>
      <c r="N211">
        <v>0.1772448419255151</v>
      </c>
      <c r="O211">
        <v>60284.450632189997</v>
      </c>
      <c r="P211" s="1">
        <v>0.25842696629213491</v>
      </c>
      <c r="Q211">
        <v>7.8651685393258425E-2</v>
      </c>
      <c r="R211">
        <v>0.6629213483146067</v>
      </c>
      <c r="S211">
        <v>11</v>
      </c>
      <c r="T211">
        <v>67802.818181809998</v>
      </c>
      <c r="U211" s="1">
        <v>77.858677818181818</v>
      </c>
      <c r="V211">
        <v>252396.1082233823</v>
      </c>
      <c r="W211" s="1">
        <v>0.88637272249940435</v>
      </c>
      <c r="X211">
        <v>6.8751662514716871E-2</v>
      </c>
      <c r="Y211">
        <v>4.4875614985878748E-2</v>
      </c>
      <c r="Z211">
        <v>0.11362727750059561</v>
      </c>
      <c r="AA211">
        <v>252.3961082233823</v>
      </c>
      <c r="AB211">
        <v>5272.680202065314</v>
      </c>
      <c r="AC211" s="1">
        <v>680.4399695478096</v>
      </c>
      <c r="AD211" s="1">
        <v>211659.80876653141</v>
      </c>
      <c r="AE211" s="1">
        <v>425</v>
      </c>
      <c r="AF211">
        <v>29915</v>
      </c>
      <c r="AG211" s="1">
        <v>55566.003673938001</v>
      </c>
      <c r="AH211" s="1">
        <v>39.659934</v>
      </c>
      <c r="AI211">
        <v>19.999997</v>
      </c>
      <c r="AJ211">
        <v>20.119973999999999</v>
      </c>
      <c r="AK211">
        <v>3.05</v>
      </c>
      <c r="AL211">
        <v>1.8647549999999999</v>
      </c>
      <c r="AM211">
        <v>2.4882930000000001</v>
      </c>
      <c r="AN211">
        <v>0</v>
      </c>
      <c r="AO211" s="1">
        <v>1.076284125984055</v>
      </c>
      <c r="AP211">
        <v>2524.8336538550102</v>
      </c>
      <c r="AQ211" s="1">
        <v>3621.1312095513058</v>
      </c>
      <c r="AR211" s="1">
        <v>8109.9339267204887</v>
      </c>
      <c r="AS211" s="1">
        <v>1189.374714832978</v>
      </c>
      <c r="AT211">
        <v>179.99698512032271</v>
      </c>
      <c r="AU211">
        <v>15625.2704900801</v>
      </c>
      <c r="AV211" s="1">
        <v>8837.6006503596</v>
      </c>
      <c r="AW211" s="1">
        <v>0.49805145830000003</v>
      </c>
      <c r="AX211">
        <v>4920.9840947031998</v>
      </c>
      <c r="AY211" s="1">
        <v>0.27732677700000002</v>
      </c>
      <c r="AZ211">
        <v>1050.1184031759001</v>
      </c>
      <c r="BA211">
        <v>5.9180429499999999E-2</v>
      </c>
      <c r="BB211">
        <v>2935.6493724706002</v>
      </c>
      <c r="BC211" s="1">
        <v>0.16544133520000001</v>
      </c>
      <c r="BD211">
        <v>17744.352520709301</v>
      </c>
      <c r="BE211" s="1">
        <v>0.56911150126558441</v>
      </c>
      <c r="BF211">
        <v>0.26552712944916401</v>
      </c>
      <c r="BG211">
        <v>0.1221862328104534</v>
      </c>
      <c r="BH211">
        <v>2.8019692179059499E-2</v>
      </c>
      <c r="BI211">
        <v>1.5155444295738681E-2</v>
      </c>
    </row>
    <row r="212" spans="1:61" x14ac:dyDescent="0.35">
      <c r="A212" t="s">
        <v>1535</v>
      </c>
      <c r="B212" t="s">
        <v>837</v>
      </c>
      <c r="C212">
        <v>2</v>
      </c>
      <c r="D212">
        <v>571.14209300000005</v>
      </c>
      <c r="E212">
        <v>1142.2841860000001</v>
      </c>
      <c r="F212">
        <v>1.399787744410191E-2</v>
      </c>
      <c r="G212">
        <v>1.117366919044927E-2</v>
      </c>
      <c r="H212" t="s">
        <v>3</v>
      </c>
      <c r="I212">
        <v>2.4779381225209871E-2</v>
      </c>
      <c r="J212">
        <v>0.8986987511012382</v>
      </c>
      <c r="K212">
        <v>4.9600586358488047E-2</v>
      </c>
      <c r="L212">
        <v>5.0521350114281612E-2</v>
      </c>
      <c r="M212" t="s">
        <v>3</v>
      </c>
      <c r="N212">
        <v>0.13832218776109079</v>
      </c>
      <c r="O212">
        <v>86958.563038790002</v>
      </c>
      <c r="P212" s="1">
        <v>0.1153846153846154</v>
      </c>
      <c r="Q212">
        <v>0.18269230769230771</v>
      </c>
      <c r="R212">
        <v>0.70192307692307687</v>
      </c>
      <c r="S212">
        <v>23.5</v>
      </c>
      <c r="T212">
        <v>81166.425531910005</v>
      </c>
      <c r="U212" s="1">
        <v>48.607837702127661</v>
      </c>
      <c r="V212">
        <v>407877.23905336461</v>
      </c>
      <c r="W212" s="1">
        <v>0.81641788276972294</v>
      </c>
      <c r="X212">
        <v>0.14055166931623869</v>
      </c>
      <c r="Y212">
        <v>4.303044791403831E-2</v>
      </c>
      <c r="Z212">
        <v>0.18358211723027701</v>
      </c>
      <c r="AA212">
        <v>407.87723905336458</v>
      </c>
      <c r="AB212">
        <v>15025.83526092867</v>
      </c>
      <c r="AC212" s="1">
        <v>1158.468449636752</v>
      </c>
      <c r="AD212">
        <v>392769.39520573412</v>
      </c>
      <c r="AE212" s="1">
        <v>588</v>
      </c>
      <c r="AF212">
        <v>67036.5</v>
      </c>
      <c r="AG212" s="1">
        <v>140722.14130434781</v>
      </c>
      <c r="AH212" s="1">
        <v>106.14997</v>
      </c>
      <c r="AI212">
        <v>30.483598000000001</v>
      </c>
      <c r="AJ212">
        <v>52.536388000000002</v>
      </c>
      <c r="AK212">
        <v>2</v>
      </c>
      <c r="AL212">
        <v>1.1919</v>
      </c>
      <c r="AM212">
        <v>1.4643219999999999</v>
      </c>
      <c r="AN212">
        <v>0</v>
      </c>
      <c r="AO212">
        <v>0.46041911901871813</v>
      </c>
      <c r="AP212">
        <v>2793.550080715203</v>
      </c>
      <c r="AQ212" s="1">
        <v>2126.7227190694912</v>
      </c>
      <c r="AR212" s="1">
        <v>11421.362039236001</v>
      </c>
      <c r="AS212" s="1">
        <v>1223.545390131138</v>
      </c>
      <c r="AT212">
        <v>2453.5482801475109</v>
      </c>
      <c r="AU212">
        <v>20018.728509299352</v>
      </c>
      <c r="AV212" s="1">
        <v>2551.4679471544</v>
      </c>
      <c r="AW212" s="1">
        <v>0.1109798239</v>
      </c>
      <c r="AX212">
        <v>13846.2734724736</v>
      </c>
      <c r="AY212" s="1">
        <v>0.60226388210000004</v>
      </c>
      <c r="AZ212">
        <v>5823.1318780795</v>
      </c>
      <c r="BA212" s="1">
        <v>0.25328562360000001</v>
      </c>
      <c r="BB212">
        <v>769.50331819899998</v>
      </c>
      <c r="BC212" s="1">
        <v>3.3470670399999999E-2</v>
      </c>
      <c r="BD212">
        <v>22990.376615906502</v>
      </c>
      <c r="BE212" s="1">
        <v>0.61418503256809376</v>
      </c>
      <c r="BF212">
        <v>0.21956985291986211</v>
      </c>
      <c r="BG212">
        <v>0.13250049107664769</v>
      </c>
      <c r="BH212">
        <v>1.9150231747549491E-2</v>
      </c>
      <c r="BI212">
        <v>1.4594391687846989E-2</v>
      </c>
    </row>
    <row r="213" spans="1:61" x14ac:dyDescent="0.35">
      <c r="A213" t="s">
        <v>1536</v>
      </c>
      <c r="B213" t="s">
        <v>838</v>
      </c>
      <c r="C213">
        <v>40</v>
      </c>
      <c r="D213">
        <v>62.211749699999999</v>
      </c>
      <c r="E213">
        <v>2488.4699879999998</v>
      </c>
      <c r="F213">
        <v>1.7710517477534191E-2</v>
      </c>
      <c r="G213">
        <v>4.9681449553177709E-3</v>
      </c>
      <c r="H213" t="s">
        <v>3</v>
      </c>
      <c r="I213">
        <v>2.899655019253004E-2</v>
      </c>
      <c r="J213">
        <v>0.89871297704721886</v>
      </c>
      <c r="K213">
        <v>4.7044749512793187E-2</v>
      </c>
      <c r="L213">
        <v>3.5948807651118922E-2</v>
      </c>
      <c r="M213">
        <v>8.4389253121380878E-3</v>
      </c>
      <c r="N213">
        <v>9.5292451368580999E-2</v>
      </c>
      <c r="O213">
        <v>81255.842945580007</v>
      </c>
      <c r="P213" s="1">
        <v>8.0246913580246909E-2</v>
      </c>
      <c r="Q213">
        <v>0.1234567901234568</v>
      </c>
      <c r="R213">
        <v>0.79629629629629628</v>
      </c>
      <c r="S213">
        <v>13</v>
      </c>
      <c r="T213">
        <v>111077.5</v>
      </c>
      <c r="U213" s="1">
        <v>191.4207683076923</v>
      </c>
      <c r="V213">
        <v>242555.5324800646</v>
      </c>
      <c r="W213" s="1">
        <v>0.87196697085015007</v>
      </c>
      <c r="X213">
        <v>8.6507987016392063E-2</v>
      </c>
      <c r="Y213">
        <v>4.1525042133457923E-2</v>
      </c>
      <c r="Z213">
        <v>0.12803302914984999</v>
      </c>
      <c r="AA213">
        <v>242.55553248006461</v>
      </c>
      <c r="AB213">
        <v>9041.1606764373009</v>
      </c>
      <c r="AC213" s="1">
        <v>997.25350997482087</v>
      </c>
      <c r="AD213">
        <v>243605.87344995109</v>
      </c>
      <c r="AE213" s="1">
        <v>489</v>
      </c>
      <c r="AF213">
        <v>73547</v>
      </c>
      <c r="AG213" s="1">
        <v>155488.53632122619</v>
      </c>
      <c r="AH213" s="1">
        <v>81.649995000000004</v>
      </c>
      <c r="AI213">
        <v>33.341999999999999</v>
      </c>
      <c r="AJ213">
        <v>55.612884999999999</v>
      </c>
      <c r="AK213">
        <v>2.75</v>
      </c>
      <c r="AL213">
        <v>2.75</v>
      </c>
      <c r="AM213">
        <v>2.75</v>
      </c>
      <c r="AN213">
        <v>3004.7605219500838</v>
      </c>
      <c r="AO213">
        <v>0.74132587695284602</v>
      </c>
      <c r="AP213">
        <v>1948.9200807673151</v>
      </c>
      <c r="AQ213" s="1">
        <v>3246.792695496234</v>
      </c>
      <c r="AR213" s="1">
        <v>8293.8779850777937</v>
      </c>
      <c r="AS213" s="1">
        <v>981.93302381913236</v>
      </c>
      <c r="AT213">
        <v>481.96296350108929</v>
      </c>
      <c r="AU213">
        <v>14953.48674866156</v>
      </c>
      <c r="AV213" s="1">
        <v>3279.8785452914999</v>
      </c>
      <c r="AW213" s="1">
        <v>0.19918065879999999</v>
      </c>
      <c r="AX213">
        <v>10893.3041431821</v>
      </c>
      <c r="AY213" s="1">
        <v>0.66152922010000004</v>
      </c>
      <c r="AZ213">
        <v>1190.3257883577</v>
      </c>
      <c r="BA213">
        <v>7.2286175100000002E-2</v>
      </c>
      <c r="BB213">
        <v>1103.3441000129001</v>
      </c>
      <c r="BC213" s="1">
        <v>6.70039459E-2</v>
      </c>
      <c r="BD213">
        <v>16466.852576844201</v>
      </c>
      <c r="BE213" s="1">
        <v>0.57719225027048604</v>
      </c>
      <c r="BF213">
        <v>0.23723188185706429</v>
      </c>
      <c r="BG213">
        <v>0.12209166925193141</v>
      </c>
      <c r="BH213">
        <v>4.216926893460371E-2</v>
      </c>
      <c r="BI213">
        <v>2.1314929685914578E-2</v>
      </c>
    </row>
    <row r="214" spans="1:61" x14ac:dyDescent="0.35">
      <c r="A214" t="s">
        <v>1537</v>
      </c>
      <c r="B214" t="s">
        <v>839</v>
      </c>
      <c r="C214">
        <v>39</v>
      </c>
      <c r="D214">
        <v>12.4060278974359</v>
      </c>
      <c r="E214">
        <v>483.83508799999998</v>
      </c>
      <c r="F214" t="s">
        <v>3</v>
      </c>
      <c r="G214" t="s">
        <v>3</v>
      </c>
      <c r="H214" t="s">
        <v>3</v>
      </c>
      <c r="I214" t="s">
        <v>3</v>
      </c>
      <c r="J214">
        <v>0.97488840744247751</v>
      </c>
      <c r="K214" t="s">
        <v>3</v>
      </c>
      <c r="L214">
        <v>0.57214451566490088</v>
      </c>
      <c r="M214" t="s">
        <v>3</v>
      </c>
      <c r="N214">
        <v>0.13873743545629261</v>
      </c>
      <c r="O214">
        <v>44651.505952380001</v>
      </c>
      <c r="P214" s="1">
        <v>0.43902439024390238</v>
      </c>
      <c r="Q214">
        <v>0.21951219512195119</v>
      </c>
      <c r="R214">
        <v>0.34146341463414642</v>
      </c>
      <c r="S214">
        <v>4.2</v>
      </c>
      <c r="T214">
        <v>70460.071428569994</v>
      </c>
      <c r="U214" s="1">
        <v>115.19883047619049</v>
      </c>
      <c r="V214">
        <v>210883.031286065</v>
      </c>
      <c r="W214" s="1">
        <v>0.67414790232260058</v>
      </c>
      <c r="X214">
        <v>0.11280354388660641</v>
      </c>
      <c r="Y214">
        <v>0.21304855379079299</v>
      </c>
      <c r="Z214">
        <v>0.32585209767739942</v>
      </c>
      <c r="AA214">
        <v>210.88303128606501</v>
      </c>
      <c r="AB214">
        <v>4481.6737226796586</v>
      </c>
      <c r="AC214" s="1">
        <v>482.68477378391373</v>
      </c>
      <c r="AD214">
        <v>147505.96153305401</v>
      </c>
      <c r="AE214" s="1">
        <v>192</v>
      </c>
      <c r="AF214">
        <v>36803</v>
      </c>
      <c r="AG214" s="1">
        <v>62984.09963768116</v>
      </c>
      <c r="AH214" s="1">
        <v>25.069993</v>
      </c>
      <c r="AI214">
        <v>19.999994000000001</v>
      </c>
      <c r="AJ214">
        <v>21.522915000000001</v>
      </c>
      <c r="AK214">
        <v>1</v>
      </c>
      <c r="AL214">
        <v>0.83909800000000001</v>
      </c>
      <c r="AM214">
        <v>0.82440899999999995</v>
      </c>
      <c r="AN214">
        <v>0</v>
      </c>
      <c r="AO214">
        <v>0.72867549459826175</v>
      </c>
      <c r="AP214">
        <v>2119.4297508245209</v>
      </c>
      <c r="AQ214" s="1">
        <v>3641.416205019013</v>
      </c>
      <c r="AR214" s="1">
        <v>10528.47370176675</v>
      </c>
      <c r="AS214" s="1">
        <v>303.67346983317589</v>
      </c>
      <c r="AT214">
        <v>285.71053118826308</v>
      </c>
      <c r="AU214">
        <v>16878.703658631719</v>
      </c>
      <c r="AV214" s="1">
        <v>9817.9367836663005</v>
      </c>
      <c r="AW214" s="1">
        <v>0.4556217199</v>
      </c>
      <c r="AX214">
        <v>4176.9706933421003</v>
      </c>
      <c r="AY214" s="1">
        <v>0.19384098850000001</v>
      </c>
      <c r="AZ214">
        <v>3871.4153815128998</v>
      </c>
      <c r="BA214">
        <v>0.1796610605</v>
      </c>
      <c r="BB214">
        <v>3682.1160235589</v>
      </c>
      <c r="BC214" s="1">
        <v>0.17087623120000001</v>
      </c>
      <c r="BD214">
        <v>21548.438882080201</v>
      </c>
      <c r="BE214" s="1">
        <v>0.49889462588710343</v>
      </c>
      <c r="BF214">
        <v>0.24510372481442211</v>
      </c>
      <c r="BG214">
        <v>0.19022870314666779</v>
      </c>
      <c r="BH214">
        <v>5.6291073140141937E-2</v>
      </c>
      <c r="BI214">
        <v>9.4818730116649E-3</v>
      </c>
    </row>
    <row r="215" spans="1:61" x14ac:dyDescent="0.35">
      <c r="A215" t="s">
        <v>1538</v>
      </c>
      <c r="B215" t="s">
        <v>840</v>
      </c>
      <c r="C215">
        <v>33</v>
      </c>
      <c r="D215">
        <v>116.4759708787879</v>
      </c>
      <c r="E215">
        <v>3843.7070389999999</v>
      </c>
      <c r="F215">
        <v>2.4529619958772089E-2</v>
      </c>
      <c r="G215">
        <v>3.7303244871194977E-2</v>
      </c>
      <c r="H215" t="s">
        <v>3</v>
      </c>
      <c r="I215">
        <v>1.091082926513939E-2</v>
      </c>
      <c r="J215">
        <v>0.89294008860737206</v>
      </c>
      <c r="K215">
        <v>3.1843944812641571E-2</v>
      </c>
      <c r="L215">
        <v>0.2042112710027843</v>
      </c>
      <c r="M215">
        <v>7.0793732099614301E-3</v>
      </c>
      <c r="N215">
        <v>0.15479413228171049</v>
      </c>
      <c r="O215">
        <v>74576.599991320007</v>
      </c>
      <c r="P215" s="1">
        <v>0.19480519480519479</v>
      </c>
      <c r="Q215">
        <v>0.1385281385281385</v>
      </c>
      <c r="R215">
        <v>0.66666666666666663</v>
      </c>
      <c r="S215">
        <v>24.1</v>
      </c>
      <c r="T215">
        <v>96017.124481320003</v>
      </c>
      <c r="U215" s="1">
        <v>159.4899186307054</v>
      </c>
      <c r="V215">
        <v>253399.0520394601</v>
      </c>
      <c r="W215" s="1">
        <v>0.74760706384649755</v>
      </c>
      <c r="X215">
        <v>0.17992760759814261</v>
      </c>
      <c r="Y215">
        <v>7.2465328555359795E-2</v>
      </c>
      <c r="Z215">
        <v>0.25239293615350239</v>
      </c>
      <c r="AA215">
        <v>253.39905203946009</v>
      </c>
      <c r="AB215">
        <v>7584.9256210704671</v>
      </c>
      <c r="AC215" s="1">
        <v>907.50705623691522</v>
      </c>
      <c r="AD215">
        <v>223218.4364296023</v>
      </c>
      <c r="AE215" s="1">
        <v>446</v>
      </c>
      <c r="AF215">
        <v>47740</v>
      </c>
      <c r="AG215" s="1">
        <v>90756.560325415849</v>
      </c>
      <c r="AH215" s="1">
        <v>35.099997999999999</v>
      </c>
      <c r="AI215">
        <v>29.509999000000001</v>
      </c>
      <c r="AJ215">
        <v>29.608097999999998</v>
      </c>
      <c r="AK215">
        <v>4.8</v>
      </c>
      <c r="AL215">
        <v>4.8</v>
      </c>
      <c r="AM215">
        <v>4.8</v>
      </c>
      <c r="AN215">
        <v>0</v>
      </c>
      <c r="AO215" s="1">
        <v>0.73245793952633631</v>
      </c>
      <c r="AP215">
        <v>1664.2978835515769</v>
      </c>
      <c r="AQ215" s="1">
        <v>2227.2983823000459</v>
      </c>
      <c r="AR215" s="1">
        <v>8080.2705057564099</v>
      </c>
      <c r="AS215" s="1">
        <v>854.63391373725358</v>
      </c>
      <c r="AT215">
        <v>376.89090123187202</v>
      </c>
      <c r="AU215">
        <v>13203.39158657716</v>
      </c>
      <c r="AV215" s="1">
        <v>4339.679544734</v>
      </c>
      <c r="AW215" s="1">
        <v>0.33381672130000001</v>
      </c>
      <c r="AX215">
        <v>6630.3721151689997</v>
      </c>
      <c r="AY215" s="1">
        <v>0.51002131780000004</v>
      </c>
      <c r="AZ215">
        <v>658.33157137789999</v>
      </c>
      <c r="BA215">
        <v>5.0640164600000002E-2</v>
      </c>
      <c r="BB215">
        <v>1371.8030029904</v>
      </c>
      <c r="BC215" s="1">
        <v>0.1055217962</v>
      </c>
      <c r="BD215">
        <v>13000.186234271299</v>
      </c>
      <c r="BE215" s="1">
        <v>0.58829748287879169</v>
      </c>
      <c r="BF215">
        <v>0.26289371376975129</v>
      </c>
      <c r="BG215">
        <v>0.1052110338419282</v>
      </c>
      <c r="BH215">
        <v>3.2026418424776493E-2</v>
      </c>
      <c r="BI215">
        <v>1.1571351084752249E-2</v>
      </c>
    </row>
    <row r="216" spans="1:61" x14ac:dyDescent="0.35">
      <c r="A216" t="s">
        <v>1539</v>
      </c>
      <c r="B216" t="s">
        <v>841</v>
      </c>
      <c r="C216">
        <v>53</v>
      </c>
      <c r="D216">
        <v>19.489524226415099</v>
      </c>
      <c r="E216">
        <v>1032.944784</v>
      </c>
      <c r="F216" t="s">
        <v>3</v>
      </c>
      <c r="G216">
        <v>1.0662203406793771E-2</v>
      </c>
      <c r="H216" t="s">
        <v>3</v>
      </c>
      <c r="I216">
        <v>6.6496685810951334E-2</v>
      </c>
      <c r="J216">
        <v>0.88496054188782713</v>
      </c>
      <c r="K216">
        <v>3.1989102310746212E-2</v>
      </c>
      <c r="L216">
        <v>0.25684721686907469</v>
      </c>
      <c r="M216">
        <v>1.541169461949413E-2</v>
      </c>
      <c r="N216">
        <v>0.1049323948367152</v>
      </c>
      <c r="O216">
        <v>65174.589122160003</v>
      </c>
      <c r="P216" s="1">
        <v>9.0909090909090912E-2</v>
      </c>
      <c r="Q216">
        <v>0.22727272727272729</v>
      </c>
      <c r="R216">
        <v>0.68181818181818177</v>
      </c>
      <c r="S216">
        <v>7.1</v>
      </c>
      <c r="T216">
        <v>77313.521126759995</v>
      </c>
      <c r="U216" s="1">
        <v>145.4851808450704</v>
      </c>
      <c r="V216">
        <v>179562.97652401909</v>
      </c>
      <c r="W216" s="1">
        <v>0.84873940201416187</v>
      </c>
      <c r="X216">
        <v>9.6738956032888748E-2</v>
      </c>
      <c r="Y216">
        <v>5.452164195294941E-2</v>
      </c>
      <c r="Z216">
        <v>0.15126059798583821</v>
      </c>
      <c r="AA216">
        <v>179.56297652401909</v>
      </c>
      <c r="AB216">
        <v>5222.5027741657104</v>
      </c>
      <c r="AC216" s="1">
        <v>712.97265004631652</v>
      </c>
      <c r="AD216">
        <v>153699.43062466491</v>
      </c>
      <c r="AE216" s="1">
        <v>224</v>
      </c>
      <c r="AF216">
        <v>40795</v>
      </c>
      <c r="AG216" s="1">
        <v>72401.145895745954</v>
      </c>
      <c r="AH216" s="1">
        <v>50.399996000000002</v>
      </c>
      <c r="AI216">
        <v>27.849997999999999</v>
      </c>
      <c r="AJ216">
        <v>27.902286</v>
      </c>
      <c r="AK216">
        <v>1.9</v>
      </c>
      <c r="AL216">
        <v>1.3206150000000001</v>
      </c>
      <c r="AM216">
        <v>1.4172800000000001</v>
      </c>
      <c r="AN216">
        <v>915.81395700237158</v>
      </c>
      <c r="AO216" s="1">
        <v>1.099235410884666</v>
      </c>
      <c r="AP216">
        <v>1640.731959976672</v>
      </c>
      <c r="AQ216" s="1">
        <v>2082.2576127166931</v>
      </c>
      <c r="AR216" s="1">
        <v>8401.1727000501505</v>
      </c>
      <c r="AS216" s="1">
        <v>392.63578874899468</v>
      </c>
      <c r="AT216">
        <v>332.73057313777957</v>
      </c>
      <c r="AU216">
        <v>12849.528634630289</v>
      </c>
      <c r="AV216" s="1">
        <v>6887.7682656111001</v>
      </c>
      <c r="AW216" s="1">
        <v>0.4355964021</v>
      </c>
      <c r="AX216">
        <v>5615.6773217987002</v>
      </c>
      <c r="AY216" s="1">
        <v>0.3551467968</v>
      </c>
      <c r="AZ216">
        <v>1382.5011516172001</v>
      </c>
      <c r="BA216">
        <v>8.7432170200000006E-2</v>
      </c>
      <c r="BB216">
        <v>1926.3240505812</v>
      </c>
      <c r="BC216" s="1">
        <v>0.1218246308</v>
      </c>
      <c r="BD216">
        <v>15812.270789608199</v>
      </c>
      <c r="BE216" s="1">
        <v>0.57600886878218416</v>
      </c>
      <c r="BF216">
        <v>0.23140237864488319</v>
      </c>
      <c r="BG216">
        <v>0.1426444385115265</v>
      </c>
      <c r="BH216">
        <v>3.8180000943445563E-2</v>
      </c>
      <c r="BI216">
        <v>1.176431311796053E-2</v>
      </c>
    </row>
    <row r="217" spans="1:61" x14ac:dyDescent="0.35">
      <c r="A217" t="s">
        <v>1540</v>
      </c>
      <c r="B217" t="s">
        <v>842</v>
      </c>
      <c r="C217">
        <v>112</v>
      </c>
      <c r="D217">
        <v>11.445772178571429</v>
      </c>
      <c r="E217">
        <v>1281.9264840000001</v>
      </c>
      <c r="F217" t="s">
        <v>3</v>
      </c>
      <c r="G217" t="s">
        <v>3</v>
      </c>
      <c r="H217" t="s">
        <v>3</v>
      </c>
      <c r="I217">
        <v>2.2821528453496848E-2</v>
      </c>
      <c r="J217">
        <v>0.9340488175307623</v>
      </c>
      <c r="K217">
        <v>3.2150677186386867E-2</v>
      </c>
      <c r="L217">
        <v>0.28405288401853401</v>
      </c>
      <c r="M217" t="s">
        <v>3</v>
      </c>
      <c r="N217">
        <v>0.13280333191166321</v>
      </c>
      <c r="O217">
        <v>56392.865799250001</v>
      </c>
      <c r="P217" s="1">
        <v>0.25842696629213491</v>
      </c>
      <c r="Q217">
        <v>0.1910112359550562</v>
      </c>
      <c r="R217">
        <v>0.550561797752809</v>
      </c>
      <c r="S217">
        <v>9</v>
      </c>
      <c r="T217">
        <v>100463.88888888</v>
      </c>
      <c r="U217" s="1">
        <v>142.43627599999999</v>
      </c>
      <c r="V217">
        <v>189712.1582519704</v>
      </c>
      <c r="W217" s="1">
        <v>0.87754287634421868</v>
      </c>
      <c r="X217">
        <v>5.1632454079210827E-2</v>
      </c>
      <c r="Y217">
        <v>7.0824669576570506E-2</v>
      </c>
      <c r="Z217">
        <v>0.12245712365578131</v>
      </c>
      <c r="AA217">
        <v>189.71215825197041</v>
      </c>
      <c r="AB217">
        <v>4042.6109177724111</v>
      </c>
      <c r="AC217" s="1">
        <v>571.44189557129073</v>
      </c>
      <c r="AD217">
        <v>198732.05969108749</v>
      </c>
      <c r="AE217" s="1">
        <v>389</v>
      </c>
      <c r="AF217">
        <v>42397</v>
      </c>
      <c r="AG217" s="1">
        <v>65864.188161209066</v>
      </c>
      <c r="AH217" s="1">
        <v>27.749959</v>
      </c>
      <c r="AI217">
        <v>20.866395000000001</v>
      </c>
      <c r="AJ217">
        <v>19.999904000000001</v>
      </c>
      <c r="AK217">
        <v>2.5</v>
      </c>
      <c r="AL217">
        <v>2.5</v>
      </c>
      <c r="AM217">
        <v>2.5</v>
      </c>
      <c r="AN217">
        <v>2015.36696701868</v>
      </c>
      <c r="AO217">
        <v>1.2905744109417709</v>
      </c>
      <c r="AP217">
        <v>1622.837858461781</v>
      </c>
      <c r="AQ217" s="1">
        <v>2756.5427613086122</v>
      </c>
      <c r="AR217" s="1">
        <v>7253.5648385902277</v>
      </c>
      <c r="AS217" s="1">
        <v>1042.38493913509</v>
      </c>
      <c r="AT217">
        <v>402.83026869737398</v>
      </c>
      <c r="AU217">
        <v>13078.16066619308</v>
      </c>
      <c r="AV217" s="1">
        <v>5859.4946760657003</v>
      </c>
      <c r="AW217" s="1">
        <v>0.42235601010000001</v>
      </c>
      <c r="AX217">
        <v>5699.7776713960002</v>
      </c>
      <c r="AY217" s="1">
        <v>0.41084350939999997</v>
      </c>
      <c r="AZ217">
        <v>925.00224096500006</v>
      </c>
      <c r="BA217">
        <v>6.6674735200000002E-2</v>
      </c>
      <c r="BB217">
        <v>1389.0799644854001</v>
      </c>
      <c r="BC217" s="1">
        <v>0.1001257453</v>
      </c>
      <c r="BD217">
        <v>13873.3545529121</v>
      </c>
      <c r="BE217" s="1">
        <v>0.53081144398146329</v>
      </c>
      <c r="BF217">
        <v>0.23108866272881279</v>
      </c>
      <c r="BG217">
        <v>0.17325926976377909</v>
      </c>
      <c r="BH217">
        <v>5.1687400241983907E-2</v>
      </c>
      <c r="BI217">
        <v>1.315322328396097E-2</v>
      </c>
    </row>
    <row r="218" spans="1:61" x14ac:dyDescent="0.35">
      <c r="A218" t="s">
        <v>1541</v>
      </c>
      <c r="B218" t="s">
        <v>843</v>
      </c>
      <c r="C218">
        <v>164</v>
      </c>
      <c r="D218">
        <v>10.81619369512195</v>
      </c>
      <c r="E218">
        <v>1773.8557659999999</v>
      </c>
      <c r="F218" t="s">
        <v>3</v>
      </c>
      <c r="G218">
        <v>8.1103295052358058E-3</v>
      </c>
      <c r="H218" t="s">
        <v>3</v>
      </c>
      <c r="I218">
        <v>1.5482630700286781E-2</v>
      </c>
      <c r="J218">
        <v>0.93086385436091101</v>
      </c>
      <c r="K218">
        <v>4.2595932029272372E-2</v>
      </c>
      <c r="L218">
        <v>0.57477078994481612</v>
      </c>
      <c r="M218" t="s">
        <v>3</v>
      </c>
      <c r="N218">
        <v>0.14303564952438419</v>
      </c>
      <c r="O218">
        <v>62316.476190469999</v>
      </c>
      <c r="P218" s="1">
        <v>0.1825396825396825</v>
      </c>
      <c r="Q218">
        <v>0.22222222222222221</v>
      </c>
      <c r="R218">
        <v>0.59523809523809523</v>
      </c>
      <c r="S218">
        <v>18</v>
      </c>
      <c r="T218">
        <v>80434.833333329996</v>
      </c>
      <c r="U218" s="1">
        <v>98.547542555555552</v>
      </c>
      <c r="V218">
        <v>139648.54118810021</v>
      </c>
      <c r="W218" s="1">
        <v>0.8117743288422965</v>
      </c>
      <c r="X218">
        <v>6.9073917077018362E-2</v>
      </c>
      <c r="Y218">
        <v>0.1191517540806851</v>
      </c>
      <c r="Z218">
        <v>0.1882256711577035</v>
      </c>
      <c r="AA218">
        <v>139.64854118810021</v>
      </c>
      <c r="AB218">
        <v>2856.5033849544679</v>
      </c>
      <c r="AC218" s="1">
        <v>320.80472996021479</v>
      </c>
      <c r="AD218">
        <v>107166.49089848909</v>
      </c>
      <c r="AE218" s="1">
        <v>73</v>
      </c>
      <c r="AF218">
        <v>32665</v>
      </c>
      <c r="AG218" s="1">
        <v>48512.145644739488</v>
      </c>
      <c r="AH218" s="1">
        <v>22.699947000000002</v>
      </c>
      <c r="AI218">
        <v>19.999991000000001</v>
      </c>
      <c r="AJ218">
        <v>21.929092000000001</v>
      </c>
      <c r="AK218">
        <v>0</v>
      </c>
      <c r="AL218">
        <v>0</v>
      </c>
      <c r="AM218">
        <v>0</v>
      </c>
      <c r="AN218">
        <v>1616.5666143568519</v>
      </c>
      <c r="AO218" s="1">
        <v>1.778221804840816</v>
      </c>
      <c r="AP218">
        <v>1925.122964027956</v>
      </c>
      <c r="AQ218" s="1">
        <v>2958.726481936525</v>
      </c>
      <c r="AR218" s="1">
        <v>9906.5946379768957</v>
      </c>
      <c r="AS218" s="1">
        <v>742.72846488015978</v>
      </c>
      <c r="AT218">
        <v>230.4320045827221</v>
      </c>
      <c r="AU218">
        <v>15763.604553404261</v>
      </c>
      <c r="AV218" s="1">
        <v>8955.8703859927009</v>
      </c>
      <c r="AW218" s="1">
        <v>0.55064913029999996</v>
      </c>
      <c r="AX218">
        <v>3946.2683103821</v>
      </c>
      <c r="AY218" s="1">
        <v>0.2426351789</v>
      </c>
      <c r="AZ218">
        <v>1050.2988049758001</v>
      </c>
      <c r="BA218">
        <v>6.4577321800000004E-2</v>
      </c>
      <c r="BB218">
        <v>2311.7675850726</v>
      </c>
      <c r="BC218" s="1">
        <v>0.14213836909999999</v>
      </c>
      <c r="BD218">
        <v>16264.205086423201</v>
      </c>
      <c r="BE218" s="1">
        <v>0.52511180236323296</v>
      </c>
      <c r="BF218">
        <v>0.25839465777711718</v>
      </c>
      <c r="BG218">
        <v>7.2433620332721119E-2</v>
      </c>
      <c r="BH218">
        <v>0.13595082437123779</v>
      </c>
      <c r="BI218">
        <v>8.1090951556909742E-3</v>
      </c>
    </row>
    <row r="219" spans="1:61" x14ac:dyDescent="0.35">
      <c r="A219" t="s">
        <v>1542</v>
      </c>
      <c r="B219" t="s">
        <v>844</v>
      </c>
      <c r="C219">
        <v>45</v>
      </c>
      <c r="D219">
        <v>35.292074155555547</v>
      </c>
      <c r="E219">
        <v>1588.143337</v>
      </c>
      <c r="F219" t="s">
        <v>3</v>
      </c>
      <c r="G219">
        <v>1.4085434999925159E-2</v>
      </c>
      <c r="H219" t="s">
        <v>3</v>
      </c>
      <c r="I219">
        <v>3.8148117990340367E-2</v>
      </c>
      <c r="J219">
        <v>0.90045319445623739</v>
      </c>
      <c r="K219">
        <v>4.3506961517576097E-2</v>
      </c>
      <c r="L219">
        <v>0.41004733068980709</v>
      </c>
      <c r="M219" t="s">
        <v>3</v>
      </c>
      <c r="N219">
        <v>0.16696206752171891</v>
      </c>
      <c r="O219">
        <v>64282.6401578</v>
      </c>
      <c r="P219" s="1">
        <v>0.37</v>
      </c>
      <c r="Q219">
        <v>0.18</v>
      </c>
      <c r="R219">
        <v>0.45</v>
      </c>
      <c r="S219">
        <v>12</v>
      </c>
      <c r="T219">
        <v>89880.416666660007</v>
      </c>
      <c r="U219" s="1">
        <v>132.34527808333331</v>
      </c>
      <c r="V219">
        <v>237045.88951721301</v>
      </c>
      <c r="W219" s="1">
        <v>0.84384730126757523</v>
      </c>
      <c r="X219">
        <v>0.1145807879847905</v>
      </c>
      <c r="Y219">
        <v>4.1571910747634187E-2</v>
      </c>
      <c r="Z219">
        <v>0.15615269873242471</v>
      </c>
      <c r="AA219">
        <v>237.045889517213</v>
      </c>
      <c r="AB219">
        <v>7139.2869496388539</v>
      </c>
      <c r="AC219" s="1">
        <v>863.14512554605767</v>
      </c>
      <c r="AD219">
        <v>168569.33020446889</v>
      </c>
      <c r="AE219" s="1">
        <v>276</v>
      </c>
      <c r="AF219">
        <v>44856.5</v>
      </c>
      <c r="AG219" s="1">
        <v>70422.800925925927</v>
      </c>
      <c r="AH219" s="1">
        <v>36.059994000000003</v>
      </c>
      <c r="AI219">
        <v>29.859997</v>
      </c>
      <c r="AJ219">
        <v>29.859991999999998</v>
      </c>
      <c r="AK219">
        <v>3</v>
      </c>
      <c r="AL219">
        <v>3</v>
      </c>
      <c r="AM219">
        <v>3</v>
      </c>
      <c r="AN219">
        <v>0</v>
      </c>
      <c r="AO219">
        <v>1.0095082662492429</v>
      </c>
      <c r="AP219">
        <v>1385.77467079094</v>
      </c>
      <c r="AQ219" s="1">
        <v>2396.0484934490519</v>
      </c>
      <c r="AR219" s="1">
        <v>7221.5385996988261</v>
      </c>
      <c r="AS219" s="1">
        <v>896.50488518845827</v>
      </c>
      <c r="AT219" s="1">
        <v>200.07110353163301</v>
      </c>
      <c r="AU219">
        <v>12099.937752658911</v>
      </c>
      <c r="AV219" s="1">
        <v>4441.8597782873003</v>
      </c>
      <c r="AW219" s="1">
        <v>0.36765171660000001</v>
      </c>
      <c r="AX219">
        <v>5503.3217263977003</v>
      </c>
      <c r="AY219" s="1">
        <v>0.45550867890000002</v>
      </c>
      <c r="AZ219">
        <v>850.89223759820004</v>
      </c>
      <c r="BA219" s="1">
        <v>7.04281556E-2</v>
      </c>
      <c r="BB219">
        <v>1285.6317902467999</v>
      </c>
      <c r="BC219" s="1">
        <v>0.1064114488</v>
      </c>
      <c r="BD219">
        <v>12081.705532530001</v>
      </c>
      <c r="BE219" s="1">
        <v>0.54957325450782357</v>
      </c>
      <c r="BF219">
        <v>0.22732926097338241</v>
      </c>
      <c r="BG219">
        <v>0.171242300812152</v>
      </c>
      <c r="BH219">
        <v>3.6859749321157903E-2</v>
      </c>
      <c r="BI219">
        <v>1.4995434385484211E-2</v>
      </c>
    </row>
    <row r="220" spans="1:61" x14ac:dyDescent="0.35">
      <c r="A220" t="s">
        <v>1543</v>
      </c>
      <c r="B220" t="s">
        <v>845</v>
      </c>
      <c r="C220">
        <v>127</v>
      </c>
      <c r="D220">
        <v>18.456152669291338</v>
      </c>
      <c r="E220">
        <v>2343.9313889999999</v>
      </c>
      <c r="F220">
        <v>8.237993645790009E-3</v>
      </c>
      <c r="G220">
        <v>8.5224714742768628E-3</v>
      </c>
      <c r="H220" t="s">
        <v>3</v>
      </c>
      <c r="I220">
        <v>2.381304535519236E-2</v>
      </c>
      <c r="J220">
        <v>0.92655271077877255</v>
      </c>
      <c r="K220">
        <v>3.1534448894443123E-2</v>
      </c>
      <c r="L220">
        <v>0.43038876729024961</v>
      </c>
      <c r="M220">
        <v>8.0486070240659673E-3</v>
      </c>
      <c r="N220">
        <v>0.1281581973378085</v>
      </c>
      <c r="O220">
        <v>64591.197604790003</v>
      </c>
      <c r="P220" s="1">
        <v>0.12650602409638551</v>
      </c>
      <c r="Q220">
        <v>0.2168674698795181</v>
      </c>
      <c r="R220">
        <v>0.65662650602409633</v>
      </c>
      <c r="S220">
        <v>17</v>
      </c>
      <c r="T220">
        <v>86775.941176470005</v>
      </c>
      <c r="U220" s="1">
        <v>137.87831700000001</v>
      </c>
      <c r="V220">
        <v>230627.9708258133</v>
      </c>
      <c r="W220" s="1">
        <v>0.72879147052254289</v>
      </c>
      <c r="X220">
        <v>0.2195424866513716</v>
      </c>
      <c r="Y220">
        <v>5.1666042826085508E-2</v>
      </c>
      <c r="Z220">
        <v>0.27120852947745722</v>
      </c>
      <c r="AA220">
        <v>230.62797082581329</v>
      </c>
      <c r="AB220">
        <v>5641.8187247544902</v>
      </c>
      <c r="AC220" s="1">
        <v>723.56751906614795</v>
      </c>
      <c r="AD220">
        <v>178106.3639911224</v>
      </c>
      <c r="AE220" s="1">
        <v>315</v>
      </c>
      <c r="AF220">
        <v>33996</v>
      </c>
      <c r="AG220" s="1">
        <v>54799.055455833717</v>
      </c>
      <c r="AH220" s="1">
        <v>34.499988000000002</v>
      </c>
      <c r="AI220">
        <v>23.1</v>
      </c>
      <c r="AJ220">
        <v>26.624891999999999</v>
      </c>
      <c r="AK220">
        <v>2.5</v>
      </c>
      <c r="AL220">
        <v>1.192302</v>
      </c>
      <c r="AM220">
        <v>2.016057</v>
      </c>
      <c r="AN220">
        <v>1203.8820262584061</v>
      </c>
      <c r="AO220">
        <v>1.229302432591709</v>
      </c>
      <c r="AP220">
        <v>1950.3477027756981</v>
      </c>
      <c r="AQ220" s="1">
        <v>2083.321240935863</v>
      </c>
      <c r="AR220" s="1">
        <v>8626.5339740283689</v>
      </c>
      <c r="AS220" s="1">
        <v>616.96109228562409</v>
      </c>
      <c r="AT220">
        <v>411.9897171614694</v>
      </c>
      <c r="AU220">
        <v>13689.15372718702</v>
      </c>
      <c r="AV220" s="1">
        <v>5725.8917391181003</v>
      </c>
      <c r="AW220" s="1">
        <v>0.39797830049999999</v>
      </c>
      <c r="AX220">
        <v>6549.2118080946002</v>
      </c>
      <c r="AY220" s="1">
        <v>0.45520318999999998</v>
      </c>
      <c r="AZ220">
        <v>632.60528171780004</v>
      </c>
      <c r="BA220">
        <v>4.3969251700000003E-2</v>
      </c>
      <c r="BB220">
        <v>1479.7382545472001</v>
      </c>
      <c r="BC220" s="1">
        <v>0.1028492578</v>
      </c>
      <c r="BD220">
        <v>14387.4470834777</v>
      </c>
      <c r="BE220" s="1">
        <v>0.56639089417246946</v>
      </c>
      <c r="BF220">
        <v>0.26968648588260857</v>
      </c>
      <c r="BG220">
        <v>0.1157563429165618</v>
      </c>
      <c r="BH220">
        <v>3.3322507726225047E-2</v>
      </c>
      <c r="BI220">
        <v>1.484376930213506E-2</v>
      </c>
    </row>
    <row r="221" spans="1:61" x14ac:dyDescent="0.35">
      <c r="A221" t="s">
        <v>1544</v>
      </c>
      <c r="B221" t="s">
        <v>846</v>
      </c>
      <c r="C221">
        <v>40</v>
      </c>
      <c r="D221">
        <v>152.82590952499999</v>
      </c>
      <c r="E221">
        <v>6113.0363809999999</v>
      </c>
      <c r="F221">
        <v>2.6814923648742571E-2</v>
      </c>
      <c r="G221">
        <v>0.49644626609008152</v>
      </c>
      <c r="H221">
        <v>2.278730307013531E-3</v>
      </c>
      <c r="I221">
        <v>0.103494979913621</v>
      </c>
      <c r="J221">
        <v>0.27750239180717012</v>
      </c>
      <c r="K221">
        <v>9.3462708233371383E-2</v>
      </c>
      <c r="L221">
        <v>0.72181382841971209</v>
      </c>
      <c r="M221">
        <v>9.3339564479684209E-2</v>
      </c>
      <c r="N221">
        <v>0.18385458508125591</v>
      </c>
      <c r="O221">
        <v>74452.636467279997</v>
      </c>
      <c r="P221" s="1">
        <v>0.23138297872340419</v>
      </c>
      <c r="Q221">
        <v>0.20744680851063829</v>
      </c>
      <c r="R221">
        <v>0.56117021276595747</v>
      </c>
      <c r="S221">
        <v>40</v>
      </c>
      <c r="T221">
        <v>100738.65</v>
      </c>
      <c r="U221" s="1">
        <v>152.82590952499999</v>
      </c>
      <c r="V221">
        <v>196742.9563707679</v>
      </c>
      <c r="W221" s="1">
        <v>0.5497547116715239</v>
      </c>
      <c r="X221">
        <v>0.37554684707122998</v>
      </c>
      <c r="Y221">
        <v>7.4698441257246159E-2</v>
      </c>
      <c r="Z221">
        <v>0.4502452883284761</v>
      </c>
      <c r="AA221">
        <v>196.7429563707679</v>
      </c>
      <c r="AB221">
        <v>7030.0986811679832</v>
      </c>
      <c r="AC221" s="1">
        <v>433.48768023633329</v>
      </c>
      <c r="AD221">
        <v>131469.35410405789</v>
      </c>
      <c r="AE221" s="1">
        <v>129</v>
      </c>
      <c r="AF221">
        <v>36784</v>
      </c>
      <c r="AG221" s="1">
        <v>48893.018783303727</v>
      </c>
      <c r="AH221" s="1">
        <v>60.089995999999999</v>
      </c>
      <c r="AI221">
        <v>30.973699</v>
      </c>
      <c r="AJ221">
        <v>37.853700000000003</v>
      </c>
      <c r="AK221">
        <v>1.47</v>
      </c>
      <c r="AL221">
        <v>1.47</v>
      </c>
      <c r="AM221">
        <v>1.47</v>
      </c>
      <c r="AN221">
        <v>0</v>
      </c>
      <c r="AO221">
        <v>1.0280840051938089</v>
      </c>
      <c r="AP221">
        <v>1943.548712866723</v>
      </c>
      <c r="AQ221" s="1">
        <v>3553.1889074814908</v>
      </c>
      <c r="AR221" s="1">
        <v>8072.7056922778038</v>
      </c>
      <c r="AS221" s="1">
        <v>1074.718236655624</v>
      </c>
      <c r="AT221">
        <v>472.37317431564622</v>
      </c>
      <c r="AU221">
        <v>15116.534723597289</v>
      </c>
      <c r="AV221" s="1">
        <v>6156.7729556398999</v>
      </c>
      <c r="AW221" s="1">
        <v>0.32670589100000003</v>
      </c>
      <c r="AX221">
        <v>6245.1960871148003</v>
      </c>
      <c r="AY221" s="1">
        <v>0.33139801759999998</v>
      </c>
      <c r="AZ221">
        <v>3150.7994181080999</v>
      </c>
      <c r="BA221">
        <v>0.16719549980000001</v>
      </c>
      <c r="BB221">
        <v>3292.2328846717</v>
      </c>
      <c r="BC221" s="1">
        <v>0.17470059160000001</v>
      </c>
      <c r="BD221">
        <v>18845.0013455345</v>
      </c>
      <c r="BE221" s="1">
        <v>0.52480892604528773</v>
      </c>
      <c r="BF221">
        <v>0.23519953293272861</v>
      </c>
      <c r="BG221">
        <v>0.2061092410921963</v>
      </c>
      <c r="BH221">
        <v>2.3868336628144859E-2</v>
      </c>
      <c r="BI221">
        <v>1.0013963301642521E-2</v>
      </c>
    </row>
    <row r="222" spans="1:61" x14ac:dyDescent="0.35">
      <c r="A222" t="s">
        <v>1545</v>
      </c>
      <c r="B222" t="s">
        <v>847</v>
      </c>
      <c r="C222">
        <v>22</v>
      </c>
      <c r="D222">
        <v>387.08059668181818</v>
      </c>
      <c r="E222">
        <v>8515.7731270000004</v>
      </c>
      <c r="F222">
        <v>1.7486045934871269E-2</v>
      </c>
      <c r="G222">
        <v>0.1242129717271101</v>
      </c>
      <c r="H222">
        <v>2.026202171900205E-3</v>
      </c>
      <c r="I222">
        <v>0.21685274896461931</v>
      </c>
      <c r="J222">
        <v>0.57098633541215993</v>
      </c>
      <c r="K222">
        <v>6.8435695789339182E-2</v>
      </c>
      <c r="L222">
        <v>0.99998982569638661</v>
      </c>
      <c r="M222">
        <v>8.3975704992408071E-2</v>
      </c>
      <c r="N222">
        <v>0.2066076394781326</v>
      </c>
      <c r="O222">
        <v>61451.462573739998</v>
      </c>
      <c r="P222" s="1">
        <v>0.39389312977099239</v>
      </c>
      <c r="Q222">
        <v>0.2916030534351145</v>
      </c>
      <c r="R222">
        <v>0.31450381679389311</v>
      </c>
      <c r="S222">
        <v>59</v>
      </c>
      <c r="T222">
        <v>90045.315932199999</v>
      </c>
      <c r="U222" s="1">
        <v>144.33513774576269</v>
      </c>
      <c r="V222">
        <v>114165.0212495146</v>
      </c>
      <c r="W222" s="1">
        <v>0.74822429651605216</v>
      </c>
      <c r="X222">
        <v>0.24396684389363699</v>
      </c>
      <c r="Y222">
        <v>7.8088595903108423E-3</v>
      </c>
      <c r="Z222">
        <v>0.25177570348394779</v>
      </c>
      <c r="AA222">
        <v>114.1650212495146</v>
      </c>
      <c r="AB222">
        <v>2472.869895186911</v>
      </c>
      <c r="AC222" s="1">
        <v>433.06790998308378</v>
      </c>
      <c r="AD222">
        <v>83988.886840872816</v>
      </c>
      <c r="AE222" s="1">
        <v>37</v>
      </c>
      <c r="AF222">
        <v>33234</v>
      </c>
      <c r="AG222" s="1">
        <v>50561.904532065157</v>
      </c>
      <c r="AH222" s="1">
        <v>39.539898000000001</v>
      </c>
      <c r="AI222">
        <v>20.047398999999999</v>
      </c>
      <c r="AJ222">
        <v>26.035397</v>
      </c>
      <c r="AK222">
        <v>4.7699999999999996</v>
      </c>
      <c r="AL222">
        <v>4.6653059999999993</v>
      </c>
      <c r="AM222">
        <v>4.6957959999999996</v>
      </c>
      <c r="AN222">
        <v>0</v>
      </c>
      <c r="AO222" s="1">
        <v>0.62622556628274617</v>
      </c>
      <c r="AP222">
        <v>1761.3525544079471</v>
      </c>
      <c r="AQ222" s="1">
        <v>2757.8991243363121</v>
      </c>
      <c r="AR222" s="1">
        <v>9368.9401784364836</v>
      </c>
      <c r="AS222" s="1">
        <v>1072.859366230977</v>
      </c>
      <c r="AT222">
        <v>533.26636962671159</v>
      </c>
      <c r="AU222">
        <v>15494.31759303843</v>
      </c>
      <c r="AV222" s="1">
        <v>9253.2719037448005</v>
      </c>
      <c r="AW222" s="1">
        <v>0.58573922590000005</v>
      </c>
      <c r="AX222">
        <v>2174.8775505758999</v>
      </c>
      <c r="AY222" s="1">
        <v>0.1376714211</v>
      </c>
      <c r="AZ222">
        <v>407.94720947569999</v>
      </c>
      <c r="BA222" s="1">
        <v>2.5823372000000001E-2</v>
      </c>
      <c r="BB222">
        <v>3961.4997655635998</v>
      </c>
      <c r="BC222" s="1">
        <v>0.25076598100000003</v>
      </c>
      <c r="BD222">
        <v>15797.596429359999</v>
      </c>
      <c r="BE222" s="1">
        <v>0.59604184720197972</v>
      </c>
      <c r="BF222">
        <v>0.22211779342518009</v>
      </c>
      <c r="BG222">
        <v>0.144595232060413</v>
      </c>
      <c r="BH222">
        <v>2.8082331822250031E-2</v>
      </c>
      <c r="BI222">
        <v>9.1627954901771554E-3</v>
      </c>
    </row>
    <row r="223" spans="1:61" x14ac:dyDescent="0.35">
      <c r="A223" t="s">
        <v>1546</v>
      </c>
      <c r="B223" t="s">
        <v>848</v>
      </c>
      <c r="C223">
        <v>19</v>
      </c>
      <c r="D223">
        <v>155.21476557894741</v>
      </c>
      <c r="E223">
        <v>2949.0805460000001</v>
      </c>
      <c r="F223">
        <v>1.6959124739619712E-2</v>
      </c>
      <c r="G223">
        <v>0.15005529041461091</v>
      </c>
      <c r="H223" t="s">
        <v>3</v>
      </c>
      <c r="I223">
        <v>6.2023282360907178E-2</v>
      </c>
      <c r="J223">
        <v>0.68110213024021748</v>
      </c>
      <c r="K223">
        <v>8.8398038679357471E-2</v>
      </c>
      <c r="L223">
        <v>0.61703716106699147</v>
      </c>
      <c r="M223">
        <v>3.076731029930389E-2</v>
      </c>
      <c r="N223">
        <v>0.13330201598603211</v>
      </c>
      <c r="O223">
        <v>78026.099547510006</v>
      </c>
      <c r="P223" s="1">
        <v>0.18285714285714291</v>
      </c>
      <c r="Q223">
        <v>0.13714285714285709</v>
      </c>
      <c r="R223">
        <v>0.68</v>
      </c>
      <c r="S223">
        <v>10</v>
      </c>
      <c r="T223">
        <v>106212</v>
      </c>
      <c r="U223" s="1">
        <v>294.90805460000001</v>
      </c>
      <c r="V223">
        <v>120965.844925417</v>
      </c>
      <c r="W223" s="1">
        <v>0.50694705879681679</v>
      </c>
      <c r="X223">
        <v>0.44787387674574192</v>
      </c>
      <c r="Y223">
        <v>4.5179064457441347E-2</v>
      </c>
      <c r="Z223">
        <v>0.49305294120318321</v>
      </c>
      <c r="AA223">
        <v>120.965844925417</v>
      </c>
      <c r="AB223">
        <v>2563.5952908286549</v>
      </c>
      <c r="AC223" s="1">
        <v>234.11555880915569</v>
      </c>
      <c r="AD223">
        <v>92720.081476097272</v>
      </c>
      <c r="AE223" s="1">
        <v>50</v>
      </c>
      <c r="AF223">
        <v>37006</v>
      </c>
      <c r="AG223" s="1">
        <v>51397.035508211273</v>
      </c>
      <c r="AH223" s="1">
        <v>46.399939000000003</v>
      </c>
      <c r="AI223">
        <v>19.999995999999999</v>
      </c>
      <c r="AJ223">
        <v>19.999994999999998</v>
      </c>
      <c r="AK223">
        <v>2</v>
      </c>
      <c r="AL223">
        <v>1.3661319999999999</v>
      </c>
      <c r="AM223">
        <v>1.2992680000000001</v>
      </c>
      <c r="AN223">
        <v>0</v>
      </c>
      <c r="AO223">
        <v>0.57204979536516976</v>
      </c>
      <c r="AP223">
        <v>1412.2801005381559</v>
      </c>
      <c r="AQ223" s="1">
        <v>2469.2307471482668</v>
      </c>
      <c r="AR223" s="1">
        <v>6973.4485068214872</v>
      </c>
      <c r="AS223" s="1">
        <v>734.10318105295994</v>
      </c>
      <c r="AT223" s="1">
        <v>310.29486842642513</v>
      </c>
      <c r="AU223">
        <v>11899.3574039873</v>
      </c>
      <c r="AV223" s="1">
        <v>7765.5665360397998</v>
      </c>
      <c r="AW223" s="1">
        <v>0.57049810680000002</v>
      </c>
      <c r="AX223">
        <v>2888.5126369478999</v>
      </c>
      <c r="AY223" s="1">
        <v>0.21220486399999999</v>
      </c>
      <c r="AZ223">
        <v>474.97019079770001</v>
      </c>
      <c r="BA223">
        <v>3.4893731599999998E-2</v>
      </c>
      <c r="BB223">
        <v>2482.8565196119998</v>
      </c>
      <c r="BC223" s="1">
        <v>0.18240329759999999</v>
      </c>
      <c r="BD223">
        <v>13611.9058833974</v>
      </c>
      <c r="BE223" s="1">
        <v>0.58442887416823397</v>
      </c>
      <c r="BF223">
        <v>0.22862571192594619</v>
      </c>
      <c r="BG223">
        <v>0.1476720182672446</v>
      </c>
      <c r="BH223">
        <v>3.5145285970227237E-2</v>
      </c>
      <c r="BI223">
        <v>4.1281096683479044E-3</v>
      </c>
    </row>
    <row r="224" spans="1:61" x14ac:dyDescent="0.35">
      <c r="A224" t="s">
        <v>1547</v>
      </c>
      <c r="B224" t="s">
        <v>849</v>
      </c>
      <c r="C224">
        <v>89</v>
      </c>
      <c r="D224">
        <v>4.2204846853932576</v>
      </c>
      <c r="E224">
        <v>375.62313699999999</v>
      </c>
      <c r="F224" t="s">
        <v>3</v>
      </c>
      <c r="G224" t="s">
        <v>3</v>
      </c>
      <c r="H224" t="s">
        <v>3</v>
      </c>
      <c r="I224">
        <v>3.5307755925468698E-2</v>
      </c>
      <c r="J224">
        <v>0.9422979149179358</v>
      </c>
      <c r="K224" t="s">
        <v>3</v>
      </c>
      <c r="L224">
        <v>0.39436864198720889</v>
      </c>
      <c r="M224" t="s">
        <v>3</v>
      </c>
      <c r="N224">
        <v>9.6316041976300087E-2</v>
      </c>
      <c r="O224">
        <v>57798.198808840003</v>
      </c>
      <c r="P224" s="1">
        <v>0.1621621621621622</v>
      </c>
      <c r="Q224">
        <v>0.1891891891891892</v>
      </c>
      <c r="R224">
        <v>0.64864864864864868</v>
      </c>
      <c r="S224">
        <v>5.2</v>
      </c>
      <c r="T224">
        <v>64858.846153840001</v>
      </c>
      <c r="U224" s="1">
        <v>72.235218653846147</v>
      </c>
      <c r="V224">
        <v>222547.5530278637</v>
      </c>
      <c r="W224" s="1">
        <v>0.84641196181401035</v>
      </c>
      <c r="X224">
        <v>2.1423305330130711E-2</v>
      </c>
      <c r="Y224">
        <v>0.13216473285585889</v>
      </c>
      <c r="Z224">
        <v>0.15358803818598971</v>
      </c>
      <c r="AA224">
        <v>222.5475530278637</v>
      </c>
      <c r="AB224">
        <v>5923.5754692075852</v>
      </c>
      <c r="AC224" s="1">
        <v>758.44928583299702</v>
      </c>
      <c r="AD224">
        <v>203494.1143365195</v>
      </c>
      <c r="AE224" s="1">
        <v>408</v>
      </c>
      <c r="AF224">
        <v>38032</v>
      </c>
      <c r="AG224" s="1">
        <v>57738.434281322057</v>
      </c>
      <c r="AH224" s="1">
        <v>34.999881999999999</v>
      </c>
      <c r="AI224">
        <v>25.420193000000001</v>
      </c>
      <c r="AJ224">
        <v>22.191573000000002</v>
      </c>
      <c r="AK224">
        <v>2.85</v>
      </c>
      <c r="AL224">
        <v>1.328951</v>
      </c>
      <c r="AM224">
        <v>2.768999</v>
      </c>
      <c r="AN224">
        <v>3570.355757930854</v>
      </c>
      <c r="AO224">
        <v>2.2345141561005128</v>
      </c>
      <c r="AP224">
        <v>2514.501655950975</v>
      </c>
      <c r="AQ224" s="1">
        <v>5106.901867975188</v>
      </c>
      <c r="AR224" s="1">
        <v>10387.733809911721</v>
      </c>
      <c r="AS224" s="1">
        <v>1034.859708335805</v>
      </c>
      <c r="AT224">
        <v>917.89399011381977</v>
      </c>
      <c r="AU224">
        <v>19961.891032287502</v>
      </c>
      <c r="AV224" s="1">
        <v>8566.7301140349991</v>
      </c>
      <c r="AW224" s="1">
        <v>0.38396936240000001</v>
      </c>
      <c r="AX224">
        <v>9157.6531324199004</v>
      </c>
      <c r="AY224" s="1">
        <v>0.41045511969999998</v>
      </c>
      <c r="AZ224">
        <v>2466.5972439962002</v>
      </c>
      <c r="BA224">
        <v>0.1105553412</v>
      </c>
      <c r="BB224">
        <v>2119.9926032778999</v>
      </c>
      <c r="BC224" s="1">
        <v>9.5020176600000006E-2</v>
      </c>
      <c r="BD224">
        <v>22310.973093729001</v>
      </c>
      <c r="BE224" s="1">
        <v>0.53688835969172966</v>
      </c>
      <c r="BF224">
        <v>0.24611900887372509</v>
      </c>
      <c r="BG224">
        <v>0.14595069766524801</v>
      </c>
      <c r="BH224">
        <v>4.7671188105361847E-2</v>
      </c>
      <c r="BI224">
        <v>2.3370745663935339E-2</v>
      </c>
    </row>
    <row r="225" spans="1:61" x14ac:dyDescent="0.35">
      <c r="A225" t="s">
        <v>1548</v>
      </c>
      <c r="B225" t="s">
        <v>850</v>
      </c>
      <c r="C225">
        <v>76</v>
      </c>
      <c r="D225">
        <v>9.4483343421052624</v>
      </c>
      <c r="E225">
        <v>718.07340999999997</v>
      </c>
      <c r="F225" t="s">
        <v>3</v>
      </c>
      <c r="G225" t="s">
        <v>3</v>
      </c>
      <c r="H225" t="s">
        <v>3</v>
      </c>
      <c r="I225" t="s">
        <v>3</v>
      </c>
      <c r="J225">
        <v>0.93906059088939664</v>
      </c>
      <c r="K225">
        <v>4.3463093084715153E-2</v>
      </c>
      <c r="L225">
        <v>0.33728615389477101</v>
      </c>
      <c r="M225" t="s">
        <v>3</v>
      </c>
      <c r="N225">
        <v>0.1500401934737243</v>
      </c>
      <c r="O225">
        <v>62042.518956899999</v>
      </c>
      <c r="P225" s="1">
        <v>0.26315789473684209</v>
      </c>
      <c r="Q225">
        <v>0.14035087719298239</v>
      </c>
      <c r="R225">
        <v>0.59649122807017541</v>
      </c>
      <c r="S225">
        <v>9</v>
      </c>
      <c r="T225">
        <v>62572.555555550003</v>
      </c>
      <c r="U225" s="1">
        <v>79.785934444444436</v>
      </c>
      <c r="V225">
        <v>176215.36772960299</v>
      </c>
      <c r="W225" s="1">
        <v>0.87842556839946273</v>
      </c>
      <c r="X225">
        <v>7.5185578252818561E-2</v>
      </c>
      <c r="Y225">
        <v>4.638885334771875E-2</v>
      </c>
      <c r="Z225">
        <v>0.1215744316005373</v>
      </c>
      <c r="AA225">
        <v>176.215367729603</v>
      </c>
      <c r="AB225">
        <v>3644.2360398778728</v>
      </c>
      <c r="AC225" s="1">
        <v>561.69796065836783</v>
      </c>
      <c r="AD225">
        <v>172066.09776222921</v>
      </c>
      <c r="AE225" s="1">
        <v>295</v>
      </c>
      <c r="AF225">
        <v>42139</v>
      </c>
      <c r="AG225" s="1">
        <v>64067.949481865282</v>
      </c>
      <c r="AH225" s="1">
        <v>27.499898000000002</v>
      </c>
      <c r="AI225">
        <v>20.364792000000001</v>
      </c>
      <c r="AJ225">
        <v>20.162607999999999</v>
      </c>
      <c r="AK225">
        <v>0.5</v>
      </c>
      <c r="AL225">
        <v>0.36693999999999999</v>
      </c>
      <c r="AM225">
        <v>0.46098099999999997</v>
      </c>
      <c r="AN225">
        <v>1038.025931081336</v>
      </c>
      <c r="AO225">
        <v>0.97844975646145638</v>
      </c>
      <c r="AP225">
        <v>1879.217112356243</v>
      </c>
      <c r="AQ225" s="1">
        <v>3094.055606375955</v>
      </c>
      <c r="AR225" s="1">
        <v>7686.1969307567033</v>
      </c>
      <c r="AS225" s="1">
        <v>1399.0000131045099</v>
      </c>
      <c r="AT225">
        <v>144.90635435170901</v>
      </c>
      <c r="AU225">
        <v>14203.37601694512</v>
      </c>
      <c r="AV225" s="1">
        <v>8946.8071159290994</v>
      </c>
      <c r="AW225" s="1">
        <v>0.56515345080000001</v>
      </c>
      <c r="AX225">
        <v>4489.5285260128003</v>
      </c>
      <c r="AY225" s="1">
        <v>0.28359531020000001</v>
      </c>
      <c r="AZ225">
        <v>887.87875140020003</v>
      </c>
      <c r="BA225">
        <v>5.6085677700000003E-2</v>
      </c>
      <c r="BB225">
        <v>1506.5429051357</v>
      </c>
      <c r="BC225" s="1">
        <v>9.5165561400000001E-2</v>
      </c>
      <c r="BD225">
        <v>15830.7572984778</v>
      </c>
      <c r="BE225" s="1">
        <v>0.52157842548470634</v>
      </c>
      <c r="BF225">
        <v>0.26824550346082859</v>
      </c>
      <c r="BG225">
        <v>0.16289897232131539</v>
      </c>
      <c r="BH225">
        <v>3.4551438666589773E-2</v>
      </c>
      <c r="BI225">
        <v>1.272566006655991E-2</v>
      </c>
    </row>
    <row r="226" spans="1:61" x14ac:dyDescent="0.35">
      <c r="A226" t="s">
        <v>1549</v>
      </c>
      <c r="B226" t="s">
        <v>851</v>
      </c>
      <c r="C226">
        <v>383</v>
      </c>
      <c r="D226">
        <v>3.494693373368146</v>
      </c>
      <c r="E226">
        <v>1338.467562</v>
      </c>
      <c r="F226" t="s">
        <v>3</v>
      </c>
      <c r="G226">
        <v>1.819162683646397E-2</v>
      </c>
      <c r="H226" t="s">
        <v>3</v>
      </c>
      <c r="I226">
        <v>7.251006244439433E-3</v>
      </c>
      <c r="J226">
        <v>0.92178592943664761</v>
      </c>
      <c r="K226">
        <v>4.4899980842448832E-2</v>
      </c>
      <c r="L226">
        <v>0.48736566090865951</v>
      </c>
      <c r="M226" t="s">
        <v>3</v>
      </c>
      <c r="N226">
        <v>0.16287146149883569</v>
      </c>
      <c r="O226">
        <v>61666.728060670001</v>
      </c>
      <c r="P226" s="1">
        <v>0.13829787234042551</v>
      </c>
      <c r="Q226">
        <v>0.15957446808510639</v>
      </c>
      <c r="R226">
        <v>0.7021276595744681</v>
      </c>
      <c r="S226">
        <v>11</v>
      </c>
      <c r="T226">
        <v>107976.18181818</v>
      </c>
      <c r="U226" s="1">
        <v>121.6788692727273</v>
      </c>
      <c r="V226">
        <v>628186.89363201766</v>
      </c>
      <c r="W226" s="1">
        <v>0.28071289968320701</v>
      </c>
      <c r="X226">
        <v>0.25621188947609402</v>
      </c>
      <c r="Y226">
        <v>0.46307521084069891</v>
      </c>
      <c r="Z226">
        <v>0.71928710031679299</v>
      </c>
      <c r="AA226">
        <v>628.1868936320177</v>
      </c>
      <c r="AB226">
        <v>18614.051402763838</v>
      </c>
      <c r="AC226" s="1">
        <v>531.10327077168267</v>
      </c>
      <c r="AD226">
        <v>453782.44079371192</v>
      </c>
      <c r="AE226" s="1">
        <v>595</v>
      </c>
      <c r="AF226">
        <v>33848.5</v>
      </c>
      <c r="AG226" s="1">
        <v>57896.1286971831</v>
      </c>
      <c r="AH226" s="1">
        <v>34.749994999999998</v>
      </c>
      <c r="AI226">
        <v>20.182091</v>
      </c>
      <c r="AJ226">
        <v>30.732986</v>
      </c>
      <c r="AK226">
        <v>0.5</v>
      </c>
      <c r="AL226">
        <v>0.43575999999999998</v>
      </c>
      <c r="AM226">
        <v>0.5</v>
      </c>
      <c r="AN226">
        <v>0</v>
      </c>
      <c r="AO226" s="1">
        <v>0.8701067955482642</v>
      </c>
      <c r="AP226">
        <v>2790.745062523974</v>
      </c>
      <c r="AQ226" s="1">
        <v>3086.9692529761878</v>
      </c>
      <c r="AR226" s="1">
        <v>9343.6769818408193</v>
      </c>
      <c r="AS226" s="1">
        <v>969.68050391945167</v>
      </c>
      <c r="AT226" s="1">
        <v>458.87417628728451</v>
      </c>
      <c r="AU226">
        <v>16649.945977547719</v>
      </c>
      <c r="AV226" s="1">
        <v>7340.2959554060999</v>
      </c>
      <c r="AW226" s="1">
        <v>0.28651455139999998</v>
      </c>
      <c r="AX226">
        <v>14905.1799896506</v>
      </c>
      <c r="AY226" s="1">
        <v>0.58179547310000002</v>
      </c>
      <c r="AZ226">
        <v>1113.5127791975001</v>
      </c>
      <c r="BA226">
        <v>4.3463862499999999E-2</v>
      </c>
      <c r="BB226">
        <v>2260.2893180222</v>
      </c>
      <c r="BC226" s="1">
        <v>8.8226112900000001E-2</v>
      </c>
      <c r="BD226">
        <v>25619.278042276401</v>
      </c>
      <c r="BE226" s="1">
        <v>0.48989075540058619</v>
      </c>
      <c r="BF226">
        <v>0.28904052413114828</v>
      </c>
      <c r="BG226">
        <v>0.13029306248622469</v>
      </c>
      <c r="BH226">
        <v>5.4814884810783893E-2</v>
      </c>
      <c r="BI226">
        <v>3.596077317125685E-2</v>
      </c>
    </row>
    <row r="227" spans="1:61" x14ac:dyDescent="0.35">
      <c r="A227" t="s">
        <v>1550</v>
      </c>
      <c r="B227" t="s">
        <v>852</v>
      </c>
      <c r="C227">
        <v>10</v>
      </c>
      <c r="D227">
        <v>165.2265994</v>
      </c>
      <c r="E227">
        <v>1652.2659940000001</v>
      </c>
      <c r="F227" t="s">
        <v>3</v>
      </c>
      <c r="G227">
        <v>2.8177703736404668E-2</v>
      </c>
      <c r="H227" t="s">
        <v>3</v>
      </c>
      <c r="I227">
        <v>2.8260468567701421E-2</v>
      </c>
      <c r="J227">
        <v>0.84223896128206055</v>
      </c>
      <c r="K227">
        <v>9.5808437955888517E-2</v>
      </c>
      <c r="L227">
        <v>0.40456939046247892</v>
      </c>
      <c r="M227" t="s">
        <v>3</v>
      </c>
      <c r="N227">
        <v>0.19192988406176409</v>
      </c>
      <c r="O227">
        <v>55459.028597359997</v>
      </c>
      <c r="P227" s="1">
        <v>0.29599999999999999</v>
      </c>
      <c r="Q227">
        <v>0.2</v>
      </c>
      <c r="R227">
        <v>0.504</v>
      </c>
      <c r="S227">
        <v>13.33</v>
      </c>
      <c r="T227">
        <v>94031.351087770003</v>
      </c>
      <c r="U227" s="1">
        <v>123.9509372843211</v>
      </c>
      <c r="V227">
        <v>192445.96157923469</v>
      </c>
      <c r="W227" s="1">
        <v>0.54165968832505518</v>
      </c>
      <c r="X227">
        <v>0.3767025678034876</v>
      </c>
      <c r="Y227">
        <v>8.1637743871457225E-2</v>
      </c>
      <c r="Z227">
        <v>0.45834031167494482</v>
      </c>
      <c r="AA227">
        <v>192.44596157923471</v>
      </c>
      <c r="AB227">
        <v>7011.4340197453703</v>
      </c>
      <c r="AC227" s="1">
        <v>596.01570423654186</v>
      </c>
      <c r="AD227" s="1">
        <v>164870.18864376831</v>
      </c>
      <c r="AE227" s="1">
        <v>259</v>
      </c>
      <c r="AF227">
        <v>39233</v>
      </c>
      <c r="AG227" s="1">
        <v>58267.89758207195</v>
      </c>
      <c r="AH227" s="1">
        <v>53.599995</v>
      </c>
      <c r="AI227">
        <v>34.699998999999998</v>
      </c>
      <c r="AJ227">
        <v>35.205196999999998</v>
      </c>
      <c r="AK227">
        <v>5.2</v>
      </c>
      <c r="AL227">
        <v>4.0718259999999997</v>
      </c>
      <c r="AM227">
        <v>4.7251940000000001</v>
      </c>
      <c r="AN227">
        <v>0</v>
      </c>
      <c r="AO227">
        <v>1.0449288758937021</v>
      </c>
      <c r="AP227">
        <v>2358.8911798423178</v>
      </c>
      <c r="AQ227" s="1">
        <v>2270.663926767229</v>
      </c>
      <c r="AR227" s="1">
        <v>7378.3260953562904</v>
      </c>
      <c r="AS227" s="1">
        <v>618.99039483590559</v>
      </c>
      <c r="AT227">
        <v>451.03860559149172</v>
      </c>
      <c r="AU227">
        <v>13077.910202393239</v>
      </c>
      <c r="AV227" s="1">
        <v>5649.3485146382</v>
      </c>
      <c r="AW227" s="1">
        <v>0.37566557649999999</v>
      </c>
      <c r="AX227">
        <v>6595.5699493412003</v>
      </c>
      <c r="AY227" s="1">
        <v>0.43858660529999999</v>
      </c>
      <c r="AZ227">
        <v>1137.4705999472001</v>
      </c>
      <c r="BA227">
        <v>7.5638553299999994E-2</v>
      </c>
      <c r="BB227">
        <v>1655.8493799892999</v>
      </c>
      <c r="BC227" s="1">
        <v>0.1101092649</v>
      </c>
      <c r="BD227">
        <v>15038.2384439159</v>
      </c>
      <c r="BE227" s="1">
        <v>0.56404359814728178</v>
      </c>
      <c r="BF227">
        <v>0.20536878762149599</v>
      </c>
      <c r="BG227">
        <v>0.1738469946716609</v>
      </c>
      <c r="BH227">
        <v>4.3046533700873343E-2</v>
      </c>
      <c r="BI227">
        <v>1.36940858586879E-2</v>
      </c>
    </row>
    <row r="228" spans="1:61" x14ac:dyDescent="0.35">
      <c r="A228" t="s">
        <v>1551</v>
      </c>
      <c r="B228" t="s">
        <v>853</v>
      </c>
      <c r="C228">
        <v>44</v>
      </c>
      <c r="D228">
        <v>19.783082318181819</v>
      </c>
      <c r="E228">
        <v>870.45562199999995</v>
      </c>
      <c r="F228" t="s">
        <v>3</v>
      </c>
      <c r="G228" t="s">
        <v>3</v>
      </c>
      <c r="H228" t="s">
        <v>3</v>
      </c>
      <c r="I228">
        <v>9.468068809243832E-2</v>
      </c>
      <c r="J228">
        <v>0.87987968834837194</v>
      </c>
      <c r="K228">
        <v>1.8504880018326581E-2</v>
      </c>
      <c r="L228">
        <v>0.34364036329383102</v>
      </c>
      <c r="M228">
        <v>3.0907918491927769E-2</v>
      </c>
      <c r="N228">
        <v>0.19336579876671511</v>
      </c>
      <c r="O228">
        <v>69447.258763349993</v>
      </c>
      <c r="P228" s="1">
        <v>0.20833333333333329</v>
      </c>
      <c r="Q228">
        <v>0.25</v>
      </c>
      <c r="R228">
        <v>0.54166666666666663</v>
      </c>
      <c r="S228">
        <v>12.67</v>
      </c>
      <c r="T228">
        <v>84953.196527220003</v>
      </c>
      <c r="U228" s="1">
        <v>68.702101183898975</v>
      </c>
      <c r="V228">
        <v>136135.52144993789</v>
      </c>
      <c r="W228" s="1">
        <v>0.79717363546121922</v>
      </c>
      <c r="X228">
        <v>0.1093220055066699</v>
      </c>
      <c r="Y228">
        <v>9.3504359032110823E-2</v>
      </c>
      <c r="Z228">
        <v>0.20282636453878081</v>
      </c>
      <c r="AA228">
        <v>136.1355214499379</v>
      </c>
      <c r="AB228">
        <v>2900.5798069278248</v>
      </c>
      <c r="AC228" s="1">
        <v>420.44290455510441</v>
      </c>
      <c r="AD228">
        <v>134431.1439314236</v>
      </c>
      <c r="AE228" s="1">
        <v>139</v>
      </c>
      <c r="AF228">
        <v>38054</v>
      </c>
      <c r="AG228" s="1">
        <v>60621.805522682444</v>
      </c>
      <c r="AH228" s="1">
        <v>30.699911</v>
      </c>
      <c r="AI228">
        <v>20.060293000000001</v>
      </c>
      <c r="AJ228">
        <v>22.360078999999999</v>
      </c>
      <c r="AK228">
        <v>2.5</v>
      </c>
      <c r="AL228">
        <v>1.937422</v>
      </c>
      <c r="AM228">
        <v>2.4500150000000001</v>
      </c>
      <c r="AN228">
        <v>2627.5777330782748</v>
      </c>
      <c r="AO228">
        <v>1.454054787576835</v>
      </c>
      <c r="AP228">
        <v>1760.9667526508319</v>
      </c>
      <c r="AQ228" s="1">
        <v>2312.30247600147</v>
      </c>
      <c r="AR228" s="1">
        <v>9328.4166875080518</v>
      </c>
      <c r="AS228" s="1">
        <v>1150.916318626523</v>
      </c>
      <c r="AT228">
        <v>719.67550575484711</v>
      </c>
      <c r="AU228">
        <v>15272.27774054172</v>
      </c>
      <c r="AV228" s="1">
        <v>8794.9291574107992</v>
      </c>
      <c r="AW228" s="1">
        <v>0.51926496919999998</v>
      </c>
      <c r="AX228">
        <v>5289.3968917804004</v>
      </c>
      <c r="AY228" s="1">
        <v>0.31229342100000002</v>
      </c>
      <c r="AZ228">
        <v>1002.0072430253</v>
      </c>
      <c r="BA228">
        <v>5.9159914899999999E-2</v>
      </c>
      <c r="BB228">
        <v>1850.9331892522</v>
      </c>
      <c r="BC228" s="1">
        <v>0.109281695</v>
      </c>
      <c r="BD228">
        <v>16937.266481468701</v>
      </c>
      <c r="BE228" s="1">
        <v>0.60425069391769681</v>
      </c>
      <c r="BF228">
        <v>0.2267600503455002</v>
      </c>
      <c r="BG228">
        <v>0.12255328371023</v>
      </c>
      <c r="BH228">
        <v>3.3034650040426439E-2</v>
      </c>
      <c r="BI228">
        <v>1.3401321986146649E-2</v>
      </c>
    </row>
    <row r="229" spans="1:61" x14ac:dyDescent="0.35">
      <c r="A229" t="s">
        <v>1552</v>
      </c>
      <c r="B229" t="s">
        <v>854</v>
      </c>
      <c r="C229">
        <v>78</v>
      </c>
      <c r="D229">
        <v>42.206241448717947</v>
      </c>
      <c r="E229">
        <v>3292.0868329999998</v>
      </c>
      <c r="F229">
        <v>2.232777259299424E-2</v>
      </c>
      <c r="G229">
        <v>4.5624889444181452E-3</v>
      </c>
      <c r="H229" t="s">
        <v>3</v>
      </c>
      <c r="I229">
        <v>2.617045246441474E-2</v>
      </c>
      <c r="J229">
        <v>0.91177257080534424</v>
      </c>
      <c r="K229">
        <v>3.3972608390632E-2</v>
      </c>
      <c r="L229">
        <v>5.5163481450109221E-2</v>
      </c>
      <c r="M229">
        <v>1.222674374511042E-2</v>
      </c>
      <c r="N229">
        <v>0.1071792513965162</v>
      </c>
      <c r="O229">
        <v>79328.792026419993</v>
      </c>
      <c r="P229" s="1">
        <v>0.20744680851063829</v>
      </c>
      <c r="Q229">
        <v>0.1117021276595745</v>
      </c>
      <c r="R229">
        <v>0.68085106382978722</v>
      </c>
      <c r="S229">
        <v>17</v>
      </c>
      <c r="T229">
        <v>93462.941176470005</v>
      </c>
      <c r="U229" s="1">
        <v>193.65216664705881</v>
      </c>
      <c r="V229">
        <v>386756.42672515142</v>
      </c>
      <c r="W229" s="1">
        <v>0.91492649271689463</v>
      </c>
      <c r="X229">
        <v>6.752932493082546E-2</v>
      </c>
      <c r="Y229">
        <v>1.754418235227987E-2</v>
      </c>
      <c r="Z229">
        <v>8.5073507283105324E-2</v>
      </c>
      <c r="AA229">
        <v>386.75642672515141</v>
      </c>
      <c r="AB229">
        <v>9552.2100707603058</v>
      </c>
      <c r="AC229" s="1">
        <v>1206.7921022543701</v>
      </c>
      <c r="AD229">
        <v>300543.2355082549</v>
      </c>
      <c r="AE229" s="1">
        <v>556</v>
      </c>
      <c r="AF229">
        <v>62438.5</v>
      </c>
      <c r="AG229" s="1">
        <v>154933.95883571971</v>
      </c>
      <c r="AH229" s="1">
        <v>69.399961000000005</v>
      </c>
      <c r="AI229">
        <v>23.899999000000001</v>
      </c>
      <c r="AJ229">
        <v>23.899989000000001</v>
      </c>
      <c r="AK229">
        <v>0</v>
      </c>
      <c r="AL229">
        <v>0</v>
      </c>
      <c r="AM229">
        <v>0</v>
      </c>
      <c r="AN229">
        <v>0</v>
      </c>
      <c r="AO229">
        <v>0.55121053898921724</v>
      </c>
      <c r="AP229">
        <v>1192.9714825963711</v>
      </c>
      <c r="AQ229" s="1">
        <v>2177.2848116123801</v>
      </c>
      <c r="AR229" s="1">
        <v>7303.1752531540842</v>
      </c>
      <c r="AS229" s="1">
        <v>932.36968698146131</v>
      </c>
      <c r="AT229" s="1">
        <v>255.16768317878689</v>
      </c>
      <c r="AU229">
        <v>11860.96891752308</v>
      </c>
      <c r="AV229" s="1">
        <v>2703.169999537</v>
      </c>
      <c r="AW229" s="1">
        <v>0.21596325929999999</v>
      </c>
      <c r="AX229">
        <v>7836.6163290277</v>
      </c>
      <c r="AY229" s="1">
        <v>0.62608759510000001</v>
      </c>
      <c r="AZ229">
        <v>1014.2458144565001</v>
      </c>
      <c r="BA229">
        <v>8.1030727600000005E-2</v>
      </c>
      <c r="BB229">
        <v>962.77283769810003</v>
      </c>
      <c r="BC229" s="1">
        <v>7.6918418000000002E-2</v>
      </c>
      <c r="BD229">
        <v>12516.8049807193</v>
      </c>
      <c r="BE229" s="1">
        <v>0.60298778409384346</v>
      </c>
      <c r="BF229">
        <v>0.2088975794567571</v>
      </c>
      <c r="BG229">
        <v>0.13585316165761721</v>
      </c>
      <c r="BH229">
        <v>3.6586577609566143E-2</v>
      </c>
      <c r="BI229">
        <v>1.567489718221601E-2</v>
      </c>
    </row>
    <row r="230" spans="1:61" x14ac:dyDescent="0.35">
      <c r="A230" t="s">
        <v>1553</v>
      </c>
      <c r="B230" t="s">
        <v>855</v>
      </c>
      <c r="C230">
        <v>120</v>
      </c>
      <c r="D230">
        <v>13.7051189</v>
      </c>
      <c r="E230">
        <v>1644.614268</v>
      </c>
      <c r="F230" t="s">
        <v>3</v>
      </c>
      <c r="G230">
        <v>1.117593058804698E-2</v>
      </c>
      <c r="H230" t="s">
        <v>3</v>
      </c>
      <c r="I230">
        <v>2.6654228364219389E-2</v>
      </c>
      <c r="J230">
        <v>0.93626322550925445</v>
      </c>
      <c r="K230">
        <v>2.4157131546887131E-2</v>
      </c>
      <c r="L230">
        <v>0.25918576585581199</v>
      </c>
      <c r="M230">
        <v>5.8316133053065138E-3</v>
      </c>
      <c r="N230">
        <v>0.16643983974957571</v>
      </c>
      <c r="O230">
        <v>57861.03454447</v>
      </c>
      <c r="P230" s="1">
        <v>0.18584070796460181</v>
      </c>
      <c r="Q230">
        <v>0.23008849557522121</v>
      </c>
      <c r="R230">
        <v>0.58407079646017701</v>
      </c>
      <c r="S230">
        <v>16.5</v>
      </c>
      <c r="T230">
        <v>68062.454545450004</v>
      </c>
      <c r="U230" s="1">
        <v>99.673591999999999</v>
      </c>
      <c r="V230">
        <v>185670.47358244131</v>
      </c>
      <c r="W230" s="1">
        <v>0.87340143716041108</v>
      </c>
      <c r="X230">
        <v>8.4236051974822465E-2</v>
      </c>
      <c r="Y230">
        <v>4.2362510864766473E-2</v>
      </c>
      <c r="Z230">
        <v>0.12659856283958901</v>
      </c>
      <c r="AA230">
        <v>185.6704735824413</v>
      </c>
      <c r="AB230">
        <v>3527.7372408154251</v>
      </c>
      <c r="AC230" s="1">
        <v>492.31561816901359</v>
      </c>
      <c r="AD230">
        <v>169221.51900087349</v>
      </c>
      <c r="AE230" s="1">
        <v>279</v>
      </c>
      <c r="AF230">
        <v>41104</v>
      </c>
      <c r="AG230" s="1">
        <v>64391.20049250975</v>
      </c>
      <c r="AH230" s="1">
        <v>18.999957999999999</v>
      </c>
      <c r="AI230">
        <v>18.999995999999999</v>
      </c>
      <c r="AJ230">
        <v>18.999953999999999</v>
      </c>
      <c r="AK230">
        <v>1.1000000000000001</v>
      </c>
      <c r="AL230">
        <v>1.0510349999999999</v>
      </c>
      <c r="AM230">
        <v>1.063701</v>
      </c>
      <c r="AN230">
        <v>1031.5654819553099</v>
      </c>
      <c r="AO230" s="1">
        <v>1.066272842321111</v>
      </c>
      <c r="AP230">
        <v>1542.325929766286</v>
      </c>
      <c r="AQ230" s="1">
        <v>3084.00247321702</v>
      </c>
      <c r="AR230" s="1">
        <v>7259.4853105092961</v>
      </c>
      <c r="AS230" s="1">
        <v>1257.8975509654281</v>
      </c>
      <c r="AT230">
        <v>132.55741740895559</v>
      </c>
      <c r="AU230">
        <v>13276.26868186699</v>
      </c>
      <c r="AV230" s="1">
        <v>6848.7233981197996</v>
      </c>
      <c r="AW230" s="1">
        <v>0.53685192169999996</v>
      </c>
      <c r="AX230">
        <v>4220.4537234131003</v>
      </c>
      <c r="AY230" s="1">
        <v>0.33082934730000002</v>
      </c>
      <c r="AZ230">
        <v>823.52993407140002</v>
      </c>
      <c r="BA230">
        <v>6.4554166100000004E-2</v>
      </c>
      <c r="BB230">
        <v>864.48561090559997</v>
      </c>
      <c r="BC230" s="1">
        <v>6.7764564900000004E-2</v>
      </c>
      <c r="BD230">
        <v>12757.1926665099</v>
      </c>
      <c r="BE230" s="1">
        <v>0.59175074647532655</v>
      </c>
      <c r="BF230">
        <v>0.21728909066556509</v>
      </c>
      <c r="BG230">
        <v>0.1164660572108403</v>
      </c>
      <c r="BH230">
        <v>4.5291515791947498E-2</v>
      </c>
      <c r="BI230">
        <v>2.9202589856320581E-2</v>
      </c>
    </row>
    <row r="231" spans="1:61" x14ac:dyDescent="0.35">
      <c r="A231" t="s">
        <v>1554</v>
      </c>
      <c r="B231" t="s">
        <v>856</v>
      </c>
      <c r="C231">
        <v>59</v>
      </c>
      <c r="D231">
        <v>263.41990879661017</v>
      </c>
      <c r="E231">
        <v>15541.774619</v>
      </c>
      <c r="F231">
        <v>6.6011121032619594E-2</v>
      </c>
      <c r="G231">
        <v>8.6871425756661833E-2</v>
      </c>
      <c r="H231">
        <v>1.3227490306025279E-3</v>
      </c>
      <c r="I231">
        <v>0.1128597744663758</v>
      </c>
      <c r="J231">
        <v>0.67715178236898088</v>
      </c>
      <c r="K231">
        <v>5.5783147344759497E-2</v>
      </c>
      <c r="L231">
        <v>0.25961091732504321</v>
      </c>
      <c r="M231">
        <v>8.9740664863529981E-2</v>
      </c>
      <c r="N231">
        <v>0.16588889972054899</v>
      </c>
      <c r="O231">
        <v>85096.657412140004</v>
      </c>
      <c r="P231" s="1">
        <v>0.1446241674595623</v>
      </c>
      <c r="Q231">
        <v>0.21693625118934351</v>
      </c>
      <c r="R231">
        <v>0.63843958135109424</v>
      </c>
      <c r="S231">
        <v>78</v>
      </c>
      <c r="T231">
        <v>110309.79487179</v>
      </c>
      <c r="U231" s="1">
        <v>199.2535207564103</v>
      </c>
      <c r="V231">
        <v>228044.00506922571</v>
      </c>
      <c r="W231" s="1">
        <v>0.72705100114411159</v>
      </c>
      <c r="X231">
        <v>0.22952365051725671</v>
      </c>
      <c r="Y231">
        <v>4.3425348338631757E-2</v>
      </c>
      <c r="Z231">
        <v>0.27294899885588841</v>
      </c>
      <c r="AA231">
        <v>228.0440050692257</v>
      </c>
      <c r="AB231">
        <v>10103.194573934899</v>
      </c>
      <c r="AC231" s="1">
        <v>920.84707575825394</v>
      </c>
      <c r="AD231">
        <v>202177.28737950549</v>
      </c>
      <c r="AE231" s="1">
        <v>403</v>
      </c>
      <c r="AF231">
        <v>55246</v>
      </c>
      <c r="AG231" s="1">
        <v>97874.641466955625</v>
      </c>
      <c r="AH231" s="1">
        <v>84.949991999999995</v>
      </c>
      <c r="AI231">
        <v>40.269399999999997</v>
      </c>
      <c r="AJ231">
        <v>49.392800000000001</v>
      </c>
      <c r="AK231">
        <v>2</v>
      </c>
      <c r="AL231">
        <v>1.471244</v>
      </c>
      <c r="AM231">
        <v>1.5799840000000001</v>
      </c>
      <c r="AN231">
        <v>0</v>
      </c>
      <c r="AO231" s="1">
        <v>0.82097978743322997</v>
      </c>
      <c r="AP231">
        <v>1233.1980195214801</v>
      </c>
      <c r="AQ231" s="1">
        <v>2343.7316331604179</v>
      </c>
      <c r="AR231" s="1">
        <v>9760.717049296698</v>
      </c>
      <c r="AS231" s="1">
        <v>1326.544535319387</v>
      </c>
      <c r="AT231" s="1">
        <v>584.05505758029426</v>
      </c>
      <c r="AU231">
        <v>15248.24629487828</v>
      </c>
      <c r="AV231" s="1">
        <v>4034.4638738274002</v>
      </c>
      <c r="AW231" s="1">
        <v>0.25768722049999998</v>
      </c>
      <c r="AX231">
        <v>9018.0409289768995</v>
      </c>
      <c r="AY231" s="1">
        <v>0.57599571429999996</v>
      </c>
      <c r="AZ231">
        <v>1464.5099484371999</v>
      </c>
      <c r="BA231">
        <v>9.3540433100000001E-2</v>
      </c>
      <c r="BB231">
        <v>1139.4227961237</v>
      </c>
      <c r="BC231" s="1">
        <v>7.2776632100000002E-2</v>
      </c>
      <c r="BD231">
        <v>15656.4375473652</v>
      </c>
      <c r="BE231" s="1">
        <v>0.62018466282835361</v>
      </c>
      <c r="BF231">
        <v>0.24231373709904841</v>
      </c>
      <c r="BG231">
        <v>8.6139811010600392E-2</v>
      </c>
      <c r="BH231">
        <v>3.8708250318802109E-2</v>
      </c>
      <c r="BI231">
        <v>1.265353874319556E-2</v>
      </c>
    </row>
    <row r="232" spans="1:61" x14ac:dyDescent="0.35">
      <c r="A232" t="s">
        <v>1555</v>
      </c>
      <c r="B232" t="s">
        <v>857</v>
      </c>
      <c r="C232">
        <v>152</v>
      </c>
      <c r="D232">
        <v>13.841894828947369</v>
      </c>
      <c r="E232">
        <v>2103.968014</v>
      </c>
      <c r="F232">
        <v>6.0367803402332542E-3</v>
      </c>
      <c r="G232">
        <v>1.2806475432165509E-2</v>
      </c>
      <c r="H232" t="s">
        <v>3</v>
      </c>
      <c r="I232">
        <v>2.4171864245455421E-2</v>
      </c>
      <c r="J232">
        <v>0.8942804419904351</v>
      </c>
      <c r="K232">
        <v>6.178788210193658E-2</v>
      </c>
      <c r="L232">
        <v>0.50848709146125759</v>
      </c>
      <c r="M232">
        <v>5.0896870996015569E-3</v>
      </c>
      <c r="N232">
        <v>0.14612049152522161</v>
      </c>
      <c r="O232">
        <v>64291.797481299996</v>
      </c>
      <c r="P232" s="1">
        <v>0.15584415584415581</v>
      </c>
      <c r="Q232">
        <v>0.25974025974025972</v>
      </c>
      <c r="R232">
        <v>0.58441558441558439</v>
      </c>
      <c r="S232">
        <v>17</v>
      </c>
      <c r="T232">
        <v>96296.411764699995</v>
      </c>
      <c r="U232" s="1">
        <v>123.76282435294119</v>
      </c>
      <c r="V232">
        <v>191799.6553725175</v>
      </c>
      <c r="W232" s="1">
        <v>0.74927517779263408</v>
      </c>
      <c r="X232">
        <v>0.14648409128068829</v>
      </c>
      <c r="Y232">
        <v>0.1042407309266776</v>
      </c>
      <c r="Z232">
        <v>0.25072482220736592</v>
      </c>
      <c r="AA232">
        <v>191.79965537251749</v>
      </c>
      <c r="AB232">
        <v>3950.149880938257</v>
      </c>
      <c r="AC232" s="1">
        <v>488.09183560145129</v>
      </c>
      <c r="AD232">
        <v>151327.4591415319</v>
      </c>
      <c r="AE232" s="1">
        <v>212</v>
      </c>
      <c r="AF232">
        <v>33581.5</v>
      </c>
      <c r="AG232" s="1">
        <v>51768.356726768383</v>
      </c>
      <c r="AH232" s="1">
        <v>25.499995999999999</v>
      </c>
      <c r="AI232">
        <v>20.000696999999999</v>
      </c>
      <c r="AJ232">
        <v>20.145692</v>
      </c>
      <c r="AK232">
        <v>1.5</v>
      </c>
      <c r="AL232">
        <v>1.3268329999999999</v>
      </c>
      <c r="AM232">
        <v>1.451954</v>
      </c>
      <c r="AN232">
        <v>1857.1135986861059</v>
      </c>
      <c r="AO232" s="1">
        <v>1.614790715125753</v>
      </c>
      <c r="AP232">
        <v>1577.136799571136</v>
      </c>
      <c r="AQ232" s="1">
        <v>3342.785813853156</v>
      </c>
      <c r="AR232" s="1">
        <v>8758.0919611832087</v>
      </c>
      <c r="AS232" s="1">
        <v>911.25688567620978</v>
      </c>
      <c r="AT232">
        <v>382.79224524370551</v>
      </c>
      <c r="AU232">
        <v>14972.06370552742</v>
      </c>
      <c r="AV232" s="1">
        <v>7664.4802221333002</v>
      </c>
      <c r="AW232" s="1">
        <v>0.42707978079999998</v>
      </c>
      <c r="AX232">
        <v>5277.0276588900997</v>
      </c>
      <c r="AY232" s="1">
        <v>0.2940462694</v>
      </c>
      <c r="AZ232">
        <v>761.32900165900003</v>
      </c>
      <c r="BA232">
        <v>4.24227363E-2</v>
      </c>
      <c r="BB232">
        <v>4243.4124267402003</v>
      </c>
      <c r="BC232" s="1">
        <v>0.23645121350000001</v>
      </c>
      <c r="BD232">
        <v>17946.249309422601</v>
      </c>
      <c r="BE232" s="1">
        <v>0.59220957220540382</v>
      </c>
      <c r="BF232">
        <v>0.25227236917643991</v>
      </c>
      <c r="BG232">
        <v>0.1105161423654705</v>
      </c>
      <c r="BH232">
        <v>3.0460202197539438E-2</v>
      </c>
      <c r="BI232">
        <v>1.4541714055146371E-2</v>
      </c>
    </row>
    <row r="233" spans="1:61" x14ac:dyDescent="0.35">
      <c r="A233" t="s">
        <v>1556</v>
      </c>
      <c r="B233" t="s">
        <v>858</v>
      </c>
      <c r="C233">
        <v>96</v>
      </c>
      <c r="D233">
        <v>7.905626135416667</v>
      </c>
      <c r="E233">
        <v>758.94010900000001</v>
      </c>
      <c r="F233" t="s">
        <v>3</v>
      </c>
      <c r="G233" t="s">
        <v>3</v>
      </c>
      <c r="H233" t="s">
        <v>3</v>
      </c>
      <c r="I233">
        <v>1.7646811885717002E-2</v>
      </c>
      <c r="J233">
        <v>0.96230812761068363</v>
      </c>
      <c r="K233">
        <v>1.6809215229954551E-2</v>
      </c>
      <c r="L233">
        <v>0.31792181596855318</v>
      </c>
      <c r="M233" t="s">
        <v>3</v>
      </c>
      <c r="N233">
        <v>0.16042233945300419</v>
      </c>
      <c r="O233">
        <v>60243.75</v>
      </c>
      <c r="P233" s="1">
        <v>0.1818181818181818</v>
      </c>
      <c r="Q233">
        <v>9.0909090909090912E-2</v>
      </c>
      <c r="R233">
        <v>0.72727272727272729</v>
      </c>
      <c r="S233">
        <v>6</v>
      </c>
      <c r="T233">
        <v>78713.333333329996</v>
      </c>
      <c r="U233" s="1">
        <v>126.4900181666667</v>
      </c>
      <c r="V233">
        <v>595891.69769389532</v>
      </c>
      <c r="W233" s="1">
        <v>0.33891356190990779</v>
      </c>
      <c r="X233">
        <v>2.1617919499628199E-2</v>
      </c>
      <c r="Y233">
        <v>0.63946851859046394</v>
      </c>
      <c r="Z233">
        <v>0.66108643809009215</v>
      </c>
      <c r="AA233">
        <v>595.89169769389537</v>
      </c>
      <c r="AB233">
        <v>23507.677072842649</v>
      </c>
      <c r="AC233" s="1">
        <v>735.62205156823507</v>
      </c>
      <c r="AD233">
        <v>458592.27752134373</v>
      </c>
      <c r="AE233" s="1">
        <v>596</v>
      </c>
      <c r="AF233">
        <v>39682.5</v>
      </c>
      <c r="AG233" s="1">
        <v>64626.966944609892</v>
      </c>
      <c r="AH233" s="1">
        <v>46.999996000000003</v>
      </c>
      <c r="AI233">
        <v>25.722397000000001</v>
      </c>
      <c r="AJ233">
        <v>31.311639</v>
      </c>
      <c r="AK233">
        <v>2.4</v>
      </c>
      <c r="AL233">
        <v>1.561323</v>
      </c>
      <c r="AM233">
        <v>1.8014159999999999</v>
      </c>
      <c r="AN233">
        <v>2860.8380216731971</v>
      </c>
      <c r="AO233">
        <v>1.443436996971412</v>
      </c>
      <c r="AP233">
        <v>2537.8647895390118</v>
      </c>
      <c r="AQ233" s="1">
        <v>3338.1169870414642</v>
      </c>
      <c r="AR233" s="1">
        <v>8116.9433884802102</v>
      </c>
      <c r="AS233" s="1">
        <v>1943.928279062663</v>
      </c>
      <c r="AT233">
        <v>708.35983449123512</v>
      </c>
      <c r="AU233">
        <v>16645.213278614581</v>
      </c>
      <c r="AV233" s="1">
        <v>5857.7624944360005</v>
      </c>
      <c r="AW233" s="1">
        <v>0.22388202539999999</v>
      </c>
      <c r="AX233">
        <v>17426.083780847101</v>
      </c>
      <c r="AY233" s="1">
        <v>0.66601999219999997</v>
      </c>
      <c r="AZ233">
        <v>1326.5708836654001</v>
      </c>
      <c r="BA233" s="1">
        <v>5.0701163899999999E-2</v>
      </c>
      <c r="BB233">
        <v>1554.088388159</v>
      </c>
      <c r="BC233">
        <v>5.9396818499999997E-2</v>
      </c>
      <c r="BD233">
        <v>26164.505547107499</v>
      </c>
      <c r="BE233" s="1">
        <v>0.50445915355701787</v>
      </c>
      <c r="BF233">
        <v>0.21927942464117819</v>
      </c>
      <c r="BG233">
        <v>0.12600206882573051</v>
      </c>
      <c r="BH233">
        <v>4.8843695794180041E-2</v>
      </c>
      <c r="BI233">
        <v>0.1014156571818933</v>
      </c>
    </row>
    <row r="234" spans="1:61" x14ac:dyDescent="0.35">
      <c r="A234" t="s">
        <v>1557</v>
      </c>
      <c r="B234" t="s">
        <v>859</v>
      </c>
      <c r="C234">
        <v>54</v>
      </c>
      <c r="D234">
        <v>7.4402053518518523</v>
      </c>
      <c r="E234">
        <v>401.77108900000002</v>
      </c>
      <c r="F234" t="s">
        <v>3</v>
      </c>
      <c r="G234" t="s">
        <v>3</v>
      </c>
      <c r="H234" t="s">
        <v>3</v>
      </c>
      <c r="I234">
        <v>0.19789942345948799</v>
      </c>
      <c r="J234">
        <v>0.78687868809961359</v>
      </c>
      <c r="K234" t="s">
        <v>3</v>
      </c>
      <c r="L234">
        <v>0.25057979128952318</v>
      </c>
      <c r="M234" t="s">
        <v>3</v>
      </c>
      <c r="N234">
        <v>0.15949227840990929</v>
      </c>
      <c r="O234">
        <v>65885.887283229997</v>
      </c>
      <c r="P234" s="1">
        <v>0.22222222222222221</v>
      </c>
      <c r="Q234">
        <v>8.3333333333333329E-2</v>
      </c>
      <c r="R234">
        <v>0.69444444444444442</v>
      </c>
      <c r="S234">
        <v>5</v>
      </c>
      <c r="T234">
        <v>87518.8</v>
      </c>
      <c r="U234" s="1">
        <v>80.354217800000001</v>
      </c>
      <c r="V234">
        <v>196120.2838066828</v>
      </c>
      <c r="W234" s="1">
        <v>0.7065031411708238</v>
      </c>
      <c r="X234">
        <v>4.0784075630753348E-2</v>
      </c>
      <c r="Y234">
        <v>0.25271278319842277</v>
      </c>
      <c r="Z234">
        <v>0.2934968588291762</v>
      </c>
      <c r="AA234">
        <v>196.12028380668281</v>
      </c>
      <c r="AB234">
        <v>5329.3083017230238</v>
      </c>
      <c r="AC234" s="1">
        <v>605.01667903735097</v>
      </c>
      <c r="AD234">
        <v>195792.73665023511</v>
      </c>
      <c r="AE234" s="1">
        <v>381</v>
      </c>
      <c r="AF234">
        <v>40811</v>
      </c>
      <c r="AG234" s="1">
        <v>61257.28669527897</v>
      </c>
      <c r="AH234" s="1">
        <v>30.259955999999999</v>
      </c>
      <c r="AI234">
        <v>26.111799000000001</v>
      </c>
      <c r="AJ234">
        <v>26.444797000000001</v>
      </c>
      <c r="AK234">
        <v>2.5</v>
      </c>
      <c r="AL234">
        <v>1.2567569999999999</v>
      </c>
      <c r="AM234">
        <v>2.5</v>
      </c>
      <c r="AN234">
        <v>2639.8532623137548</v>
      </c>
      <c r="AO234">
        <v>1.7552158360088219</v>
      </c>
      <c r="AP234">
        <v>3307.9319452973382</v>
      </c>
      <c r="AQ234" s="1">
        <v>2835.6386539301229</v>
      </c>
      <c r="AR234" s="1">
        <v>10294.662715265709</v>
      </c>
      <c r="AS234" s="1">
        <v>853.51161242963394</v>
      </c>
      <c r="AT234">
        <v>217.15076666454709</v>
      </c>
      <c r="AU234">
        <v>17508.89569358735</v>
      </c>
      <c r="AV234" s="1">
        <v>9067.6316164092004</v>
      </c>
      <c r="AW234" s="1">
        <v>0.48473350079999999</v>
      </c>
      <c r="AX234">
        <v>6984.6329849962003</v>
      </c>
      <c r="AY234" s="1">
        <v>0.3733814674</v>
      </c>
      <c r="AZ234">
        <v>1080.0928220395001</v>
      </c>
      <c r="BA234">
        <v>5.77391316E-2</v>
      </c>
      <c r="BB234">
        <v>1574.0691021199</v>
      </c>
      <c r="BC234" s="1">
        <v>8.4145900300000007E-2</v>
      </c>
      <c r="BD234">
        <v>18706.426525564799</v>
      </c>
      <c r="BE234" s="1">
        <v>0.53294545494407919</v>
      </c>
      <c r="BF234">
        <v>0.21943752456974211</v>
      </c>
      <c r="BG234">
        <v>0.19866556801285251</v>
      </c>
      <c r="BH234">
        <v>3.4001173562028718E-2</v>
      </c>
      <c r="BI234">
        <v>1.495027891129741E-2</v>
      </c>
    </row>
    <row r="235" spans="1:61" x14ac:dyDescent="0.35">
      <c r="A235" t="s">
        <v>1558</v>
      </c>
      <c r="B235" t="s">
        <v>860</v>
      </c>
      <c r="C235">
        <v>66</v>
      </c>
      <c r="D235">
        <v>11.18346184848485</v>
      </c>
      <c r="E235">
        <v>738.10848199999998</v>
      </c>
      <c r="F235" t="s">
        <v>3</v>
      </c>
      <c r="G235" t="s">
        <v>3</v>
      </c>
      <c r="H235" t="s">
        <v>3</v>
      </c>
      <c r="I235">
        <v>6.1418155281203667E-2</v>
      </c>
      <c r="J235">
        <v>0.89860315166690041</v>
      </c>
      <c r="K235">
        <v>2.7474630421150038E-2</v>
      </c>
      <c r="L235">
        <v>0.22014271234580701</v>
      </c>
      <c r="M235" t="s">
        <v>3</v>
      </c>
      <c r="N235">
        <v>0.13391346753878461</v>
      </c>
      <c r="O235">
        <v>68481.768719529995</v>
      </c>
      <c r="P235" s="1">
        <v>8.6956521739130432E-2</v>
      </c>
      <c r="Q235">
        <v>6.5217391304347824E-2</v>
      </c>
      <c r="R235">
        <v>0.84782608695652173</v>
      </c>
      <c r="S235">
        <v>7</v>
      </c>
      <c r="T235">
        <v>58918.85714285</v>
      </c>
      <c r="U235" s="1">
        <v>105.4440688571429</v>
      </c>
      <c r="V235">
        <v>358870.87936214783</v>
      </c>
      <c r="W235" s="1">
        <v>0.39128870859137549</v>
      </c>
      <c r="X235">
        <v>9.8474307629511357E-2</v>
      </c>
      <c r="Y235">
        <v>0.51023698377911308</v>
      </c>
      <c r="Z235">
        <v>0.60871129140862446</v>
      </c>
      <c r="AA235">
        <v>358.87087936214778</v>
      </c>
      <c r="AB235">
        <v>10861.934519809511</v>
      </c>
      <c r="AC235" s="1">
        <v>526.62414737025063</v>
      </c>
      <c r="AD235">
        <v>299869.90880475892</v>
      </c>
      <c r="AE235" s="1">
        <v>554</v>
      </c>
      <c r="AF235">
        <v>41640.5</v>
      </c>
      <c r="AG235" s="1">
        <v>67039.143815915624</v>
      </c>
      <c r="AH235" s="1">
        <v>37.059992999999999</v>
      </c>
      <c r="AI235">
        <v>23.4389</v>
      </c>
      <c r="AJ235">
        <v>22.200868</v>
      </c>
      <c r="AK235">
        <v>0</v>
      </c>
      <c r="AL235">
        <v>0</v>
      </c>
      <c r="AM235">
        <v>0</v>
      </c>
      <c r="AN235">
        <v>808.34804713706035</v>
      </c>
      <c r="AO235">
        <v>1.056566664103346</v>
      </c>
      <c r="AP235">
        <v>1552.513035610936</v>
      </c>
      <c r="AQ235" s="1">
        <v>3144.8429148386349</v>
      </c>
      <c r="AR235" s="1">
        <v>7187.0877646952722</v>
      </c>
      <c r="AS235" s="1">
        <v>480.89093765487979</v>
      </c>
      <c r="AT235">
        <v>272.32276135799782</v>
      </c>
      <c r="AU235">
        <v>12637.65741415772</v>
      </c>
      <c r="AV235" s="1">
        <v>6003.2621248436999</v>
      </c>
      <c r="AW235" s="1">
        <v>0.3484713243</v>
      </c>
      <c r="AX235">
        <v>7701.0888511882004</v>
      </c>
      <c r="AY235" s="1">
        <v>0.44702506310000001</v>
      </c>
      <c r="AZ235">
        <v>1687.2552570278999</v>
      </c>
      <c r="BA235">
        <v>9.7940096800000001E-2</v>
      </c>
      <c r="BB235">
        <v>1835.8145240535</v>
      </c>
      <c r="BC235" s="1">
        <v>0.10656351579999999</v>
      </c>
      <c r="BD235">
        <v>17227.420757113301</v>
      </c>
      <c r="BE235" s="1">
        <v>0.54394475960643207</v>
      </c>
      <c r="BF235">
        <v>0.21343369873732479</v>
      </c>
      <c r="BG235">
        <v>0.19604852073454479</v>
      </c>
      <c r="BH235">
        <v>2.4352533344368179E-2</v>
      </c>
      <c r="BI235">
        <v>2.222048757733016E-2</v>
      </c>
    </row>
    <row r="236" spans="1:61" x14ac:dyDescent="0.35">
      <c r="A236" t="s">
        <v>1559</v>
      </c>
      <c r="B236" t="s">
        <v>861</v>
      </c>
      <c r="C236">
        <v>19</v>
      </c>
      <c r="D236">
        <v>122.8683635263158</v>
      </c>
      <c r="E236">
        <v>2334.4989070000001</v>
      </c>
      <c r="F236">
        <v>1.6331630995378359E-2</v>
      </c>
      <c r="G236">
        <v>3.8232798580043047E-2</v>
      </c>
      <c r="H236" t="s">
        <v>3</v>
      </c>
      <c r="I236">
        <v>3.6776687515280571E-2</v>
      </c>
      <c r="J236">
        <v>0.83594992435415461</v>
      </c>
      <c r="K236">
        <v>7.2028604869878984E-2</v>
      </c>
      <c r="L236">
        <v>0.34427734850879138</v>
      </c>
      <c r="M236">
        <v>6.9934506849183521E-3</v>
      </c>
      <c r="N236">
        <v>0.1290316008954136</v>
      </c>
      <c r="O236">
        <v>73007.528628569999</v>
      </c>
      <c r="P236" s="1">
        <v>7.6086956521739135E-2</v>
      </c>
      <c r="Q236">
        <v>8.6956521739130432E-2</v>
      </c>
      <c r="R236">
        <v>0.83695652173913049</v>
      </c>
      <c r="S236">
        <v>18.28</v>
      </c>
      <c r="T236">
        <v>90816.555798679998</v>
      </c>
      <c r="U236" s="1">
        <v>127.7078176695842</v>
      </c>
      <c r="V236">
        <v>258103.28211903511</v>
      </c>
      <c r="W236" s="1">
        <v>0.67657198173278688</v>
      </c>
      <c r="X236">
        <v>0.29819388638959721</v>
      </c>
      <c r="Y236">
        <v>2.5234131877615869E-2</v>
      </c>
      <c r="Z236">
        <v>0.32342801826721312</v>
      </c>
      <c r="AA236">
        <v>258.10328211903499</v>
      </c>
      <c r="AB236">
        <v>10153.8231304899</v>
      </c>
      <c r="AC236" s="1">
        <v>984.24735308732363</v>
      </c>
      <c r="AD236">
        <v>223470.8045099224</v>
      </c>
      <c r="AE236" s="1">
        <v>447</v>
      </c>
      <c r="AF236">
        <v>37739.5</v>
      </c>
      <c r="AG236" s="1">
        <v>74015.584153288451</v>
      </c>
      <c r="AH236" s="1">
        <v>48.149970000000003</v>
      </c>
      <c r="AI236">
        <v>38.249997999999998</v>
      </c>
      <c r="AJ236">
        <v>41.068095999999997</v>
      </c>
      <c r="AK236">
        <v>1</v>
      </c>
      <c r="AL236">
        <v>0.86078500000000002</v>
      </c>
      <c r="AM236">
        <v>0.98567499999999997</v>
      </c>
      <c r="AN236">
        <v>0</v>
      </c>
      <c r="AO236">
        <v>0.97963520738024257</v>
      </c>
      <c r="AP236">
        <v>1748.657803076881</v>
      </c>
      <c r="AQ236" s="1">
        <v>3267.003581424251</v>
      </c>
      <c r="AR236" s="1">
        <v>9021.1006896821818</v>
      </c>
      <c r="AS236" s="1">
        <v>872.10407505236833</v>
      </c>
      <c r="AT236">
        <v>348.49743452889089</v>
      </c>
      <c r="AU236">
        <v>15257.363583764571</v>
      </c>
      <c r="AV236" s="1">
        <v>3694.1476519108001</v>
      </c>
      <c r="AW236" s="1">
        <v>0.2390038102</v>
      </c>
      <c r="AX236">
        <v>8886.5226924265007</v>
      </c>
      <c r="AY236" s="1">
        <v>0.57493987329999996</v>
      </c>
      <c r="AZ236">
        <v>1035.8270646566</v>
      </c>
      <c r="BA236">
        <v>6.70158961E-2</v>
      </c>
      <c r="BB236">
        <v>1839.9409171584</v>
      </c>
      <c r="BC236" s="1">
        <v>0.11904042049999999</v>
      </c>
      <c r="BD236">
        <v>15456.4383261523</v>
      </c>
      <c r="BE236" s="1">
        <v>0.58536283731517402</v>
      </c>
      <c r="BF236">
        <v>0.25817331360273837</v>
      </c>
      <c r="BG236">
        <v>0.1125164626105216</v>
      </c>
      <c r="BH236">
        <v>3.1606352501069253E-2</v>
      </c>
      <c r="BI236">
        <v>1.234103397049666E-2</v>
      </c>
    </row>
    <row r="237" spans="1:61" x14ac:dyDescent="0.35">
      <c r="A237" t="s">
        <v>1560</v>
      </c>
      <c r="B237" t="s">
        <v>862</v>
      </c>
      <c r="C237">
        <v>25</v>
      </c>
      <c r="D237">
        <v>70.714428760000004</v>
      </c>
      <c r="E237">
        <v>1767.860719</v>
      </c>
      <c r="F237">
        <v>6.8307275787789544E-3</v>
      </c>
      <c r="G237">
        <v>4.878449112493214E-2</v>
      </c>
      <c r="H237" t="s">
        <v>3</v>
      </c>
      <c r="I237">
        <v>3.3475820242434152E-2</v>
      </c>
      <c r="J237">
        <v>0.87859975280541824</v>
      </c>
      <c r="K237">
        <v>3.1739980950205082E-2</v>
      </c>
      <c r="L237">
        <v>0.39557608121897669</v>
      </c>
      <c r="M237" t="s">
        <v>3</v>
      </c>
      <c r="N237">
        <v>0.1117063928282474</v>
      </c>
      <c r="O237">
        <v>59131.152906520001</v>
      </c>
      <c r="P237" s="1">
        <v>0.29365079365079372</v>
      </c>
      <c r="Q237">
        <v>0.15079365079365081</v>
      </c>
      <c r="R237">
        <v>0.55555555555555558</v>
      </c>
      <c r="S237">
        <v>20.25</v>
      </c>
      <c r="T237">
        <v>63430.086419749998</v>
      </c>
      <c r="U237" s="1">
        <v>87.301763901234565</v>
      </c>
      <c r="V237">
        <v>136195.72368585449</v>
      </c>
      <c r="W237" s="1">
        <v>0.79845467389958602</v>
      </c>
      <c r="X237">
        <v>0.15839110751790039</v>
      </c>
      <c r="Y237">
        <v>4.3154218582513552E-2</v>
      </c>
      <c r="Z237">
        <v>0.20154532610041401</v>
      </c>
      <c r="AA237">
        <v>136.19572368585449</v>
      </c>
      <c r="AB237">
        <v>4848.4577477621979</v>
      </c>
      <c r="AC237" s="1">
        <v>669.02503533707397</v>
      </c>
      <c r="AD237" s="1">
        <v>118480.8557280837</v>
      </c>
      <c r="AE237" s="1">
        <v>97</v>
      </c>
      <c r="AF237">
        <v>36194.5</v>
      </c>
      <c r="AG237" s="1">
        <v>64365.061471731977</v>
      </c>
      <c r="AH237" s="1">
        <v>55.449902999999999</v>
      </c>
      <c r="AI237">
        <v>33.649991999999997</v>
      </c>
      <c r="AJ237">
        <v>40.016776999999998</v>
      </c>
      <c r="AK237">
        <v>0.5</v>
      </c>
      <c r="AL237">
        <v>0.43324200000000002</v>
      </c>
      <c r="AM237">
        <v>0.49723099999999998</v>
      </c>
      <c r="AN237">
        <v>0</v>
      </c>
      <c r="AO237">
        <v>0.84444661698375789</v>
      </c>
      <c r="AP237">
        <v>1454.4086207506259</v>
      </c>
      <c r="AQ237" s="1">
        <v>2380.7308091446989</v>
      </c>
      <c r="AR237" s="1">
        <v>7144.689337938732</v>
      </c>
      <c r="AS237" s="1">
        <v>523.90670262977881</v>
      </c>
      <c r="AT237" s="1">
        <v>204.4395613951078</v>
      </c>
      <c r="AU237">
        <v>11708.17503185894</v>
      </c>
      <c r="AV237" s="1">
        <v>6782.1665304300004</v>
      </c>
      <c r="AW237" s="1">
        <v>0.49377004149999998</v>
      </c>
      <c r="AX237">
        <v>4403.4990096915999</v>
      </c>
      <c r="AY237" s="1">
        <v>0.32059311419999997</v>
      </c>
      <c r="AZ237">
        <v>966.68281372870001</v>
      </c>
      <c r="BA237">
        <v>7.0378545099999995E-2</v>
      </c>
      <c r="BB237">
        <v>1583.1275960404</v>
      </c>
      <c r="BC237" s="1">
        <v>0.1152582992</v>
      </c>
      <c r="BD237">
        <v>13735.475949890701</v>
      </c>
      <c r="BE237" s="1">
        <v>0.56566831551208929</v>
      </c>
      <c r="BF237">
        <v>0.271775621878734</v>
      </c>
      <c r="BG237">
        <v>0.1213416943599219</v>
      </c>
      <c r="BH237">
        <v>2.53135397627791E-2</v>
      </c>
      <c r="BI237">
        <v>1.590082848647574E-2</v>
      </c>
    </row>
    <row r="238" spans="1:61" x14ac:dyDescent="0.35">
      <c r="A238" t="s">
        <v>1561</v>
      </c>
      <c r="B238" t="s">
        <v>863</v>
      </c>
      <c r="C238">
        <v>23</v>
      </c>
      <c r="D238">
        <v>248.11650873913041</v>
      </c>
      <c r="E238">
        <v>5706.679701</v>
      </c>
      <c r="F238">
        <v>2.0372787195899331E-2</v>
      </c>
      <c r="G238">
        <v>0.24039961249577221</v>
      </c>
      <c r="H238" t="s">
        <v>3</v>
      </c>
      <c r="I238">
        <v>7.8417451087222492E-2</v>
      </c>
      <c r="J238">
        <v>0.53734568017510709</v>
      </c>
      <c r="K238">
        <v>0.1221736404308769</v>
      </c>
      <c r="L238">
        <v>0.4939897035129221</v>
      </c>
      <c r="M238">
        <v>6.7384797717852357E-2</v>
      </c>
      <c r="N238">
        <v>0.16579870800320229</v>
      </c>
      <c r="O238">
        <v>79544.04742227</v>
      </c>
      <c r="P238" s="1">
        <v>0.17941952506596309</v>
      </c>
      <c r="Q238">
        <v>0.15303430079155669</v>
      </c>
      <c r="R238">
        <v>0.66754617414248019</v>
      </c>
      <c r="S238">
        <v>40</v>
      </c>
      <c r="T238">
        <v>98340.800000000003</v>
      </c>
      <c r="U238" s="1">
        <v>142.66699252500001</v>
      </c>
      <c r="V238">
        <v>148933.06695503989</v>
      </c>
      <c r="W238" s="1">
        <v>0.8044550684822197</v>
      </c>
      <c r="X238">
        <v>0.1728992336877275</v>
      </c>
      <c r="Y238">
        <v>2.2645697830052811E-2</v>
      </c>
      <c r="Z238">
        <v>0.1955449315177803</v>
      </c>
      <c r="AA238">
        <v>148.93306695503989</v>
      </c>
      <c r="AB238">
        <v>5626.6544965496041</v>
      </c>
      <c r="AC238" s="1">
        <v>809.39045154235816</v>
      </c>
      <c r="AD238">
        <v>121425.12318583651</v>
      </c>
      <c r="AE238" s="1">
        <v>106</v>
      </c>
      <c r="AF238">
        <v>38863.5</v>
      </c>
      <c r="AG238" s="1">
        <v>58115.273025048169</v>
      </c>
      <c r="AH238" s="1">
        <v>58.249960999999999</v>
      </c>
      <c r="AI238">
        <v>37.014299999999999</v>
      </c>
      <c r="AJ238">
        <v>38.660094000000001</v>
      </c>
      <c r="AK238">
        <v>1.5</v>
      </c>
      <c r="AL238">
        <v>1.2035979999999999</v>
      </c>
      <c r="AM238">
        <v>1.2901450000000001</v>
      </c>
      <c r="AN238">
        <v>0</v>
      </c>
      <c r="AO238">
        <v>1.097415316136801</v>
      </c>
      <c r="AP238">
        <v>1735.0169816373229</v>
      </c>
      <c r="AQ238" s="1">
        <v>2109.1933454563441</v>
      </c>
      <c r="AR238" s="1">
        <v>8713.0477081597819</v>
      </c>
      <c r="AS238" s="1">
        <v>991.19567005115152</v>
      </c>
      <c r="AT238">
        <v>297.62197617335659</v>
      </c>
      <c r="AU238">
        <v>13846.07568147796</v>
      </c>
      <c r="AV238" s="1">
        <v>6472.8241416791998</v>
      </c>
      <c r="AW238" s="1">
        <v>0.42389631500000002</v>
      </c>
      <c r="AX238">
        <v>4824.8420472882999</v>
      </c>
      <c r="AY238" s="1">
        <v>0.31597224330000001</v>
      </c>
      <c r="AZ238">
        <v>990.84289848039998</v>
      </c>
      <c r="BA238">
        <v>6.4888933199999999E-2</v>
      </c>
      <c r="BB238">
        <v>2981.3196722016</v>
      </c>
      <c r="BC238" s="1">
        <v>0.1952425086</v>
      </c>
      <c r="BD238">
        <v>15269.828759649499</v>
      </c>
      <c r="BE238" s="1">
        <v>0.59795708969487749</v>
      </c>
      <c r="BF238">
        <v>0.249016106843402</v>
      </c>
      <c r="BG238">
        <v>8.1948770841129323E-2</v>
      </c>
      <c r="BH238">
        <v>3.9366090543797153E-2</v>
      </c>
      <c r="BI238">
        <v>3.171194207679412E-2</v>
      </c>
    </row>
    <row r="239" spans="1:61" x14ac:dyDescent="0.35">
      <c r="A239" t="s">
        <v>1562</v>
      </c>
      <c r="B239" t="s">
        <v>864</v>
      </c>
      <c r="C239">
        <v>30</v>
      </c>
      <c r="D239">
        <v>145.16955820000001</v>
      </c>
      <c r="E239">
        <v>4355.0867459999999</v>
      </c>
      <c r="F239">
        <v>6.8270424074508715E-2</v>
      </c>
      <c r="G239">
        <v>1.779007567151358E-2</v>
      </c>
      <c r="H239" t="s">
        <v>3</v>
      </c>
      <c r="I239">
        <v>3.2193388141268937E-2</v>
      </c>
      <c r="J239">
        <v>0.84065951642197423</v>
      </c>
      <c r="K239">
        <v>4.0647599158718108E-2</v>
      </c>
      <c r="L239">
        <v>5.4360707013449833E-2</v>
      </c>
      <c r="M239">
        <v>2.134656546846616E-2</v>
      </c>
      <c r="N239">
        <v>0.13818195217712881</v>
      </c>
      <c r="O239">
        <v>87799.143967569995</v>
      </c>
      <c r="P239" s="1">
        <v>0.13271604938271611</v>
      </c>
      <c r="Q239">
        <v>0.2191358024691358</v>
      </c>
      <c r="R239">
        <v>0.64814814814814814</v>
      </c>
      <c r="S239">
        <v>25.7</v>
      </c>
      <c r="T239">
        <v>106879.26070037999</v>
      </c>
      <c r="U239" s="1">
        <v>169.45862824902721</v>
      </c>
      <c r="V239">
        <v>302787.99640699511</v>
      </c>
      <c r="W239" s="1">
        <v>0.81535558469118519</v>
      </c>
      <c r="X239">
        <v>0.16019720020655079</v>
      </c>
      <c r="Y239">
        <v>2.444721510226391E-2</v>
      </c>
      <c r="Z239">
        <v>0.18464441530881481</v>
      </c>
      <c r="AA239">
        <v>302.78799640699509</v>
      </c>
      <c r="AB239">
        <v>12838.1481841556</v>
      </c>
      <c r="AC239" s="1">
        <v>1270.4820024726091</v>
      </c>
      <c r="AD239" s="1">
        <v>297206.83696088102</v>
      </c>
      <c r="AE239" s="1">
        <v>550</v>
      </c>
      <c r="AF239">
        <v>82183</v>
      </c>
      <c r="AG239" s="1">
        <v>211500.06203473941</v>
      </c>
      <c r="AH239" s="1">
        <v>86.929985000000002</v>
      </c>
      <c r="AI239">
        <v>38.7971</v>
      </c>
      <c r="AJ239">
        <v>53.940795999999999</v>
      </c>
      <c r="AK239">
        <v>1.5</v>
      </c>
      <c r="AL239">
        <v>1.176631</v>
      </c>
      <c r="AM239">
        <v>1.22089</v>
      </c>
      <c r="AN239">
        <v>0</v>
      </c>
      <c r="AO239">
        <v>0.39057742299988168</v>
      </c>
      <c r="AP239">
        <v>2285.8572034514418</v>
      </c>
      <c r="AQ239" s="1">
        <v>2912.53002977498</v>
      </c>
      <c r="AR239" s="1">
        <v>10413.032932501779</v>
      </c>
      <c r="AS239" s="1">
        <v>1345.3809790084031</v>
      </c>
      <c r="AT239" s="1">
        <v>526.26835782434728</v>
      </c>
      <c r="AU239">
        <v>17483.069502560949</v>
      </c>
      <c r="AV239" s="1">
        <v>3725.1123619635</v>
      </c>
      <c r="AW239" s="1">
        <v>0.21300695080000001</v>
      </c>
      <c r="AX239">
        <v>11054.3718570864</v>
      </c>
      <c r="AY239" s="1">
        <v>0.63210389749999996</v>
      </c>
      <c r="AZ239">
        <v>1441.0460628336</v>
      </c>
      <c r="BA239">
        <v>8.2400958199999999E-2</v>
      </c>
      <c r="BB239">
        <v>1267.6894558005999</v>
      </c>
      <c r="BC239" s="1">
        <v>7.2488193500000006E-2</v>
      </c>
      <c r="BD239">
        <v>17488.2197376841</v>
      </c>
      <c r="BE239" s="1">
        <v>0.57579529095768556</v>
      </c>
      <c r="BF239">
        <v>0.238443599761125</v>
      </c>
      <c r="BG239">
        <v>0.1406445409534664</v>
      </c>
      <c r="BH239">
        <v>2.7979659982665741E-2</v>
      </c>
      <c r="BI239">
        <v>1.7136908345057301E-2</v>
      </c>
    </row>
    <row r="240" spans="1:61" x14ac:dyDescent="0.35">
      <c r="A240" t="s">
        <v>1563</v>
      </c>
      <c r="B240" t="s">
        <v>865</v>
      </c>
      <c r="C240">
        <v>60</v>
      </c>
      <c r="D240">
        <v>16.901526266666671</v>
      </c>
      <c r="E240">
        <v>1014.091576</v>
      </c>
      <c r="F240" t="s">
        <v>3</v>
      </c>
      <c r="G240" t="s">
        <v>3</v>
      </c>
      <c r="H240" t="s">
        <v>3</v>
      </c>
      <c r="I240" t="s">
        <v>3</v>
      </c>
      <c r="J240">
        <v>0.94687049029242687</v>
      </c>
      <c r="K240">
        <v>3.5477437155267778E-2</v>
      </c>
      <c r="L240">
        <v>0.99378170982630409</v>
      </c>
      <c r="M240" t="s">
        <v>3</v>
      </c>
      <c r="N240">
        <v>0.1561636733931204</v>
      </c>
      <c r="O240">
        <v>64226.596423280003</v>
      </c>
      <c r="P240" s="1">
        <v>0.17821782178217821</v>
      </c>
      <c r="Q240">
        <v>0.23762376237623761</v>
      </c>
      <c r="R240">
        <v>0.58415841584158412</v>
      </c>
      <c r="S240">
        <v>11</v>
      </c>
      <c r="T240">
        <v>66767.090909089995</v>
      </c>
      <c r="U240" s="1">
        <v>92.190143272727269</v>
      </c>
      <c r="V240">
        <v>102409.3902935646</v>
      </c>
      <c r="W240" s="1">
        <v>0.92858814183577665</v>
      </c>
      <c r="X240">
        <v>8.0593148937194575E-3</v>
      </c>
      <c r="Y240">
        <v>6.3352543270503839E-2</v>
      </c>
      <c r="Z240">
        <v>7.1411858164223296E-2</v>
      </c>
      <c r="AA240">
        <v>102.4093902935646</v>
      </c>
      <c r="AB240">
        <v>2104.3148868441049</v>
      </c>
      <c r="AC240" s="1">
        <v>247.09547533012929</v>
      </c>
      <c r="AD240" s="1">
        <v>73362.292139587764</v>
      </c>
      <c r="AE240" s="1">
        <v>26</v>
      </c>
      <c r="AF240">
        <v>37215</v>
      </c>
      <c r="AG240" s="1">
        <v>50585.724873884363</v>
      </c>
      <c r="AH240" s="1">
        <v>28.499905999999999</v>
      </c>
      <c r="AI240">
        <v>20</v>
      </c>
      <c r="AJ240">
        <v>21.188081</v>
      </c>
      <c r="AK240">
        <v>0</v>
      </c>
      <c r="AL240">
        <v>0</v>
      </c>
      <c r="AM240">
        <v>0</v>
      </c>
      <c r="AN240">
        <v>0</v>
      </c>
      <c r="AO240">
        <v>0.80834034645727348</v>
      </c>
      <c r="AP240">
        <v>1097.5290164524549</v>
      </c>
      <c r="AQ240" s="1">
        <v>3198.4130395734601</v>
      </c>
      <c r="AR240" s="1">
        <v>8944.123701112374</v>
      </c>
      <c r="AS240" s="1">
        <v>691.92627826345336</v>
      </c>
      <c r="AT240" s="1">
        <v>311.55009811461048</v>
      </c>
      <c r="AU240">
        <v>14243.54213351635</v>
      </c>
      <c r="AV240" s="1">
        <v>14211.4565410788</v>
      </c>
      <c r="AW240" s="1">
        <v>0.82013150759999998</v>
      </c>
      <c r="AX240">
        <v>1195.5068440206001</v>
      </c>
      <c r="AY240" s="1">
        <v>6.8991720000000006E-2</v>
      </c>
      <c r="AZ240">
        <v>1268.2398423863001</v>
      </c>
      <c r="BA240">
        <v>7.3189081700000005E-2</v>
      </c>
      <c r="BB240">
        <v>653.06231249790005</v>
      </c>
      <c r="BC240" s="1">
        <v>3.7687690699999998E-2</v>
      </c>
      <c r="BD240">
        <v>17328.2655399836</v>
      </c>
      <c r="BE240" s="1">
        <v>0.51949661195456986</v>
      </c>
      <c r="BF240">
        <v>0.23416301423767019</v>
      </c>
      <c r="BG240">
        <v>0.1893385828299437</v>
      </c>
      <c r="BH240">
        <v>5.3288037929261463E-2</v>
      </c>
      <c r="BI240">
        <v>3.7137530485546891E-3</v>
      </c>
    </row>
    <row r="241" spans="1:61" x14ac:dyDescent="0.35">
      <c r="A241" t="s">
        <v>1564</v>
      </c>
      <c r="B241" t="s">
        <v>866</v>
      </c>
      <c r="C241">
        <v>22</v>
      </c>
      <c r="D241">
        <v>50.905782590909091</v>
      </c>
      <c r="E241">
        <v>1119.9272169999999</v>
      </c>
      <c r="F241" t="s">
        <v>3</v>
      </c>
      <c r="G241">
        <v>1.358042021845291E-2</v>
      </c>
      <c r="H241" t="s">
        <v>3</v>
      </c>
      <c r="I241">
        <v>3.8436594736842543E-2</v>
      </c>
      <c r="J241">
        <v>0.89375716059960675</v>
      </c>
      <c r="K241">
        <v>4.6563412927436022E-2</v>
      </c>
      <c r="L241">
        <v>0.29881215695398811</v>
      </c>
      <c r="M241" t="s">
        <v>3</v>
      </c>
      <c r="N241">
        <v>0.10822013473121191</v>
      </c>
      <c r="O241">
        <v>72877.452816799996</v>
      </c>
      <c r="P241" s="1">
        <v>6.25E-2</v>
      </c>
      <c r="Q241">
        <v>0.22500000000000001</v>
      </c>
      <c r="R241">
        <v>0.71250000000000002</v>
      </c>
      <c r="S241">
        <v>8.75</v>
      </c>
      <c r="T241">
        <v>100630.17142857</v>
      </c>
      <c r="U241" s="1">
        <v>127.9916819428571</v>
      </c>
      <c r="V241">
        <v>385777.64111969073</v>
      </c>
      <c r="W241" s="1">
        <v>0.83725175612198488</v>
      </c>
      <c r="X241">
        <v>0.12595890944898799</v>
      </c>
      <c r="Y241">
        <v>3.6789334429027043E-2</v>
      </c>
      <c r="Z241">
        <v>0.16274824387801509</v>
      </c>
      <c r="AA241">
        <v>385.77764111969071</v>
      </c>
      <c r="AB241">
        <v>11615.38071629882</v>
      </c>
      <c r="AC241" s="1">
        <v>1308.905800081114</v>
      </c>
      <c r="AD241">
        <v>330667.34353658807</v>
      </c>
      <c r="AE241" s="1">
        <v>571</v>
      </c>
      <c r="AF241">
        <v>41787</v>
      </c>
      <c r="AG241" s="1">
        <v>91023.434167944128</v>
      </c>
      <c r="AH241" s="1">
        <v>68.249975000000006</v>
      </c>
      <c r="AI241">
        <v>27.349997999999999</v>
      </c>
      <c r="AJ241">
        <v>37.308197</v>
      </c>
      <c r="AK241">
        <v>3</v>
      </c>
      <c r="AL241">
        <v>0.94246799999999997</v>
      </c>
      <c r="AM241">
        <v>2.067456</v>
      </c>
      <c r="AN241">
        <v>0</v>
      </c>
      <c r="AO241">
        <v>0.90077912624555734</v>
      </c>
      <c r="AP241">
        <v>2253.554625416341</v>
      </c>
      <c r="AQ241" s="1">
        <v>2625.0473828782751</v>
      </c>
      <c r="AR241" s="1">
        <v>8695.4897355619851</v>
      </c>
      <c r="AS241" s="1">
        <v>997.16153250698267</v>
      </c>
      <c r="AT241">
        <v>171.27097822822179</v>
      </c>
      <c r="AU241">
        <v>14742.524254591801</v>
      </c>
      <c r="AV241" s="1">
        <v>4140.6057659321004</v>
      </c>
      <c r="AW241" s="1">
        <v>0.246664991</v>
      </c>
      <c r="AX241">
        <v>10127.019220366599</v>
      </c>
      <c r="AY241" s="1">
        <v>0.60328880519999994</v>
      </c>
      <c r="AZ241">
        <v>1301.0982810471</v>
      </c>
      <c r="BA241">
        <v>7.7509285799999994E-2</v>
      </c>
      <c r="BB241">
        <v>1217.6303557204001</v>
      </c>
      <c r="BC241" s="1">
        <v>7.2536918000000006E-2</v>
      </c>
      <c r="BD241">
        <v>16786.353623066199</v>
      </c>
      <c r="BE241" s="1">
        <v>0.56678535091100257</v>
      </c>
      <c r="BF241">
        <v>0.20956594539285511</v>
      </c>
      <c r="BG241">
        <v>0.17418296868380739</v>
      </c>
      <c r="BH241">
        <v>2.8846187744855561E-2</v>
      </c>
      <c r="BI241">
        <v>2.0619547267479402E-2</v>
      </c>
    </row>
    <row r="242" spans="1:61" x14ac:dyDescent="0.35">
      <c r="A242" t="s">
        <v>1565</v>
      </c>
      <c r="B242" t="s">
        <v>867</v>
      </c>
      <c r="C242">
        <v>10</v>
      </c>
      <c r="D242">
        <v>100.3087302</v>
      </c>
      <c r="E242">
        <v>1003.087302</v>
      </c>
      <c r="F242">
        <v>2.6443404022063501E-2</v>
      </c>
      <c r="G242" t="s">
        <v>3</v>
      </c>
      <c r="H242" t="s">
        <v>3</v>
      </c>
      <c r="I242">
        <v>2.0565045099174659E-2</v>
      </c>
      <c r="J242">
        <v>0.9105975665433701</v>
      </c>
      <c r="K242">
        <v>3.5114100854877789E-2</v>
      </c>
      <c r="L242">
        <v>9.7998954326422305E-2</v>
      </c>
      <c r="M242">
        <v>1.768746700714198E-2</v>
      </c>
      <c r="N242">
        <v>0.1336183901658988</v>
      </c>
      <c r="O242">
        <v>86179.420018699995</v>
      </c>
      <c r="P242" s="1">
        <v>9.6774193548387094E-2</v>
      </c>
      <c r="Q242">
        <v>8.6021505376344093E-2</v>
      </c>
      <c r="R242">
        <v>0.81720430107526887</v>
      </c>
      <c r="S242">
        <v>9.98</v>
      </c>
      <c r="T242">
        <v>128393.27454909</v>
      </c>
      <c r="U242" s="1">
        <v>100.5097496993988</v>
      </c>
      <c r="V242">
        <v>517935.24747460108</v>
      </c>
      <c r="W242" s="1">
        <v>0.59937693811805715</v>
      </c>
      <c r="X242">
        <v>0.32975720735419428</v>
      </c>
      <c r="Y242">
        <v>7.0865854527748476E-2</v>
      </c>
      <c r="Z242">
        <v>0.40062306188194291</v>
      </c>
      <c r="AA242">
        <v>517.93524747460117</v>
      </c>
      <c r="AB242">
        <v>15398.33867820211</v>
      </c>
      <c r="AC242" s="1">
        <v>1396.355528783276</v>
      </c>
      <c r="AD242" s="1">
        <v>479253.86010349571</v>
      </c>
      <c r="AE242" s="1">
        <v>598</v>
      </c>
      <c r="AF242">
        <v>56218</v>
      </c>
      <c r="AG242" s="1">
        <v>143588.37294201861</v>
      </c>
      <c r="AH242" s="1">
        <v>31.199975999999999</v>
      </c>
      <c r="AI242">
        <v>28.999997</v>
      </c>
      <c r="AJ242">
        <v>30.741698</v>
      </c>
      <c r="AK242">
        <v>1.45</v>
      </c>
      <c r="AL242">
        <v>1.249593</v>
      </c>
      <c r="AM242">
        <v>1.414423</v>
      </c>
      <c r="AN242">
        <v>0</v>
      </c>
      <c r="AO242">
        <v>0.54273077231703604</v>
      </c>
      <c r="AP242">
        <v>2927.149485538996</v>
      </c>
      <c r="AQ242" s="1">
        <v>3706.3542949724228</v>
      </c>
      <c r="AR242" s="1">
        <v>12644.781480844629</v>
      </c>
      <c r="AS242" s="1">
        <v>1081.6682135609369</v>
      </c>
      <c r="AT242" s="1">
        <v>790.0826462660176</v>
      </c>
      <c r="AU242">
        <v>21150.036121182999</v>
      </c>
      <c r="AV242" s="1">
        <v>2018.0100448015</v>
      </c>
      <c r="AW242" s="1">
        <v>9.9980641199999998E-2</v>
      </c>
      <c r="AX242">
        <v>15899.0162487814</v>
      </c>
      <c r="AY242" s="1">
        <v>0.78770363089999995</v>
      </c>
      <c r="AZ242">
        <v>1393.0020844348001</v>
      </c>
      <c r="BA242" s="1">
        <v>6.9015138000000004E-2</v>
      </c>
      <c r="BB242">
        <v>873.97944541139998</v>
      </c>
      <c r="BC242">
        <v>4.3300589899999999E-2</v>
      </c>
      <c r="BD242">
        <v>20184.0078234291</v>
      </c>
      <c r="BE242" s="1">
        <v>0.55876089319765476</v>
      </c>
      <c r="BF242">
        <v>0.21294530679165249</v>
      </c>
      <c r="BG242">
        <v>0.18347475061605481</v>
      </c>
      <c r="BH242">
        <v>2.8790903285227241E-2</v>
      </c>
      <c r="BI242">
        <v>1.6028146109410699E-2</v>
      </c>
    </row>
    <row r="243" spans="1:61" x14ac:dyDescent="0.35">
      <c r="A243" t="s">
        <v>1566</v>
      </c>
      <c r="B243" t="s">
        <v>868</v>
      </c>
      <c r="C243">
        <v>74</v>
      </c>
      <c r="D243">
        <v>24.49541789189189</v>
      </c>
      <c r="E243">
        <v>1812.660924</v>
      </c>
      <c r="F243" t="s">
        <v>3</v>
      </c>
      <c r="G243">
        <v>4.4206032880190628E-2</v>
      </c>
      <c r="H243" t="s">
        <v>3</v>
      </c>
      <c r="I243">
        <v>2.380085743649293E-2</v>
      </c>
      <c r="J243">
        <v>0.87005021974801289</v>
      </c>
      <c r="K243">
        <v>5.786187274346944E-2</v>
      </c>
      <c r="L243">
        <v>0.61276908470030422</v>
      </c>
      <c r="M243" t="s">
        <v>3</v>
      </c>
      <c r="N243">
        <v>0.13977140883288969</v>
      </c>
      <c r="O243">
        <v>51275.760903670001</v>
      </c>
      <c r="P243" s="1">
        <v>0.2279411764705882</v>
      </c>
      <c r="Q243">
        <v>0.1985294117647059</v>
      </c>
      <c r="R243">
        <v>0.57352941176470584</v>
      </c>
      <c r="S243">
        <v>17</v>
      </c>
      <c r="T243">
        <v>59901.764705879999</v>
      </c>
      <c r="U243" s="1">
        <v>106.6271131764706</v>
      </c>
      <c r="V243">
        <v>257582.7303485249</v>
      </c>
      <c r="W243" s="1">
        <v>0.62861062240775878</v>
      </c>
      <c r="X243">
        <v>0.25241725843826701</v>
      </c>
      <c r="Y243">
        <v>0.11897211915397431</v>
      </c>
      <c r="Z243">
        <v>0.37138937759224122</v>
      </c>
      <c r="AA243">
        <v>257.58273034852488</v>
      </c>
      <c r="AB243">
        <v>6385.3999646323264</v>
      </c>
      <c r="AC243" s="1">
        <v>682.44921243748286</v>
      </c>
      <c r="AD243" s="1">
        <v>192692.46991752621</v>
      </c>
      <c r="AE243" s="1">
        <v>372</v>
      </c>
      <c r="AF243">
        <v>36797</v>
      </c>
      <c r="AG243" s="1">
        <v>63941.358837828448</v>
      </c>
      <c r="AH243" s="1">
        <v>38.762998000000003</v>
      </c>
      <c r="AI243">
        <v>20.003</v>
      </c>
      <c r="AJ243">
        <v>30.124292000000001</v>
      </c>
      <c r="AK243">
        <v>1.587</v>
      </c>
      <c r="AL243">
        <v>1.37775</v>
      </c>
      <c r="AM243">
        <v>1.5523130000000001</v>
      </c>
      <c r="AN243">
        <v>0</v>
      </c>
      <c r="AO243">
        <v>0.58726889654483283</v>
      </c>
      <c r="AP243">
        <v>1838.0698319726121</v>
      </c>
      <c r="AQ243" s="1">
        <v>2684.3286328822519</v>
      </c>
      <c r="AR243" s="1">
        <v>7278.8204982566294</v>
      </c>
      <c r="AS243" s="1">
        <v>711.58994653762397</v>
      </c>
      <c r="AT243" s="1">
        <v>462.76128584984048</v>
      </c>
      <c r="AU243">
        <v>12975.57019549896</v>
      </c>
      <c r="AV243" s="1">
        <v>4485.7986811646997</v>
      </c>
      <c r="AW243" s="1">
        <v>0.33719060620000002</v>
      </c>
      <c r="AX243">
        <v>5414.8604653005004</v>
      </c>
      <c r="AY243" s="1">
        <v>0.4070267555</v>
      </c>
      <c r="AZ243">
        <v>571.45413106959995</v>
      </c>
      <c r="BA243">
        <v>4.29553305E-2</v>
      </c>
      <c r="BB243">
        <v>2831.3376450260998</v>
      </c>
      <c r="BC243" s="1">
        <v>0.21282730790000001</v>
      </c>
      <c r="BD243">
        <v>13303.4509225609</v>
      </c>
      <c r="BE243" s="1">
        <v>0.50608042339759896</v>
      </c>
      <c r="BF243">
        <v>0.27494602935850682</v>
      </c>
      <c r="BG243">
        <v>0.16594138578502349</v>
      </c>
      <c r="BH243">
        <v>3.1941926362386533E-2</v>
      </c>
      <c r="BI243">
        <v>2.109023509648416E-2</v>
      </c>
    </row>
    <row r="244" spans="1:61" x14ac:dyDescent="0.35">
      <c r="A244" t="s">
        <v>1567</v>
      </c>
      <c r="B244" t="s">
        <v>869</v>
      </c>
      <c r="C244">
        <v>23</v>
      </c>
      <c r="D244">
        <v>91.322977000000009</v>
      </c>
      <c r="E244">
        <v>2100.4284710000002</v>
      </c>
      <c r="F244">
        <v>0.104287318534692</v>
      </c>
      <c r="G244">
        <v>2.9057118759149601E-2</v>
      </c>
      <c r="H244" t="s">
        <v>3</v>
      </c>
      <c r="I244">
        <v>5.1948799912384297E-2</v>
      </c>
      <c r="J244">
        <v>0.75431825423747945</v>
      </c>
      <c r="K244">
        <v>5.7101271624144752E-2</v>
      </c>
      <c r="L244">
        <v>4.3174128533734722E-2</v>
      </c>
      <c r="M244">
        <v>2.5853446648300561E-2</v>
      </c>
      <c r="N244">
        <v>8.4921179823625709E-2</v>
      </c>
      <c r="O244">
        <v>90001.975136070003</v>
      </c>
      <c r="P244" s="1">
        <v>0.15135135135135139</v>
      </c>
      <c r="Q244">
        <v>0.15135135135135139</v>
      </c>
      <c r="R244">
        <v>0.69729729729729728</v>
      </c>
      <c r="S244">
        <v>17</v>
      </c>
      <c r="T244">
        <v>110574.17647058</v>
      </c>
      <c r="U244" s="1">
        <v>123.55461594117649</v>
      </c>
      <c r="V244">
        <v>664924.26154130138</v>
      </c>
      <c r="W244" s="1">
        <v>0.89355033060572375</v>
      </c>
      <c r="X244">
        <v>9.3718743642042718E-2</v>
      </c>
      <c r="Y244">
        <v>1.27309257522335E-2</v>
      </c>
      <c r="Z244">
        <v>0.10644966939427621</v>
      </c>
      <c r="AA244">
        <v>664.92426154130135</v>
      </c>
      <c r="AB244">
        <v>16003.0491226378</v>
      </c>
      <c r="AC244" s="1">
        <v>1631.583982656841</v>
      </c>
      <c r="AD244">
        <v>656864.77188287175</v>
      </c>
      <c r="AE244" s="1">
        <v>606</v>
      </c>
      <c r="AF244">
        <v>96508.5</v>
      </c>
      <c r="AG244" s="1">
        <v>647616.31638330757</v>
      </c>
      <c r="AH244" s="1">
        <v>45.379953</v>
      </c>
      <c r="AI244">
        <v>23.926099000000001</v>
      </c>
      <c r="AJ244">
        <v>22.520295999999998</v>
      </c>
      <c r="AK244">
        <v>0</v>
      </c>
      <c r="AL244">
        <v>0</v>
      </c>
      <c r="AM244">
        <v>0</v>
      </c>
      <c r="AN244">
        <v>0</v>
      </c>
      <c r="AO244">
        <v>0.15013016429194889</v>
      </c>
      <c r="AP244">
        <v>2639.625589040113</v>
      </c>
      <c r="AQ244" s="1">
        <v>3051.59357173844</v>
      </c>
      <c r="AR244" s="1">
        <v>11570.576315997771</v>
      </c>
      <c r="AS244" s="1">
        <v>1659.295133407092</v>
      </c>
      <c r="AT244">
        <v>1194.577427721413</v>
      </c>
      <c r="AU244">
        <v>20115.668037904819</v>
      </c>
      <c r="AV244" s="1">
        <v>2437.4922948496001</v>
      </c>
      <c r="AW244" s="1">
        <v>0.10847462970000001</v>
      </c>
      <c r="AX244">
        <v>14543.4389137915</v>
      </c>
      <c r="AY244" s="1">
        <v>0.64722015919999998</v>
      </c>
      <c r="AZ244">
        <v>5018.2669336415001</v>
      </c>
      <c r="BA244">
        <v>0.22332568950000001</v>
      </c>
      <c r="BB244">
        <v>471.42287845039999</v>
      </c>
      <c r="BC244" s="1">
        <v>2.0979521599999999E-2</v>
      </c>
      <c r="BD244">
        <v>22470.621020733</v>
      </c>
      <c r="BE244" s="1">
        <v>0.58783200620119491</v>
      </c>
      <c r="BF244">
        <v>0.19346354659928111</v>
      </c>
      <c r="BG244">
        <v>0.16213659781501311</v>
      </c>
      <c r="BH244">
        <v>4.4211667697290548E-2</v>
      </c>
      <c r="BI244">
        <v>1.235618168722041E-2</v>
      </c>
    </row>
    <row r="245" spans="1:61" x14ac:dyDescent="0.35">
      <c r="A245" t="s">
        <v>1568</v>
      </c>
      <c r="B245" t="s">
        <v>870</v>
      </c>
      <c r="C245">
        <v>126</v>
      </c>
      <c r="D245">
        <v>10.654073452380951</v>
      </c>
      <c r="E245">
        <v>1342.4132549999999</v>
      </c>
      <c r="F245" t="s">
        <v>3</v>
      </c>
      <c r="G245" t="s">
        <v>3</v>
      </c>
      <c r="H245" t="s">
        <v>3</v>
      </c>
      <c r="I245">
        <v>2.2810784525555652E-2</v>
      </c>
      <c r="J245">
        <v>0.90934057862439233</v>
      </c>
      <c r="K245">
        <v>5.9253896072777673E-2</v>
      </c>
      <c r="L245">
        <v>0.43352394038807313</v>
      </c>
      <c r="M245" t="s">
        <v>3</v>
      </c>
      <c r="N245">
        <v>0.16163721989169799</v>
      </c>
      <c r="O245">
        <v>70059.599299540001</v>
      </c>
      <c r="P245" s="1">
        <v>5.7142857142857141E-2</v>
      </c>
      <c r="Q245">
        <v>0.1333333333333333</v>
      </c>
      <c r="R245">
        <v>0.80952380952380953</v>
      </c>
      <c r="S245">
        <v>11</v>
      </c>
      <c r="T245">
        <v>82850.090909089995</v>
      </c>
      <c r="U245" s="1">
        <v>122.0375686363636</v>
      </c>
      <c r="V245">
        <v>454550.30909986061</v>
      </c>
      <c r="W245" s="1">
        <v>0.88345706767922272</v>
      </c>
      <c r="X245">
        <v>8.7252920528468988E-2</v>
      </c>
      <c r="Y245">
        <v>2.9290011792308269E-2</v>
      </c>
      <c r="Z245">
        <v>0.1165429323207773</v>
      </c>
      <c r="AA245">
        <v>454.55030909986061</v>
      </c>
      <c r="AB245">
        <v>11800.62915871611</v>
      </c>
      <c r="AC245" s="1">
        <v>1222.784342963002</v>
      </c>
      <c r="AD245">
        <v>333898.92711625271</v>
      </c>
      <c r="AE245" s="1">
        <v>575</v>
      </c>
      <c r="AF245">
        <v>38531</v>
      </c>
      <c r="AG245" s="1">
        <v>66402.892524186449</v>
      </c>
      <c r="AH245" s="1">
        <v>42.899970000000003</v>
      </c>
      <c r="AI245">
        <v>25.449998000000001</v>
      </c>
      <c r="AJ245">
        <v>25.44999</v>
      </c>
      <c r="AK245">
        <v>1.5</v>
      </c>
      <c r="AL245">
        <v>1.5</v>
      </c>
      <c r="AM245">
        <v>1.5</v>
      </c>
      <c r="AN245">
        <v>0</v>
      </c>
      <c r="AO245">
        <v>1.9177775486136719</v>
      </c>
      <c r="AP245">
        <v>1626.3918520381419</v>
      </c>
      <c r="AQ245" s="1">
        <v>4070.9361887223031</v>
      </c>
      <c r="AR245" s="1">
        <v>8909.9243213297977</v>
      </c>
      <c r="AS245" s="1">
        <v>1228.765429614296</v>
      </c>
      <c r="AT245">
        <v>507.27955602613599</v>
      </c>
      <c r="AU245">
        <v>16343.29734773067</v>
      </c>
      <c r="AV245" s="1">
        <v>5315.9762571436004</v>
      </c>
      <c r="AW245" s="1">
        <v>0.26436491239999999</v>
      </c>
      <c r="AX245">
        <v>10028.9563845748</v>
      </c>
      <c r="AY245" s="1">
        <v>0.49874266699999997</v>
      </c>
      <c r="AZ245">
        <v>1552.9687409108001</v>
      </c>
      <c r="BA245">
        <v>7.7229548300000006E-2</v>
      </c>
      <c r="BB245">
        <v>3210.5774955028</v>
      </c>
      <c r="BC245" s="1">
        <v>0.15966287230000001</v>
      </c>
      <c r="BD245">
        <v>20108.478878131998</v>
      </c>
      <c r="BE245" s="1">
        <v>0.53436402180884912</v>
      </c>
      <c r="BF245">
        <v>0.22210260149879221</v>
      </c>
      <c r="BG245">
        <v>0.19104899641091541</v>
      </c>
      <c r="BH245">
        <v>3.0038072329520622E-2</v>
      </c>
      <c r="BI245">
        <v>2.2446307951922762E-2</v>
      </c>
    </row>
    <row r="246" spans="1:61" x14ac:dyDescent="0.35">
      <c r="A246" t="s">
        <v>1569</v>
      </c>
      <c r="B246" t="s">
        <v>871</v>
      </c>
      <c r="C246">
        <v>125</v>
      </c>
      <c r="D246">
        <v>13.791457152</v>
      </c>
      <c r="E246">
        <v>1723.9321440000001</v>
      </c>
      <c r="F246" t="s">
        <v>3</v>
      </c>
      <c r="G246" t="s">
        <v>3</v>
      </c>
      <c r="H246" t="s">
        <v>3</v>
      </c>
      <c r="I246">
        <v>7.0693525607390889E-3</v>
      </c>
      <c r="J246">
        <v>0.97149824208619029</v>
      </c>
      <c r="K246">
        <v>1.5796534866708109E-2</v>
      </c>
      <c r="L246">
        <v>0.39359879374694667</v>
      </c>
      <c r="M246" t="s">
        <v>3</v>
      </c>
      <c r="N246">
        <v>0.1385083649012572</v>
      </c>
      <c r="O246">
        <v>66555.148222420001</v>
      </c>
      <c r="P246" s="1">
        <v>0.29203539823008851</v>
      </c>
      <c r="Q246">
        <v>0.16814159292035399</v>
      </c>
      <c r="R246">
        <v>0.53982300884955747</v>
      </c>
      <c r="S246">
        <v>11.5</v>
      </c>
      <c r="T246">
        <v>92752.956521729997</v>
      </c>
      <c r="U246" s="1">
        <v>149.90714295652171</v>
      </c>
      <c r="V246">
        <v>171414.04377688779</v>
      </c>
      <c r="W246" s="1">
        <v>0.66009333544225712</v>
      </c>
      <c r="X246">
        <v>8.1462898677787388E-2</v>
      </c>
      <c r="Y246">
        <v>0.25844376587995549</v>
      </c>
      <c r="Z246">
        <v>0.33990666455774288</v>
      </c>
      <c r="AA246">
        <v>171.41404377688781</v>
      </c>
      <c r="AB246">
        <v>4416.8658415594809</v>
      </c>
      <c r="AC246" s="1">
        <v>376.32513684366921</v>
      </c>
      <c r="AD246">
        <v>128628.6964358215</v>
      </c>
      <c r="AE246" s="1">
        <v>123</v>
      </c>
      <c r="AF246">
        <v>37492</v>
      </c>
      <c r="AG246" s="1">
        <v>53791.686540990791</v>
      </c>
      <c r="AH246" s="1">
        <v>35.099991000000003</v>
      </c>
      <c r="AI246">
        <v>22.099996000000001</v>
      </c>
      <c r="AJ246">
        <v>25.874358999999998</v>
      </c>
      <c r="AK246">
        <v>0.5</v>
      </c>
      <c r="AL246">
        <v>0.32907199999999998</v>
      </c>
      <c r="AM246">
        <v>0.40612799999999999</v>
      </c>
      <c r="AN246">
        <v>0</v>
      </c>
      <c r="AO246" s="1">
        <v>0.95266379606109652</v>
      </c>
      <c r="AP246">
        <v>1487.4254702683941</v>
      </c>
      <c r="AQ246" s="1">
        <v>3316.9248800781102</v>
      </c>
      <c r="AR246" s="1">
        <v>7393.158341155683</v>
      </c>
      <c r="AS246" s="1">
        <v>515.05585245355223</v>
      </c>
      <c r="AT246">
        <v>469.35699459873871</v>
      </c>
      <c r="AU246">
        <v>13181.921538554479</v>
      </c>
      <c r="AV246" s="1">
        <v>8606.7340407974007</v>
      </c>
      <c r="AW246" s="1">
        <v>0.52722433940000002</v>
      </c>
      <c r="AX246">
        <v>4325.4139038912999</v>
      </c>
      <c r="AY246" s="1">
        <v>0.26496269979999998</v>
      </c>
      <c r="AZ246">
        <v>1309.3715782401</v>
      </c>
      <c r="BA246">
        <v>8.0208423099999995E-2</v>
      </c>
      <c r="BB246">
        <v>2083.0948725346998</v>
      </c>
      <c r="BC246" s="1">
        <v>0.12760453769999999</v>
      </c>
      <c r="BD246">
        <v>16324.614395463501</v>
      </c>
      <c r="BE246" s="1">
        <v>0.57308766118131604</v>
      </c>
      <c r="BF246">
        <v>0.26051345578963592</v>
      </c>
      <c r="BG246">
        <v>0.12075979037753951</v>
      </c>
      <c r="BH246">
        <v>3.2413820299317657E-2</v>
      </c>
      <c r="BI246">
        <v>1.322527235219087E-2</v>
      </c>
    </row>
    <row r="247" spans="1:61" x14ac:dyDescent="0.35">
      <c r="A247" t="s">
        <v>1570</v>
      </c>
      <c r="B247" t="s">
        <v>872</v>
      </c>
      <c r="C247">
        <v>4</v>
      </c>
      <c r="D247">
        <v>325.75330474999998</v>
      </c>
      <c r="E247">
        <v>1303.0132189999999</v>
      </c>
      <c r="F247" t="s">
        <v>3</v>
      </c>
      <c r="G247">
        <v>4.0021244520862649E-2</v>
      </c>
      <c r="H247" t="s">
        <v>3</v>
      </c>
      <c r="I247">
        <v>1.958564333810725E-2</v>
      </c>
      <c r="J247">
        <v>0.8544314153066207</v>
      </c>
      <c r="K247">
        <v>8.3097431767650012E-2</v>
      </c>
      <c r="L247">
        <v>0.99440598014641379</v>
      </c>
      <c r="M247" t="s">
        <v>3</v>
      </c>
      <c r="N247">
        <v>0.14371869913115631</v>
      </c>
      <c r="O247">
        <v>56540.287532920003</v>
      </c>
      <c r="P247" s="1">
        <v>0.1875</v>
      </c>
      <c r="Q247">
        <v>0.1875</v>
      </c>
      <c r="R247">
        <v>0.625</v>
      </c>
      <c r="S247">
        <v>12.4</v>
      </c>
      <c r="T247">
        <v>70688.580645159993</v>
      </c>
      <c r="U247" s="1">
        <v>105.08171120967739</v>
      </c>
      <c r="V247">
        <v>150833.4122280305</v>
      </c>
      <c r="W247" s="1">
        <v>0.66356570459452791</v>
      </c>
      <c r="X247">
        <v>0.26851168118031982</v>
      </c>
      <c r="Y247">
        <v>6.7922614225152361E-2</v>
      </c>
      <c r="Z247">
        <v>0.33643429540547209</v>
      </c>
      <c r="AA247">
        <v>150.83341222803051</v>
      </c>
      <c r="AB247">
        <v>3067.8921301104619</v>
      </c>
      <c r="AC247" s="1">
        <v>452.9994488106571</v>
      </c>
      <c r="AD247">
        <v>119279.6988289733</v>
      </c>
      <c r="AE247" s="1">
        <v>102</v>
      </c>
      <c r="AF247">
        <v>30030</v>
      </c>
      <c r="AG247" s="1">
        <v>49363.945394891023</v>
      </c>
      <c r="AH247" s="1">
        <v>24.999980999999998</v>
      </c>
      <c r="AI247">
        <v>19.999994999999998</v>
      </c>
      <c r="AJ247">
        <v>19.999988999999999</v>
      </c>
      <c r="AK247">
        <v>0.5</v>
      </c>
      <c r="AL247">
        <v>0.340646</v>
      </c>
      <c r="AM247">
        <v>0.30965300000000001</v>
      </c>
      <c r="AN247">
        <v>0</v>
      </c>
      <c r="AO247">
        <v>0.83841098173995454</v>
      </c>
      <c r="AP247">
        <v>2046.864929004224</v>
      </c>
      <c r="AQ247" s="1">
        <v>3221.27321411311</v>
      </c>
      <c r="AR247" s="1">
        <v>7450.1838419184915</v>
      </c>
      <c r="AS247" s="1">
        <v>836.23665064291265</v>
      </c>
      <c r="AT247">
        <v>241.21739934550891</v>
      </c>
      <c r="AU247">
        <v>13795.77603502425</v>
      </c>
      <c r="AV247" s="1">
        <v>9386.6303122589998</v>
      </c>
      <c r="AW247" s="1">
        <v>0.60759438590000003</v>
      </c>
      <c r="AX247">
        <v>2684.0044014269001</v>
      </c>
      <c r="AY247" s="1">
        <v>0.1737349775</v>
      </c>
      <c r="AZ247">
        <v>470.66223179169998</v>
      </c>
      <c r="BA247">
        <v>3.0465856199999999E-2</v>
      </c>
      <c r="BB247">
        <v>2907.5461152092998</v>
      </c>
      <c r="BC247" s="1">
        <v>0.18820478039999999</v>
      </c>
      <c r="BD247">
        <v>15448.843060686901</v>
      </c>
      <c r="BE247" s="1">
        <v>0.55363111351875804</v>
      </c>
      <c r="BF247">
        <v>0.20606067040404941</v>
      </c>
      <c r="BG247">
        <v>0.15068034246801831</v>
      </c>
      <c r="BH247">
        <v>6.3881844733324505E-2</v>
      </c>
      <c r="BI247">
        <v>2.5746028875849699E-2</v>
      </c>
    </row>
    <row r="248" spans="1:61" x14ac:dyDescent="0.35">
      <c r="A248" t="s">
        <v>1571</v>
      </c>
      <c r="B248" t="s">
        <v>873</v>
      </c>
      <c r="C248">
        <v>47</v>
      </c>
      <c r="D248">
        <v>10.047008382978721</v>
      </c>
      <c r="E248">
        <v>472.20939399999997</v>
      </c>
      <c r="F248" t="s">
        <v>3</v>
      </c>
      <c r="G248" t="s">
        <v>3</v>
      </c>
      <c r="H248" t="s">
        <v>3</v>
      </c>
      <c r="I248" t="s">
        <v>3</v>
      </c>
      <c r="J248">
        <v>0.96391789851207399</v>
      </c>
      <c r="K248">
        <v>2.3261912145037051E-2</v>
      </c>
      <c r="L248">
        <v>0.27944654224157578</v>
      </c>
      <c r="M248" t="s">
        <v>3</v>
      </c>
      <c r="N248">
        <v>0.1604549889416356</v>
      </c>
      <c r="O248">
        <v>54301.762285370001</v>
      </c>
      <c r="P248" s="1">
        <v>0.23684210526315791</v>
      </c>
      <c r="Q248">
        <v>0.15789473684210531</v>
      </c>
      <c r="R248">
        <v>0.60526315789473684</v>
      </c>
      <c r="S248">
        <v>6</v>
      </c>
      <c r="T248">
        <v>67189.633333329999</v>
      </c>
      <c r="U248" s="1">
        <v>78.701565666666667</v>
      </c>
      <c r="V248">
        <v>173477.27732837101</v>
      </c>
      <c r="W248" s="1">
        <v>0.7957113001357462</v>
      </c>
      <c r="X248">
        <v>0.15747141029522349</v>
      </c>
      <c r="Y248">
        <v>4.6817289569030342E-2</v>
      </c>
      <c r="Z248">
        <v>0.2042886998642538</v>
      </c>
      <c r="AA248">
        <v>173.477277328371</v>
      </c>
      <c r="AB248">
        <v>4016.254280616874</v>
      </c>
      <c r="AC248" s="1">
        <v>525.60663373842158</v>
      </c>
      <c r="AD248">
        <v>180948.75805777049</v>
      </c>
      <c r="AE248" s="1">
        <v>328</v>
      </c>
      <c r="AF248">
        <v>46088</v>
      </c>
      <c r="AG248" s="1">
        <v>61561.343963553532</v>
      </c>
      <c r="AH248" s="1">
        <v>39.18976</v>
      </c>
      <c r="AI248">
        <v>20.967231000000002</v>
      </c>
      <c r="AJ248">
        <v>29.420265000000001</v>
      </c>
      <c r="AK248">
        <v>1.5</v>
      </c>
      <c r="AL248">
        <v>1.1052770000000001</v>
      </c>
      <c r="AM248">
        <v>1.481746</v>
      </c>
      <c r="AN248">
        <v>2335.8510949064271</v>
      </c>
      <c r="AO248">
        <v>1.343845431591667</v>
      </c>
      <c r="AP248">
        <v>2045.3039949476311</v>
      </c>
      <c r="AQ248" s="1">
        <v>3471.916825102383</v>
      </c>
      <c r="AR248" s="1">
        <v>8997.5464147585353</v>
      </c>
      <c r="AS248" s="1">
        <v>635.100939986806</v>
      </c>
      <c r="AT248">
        <v>201.62572199908419</v>
      </c>
      <c r="AU248">
        <v>15351.49389679444</v>
      </c>
      <c r="AV248" s="1">
        <v>8232.5317462516996</v>
      </c>
      <c r="AW248" s="1">
        <v>0.48171296470000002</v>
      </c>
      <c r="AX248">
        <v>5816.5317612631998</v>
      </c>
      <c r="AY248" s="1">
        <v>0.34034472570000002</v>
      </c>
      <c r="AZ248">
        <v>1541.8026260904001</v>
      </c>
      <c r="BA248">
        <v>9.0216027899999995E-2</v>
      </c>
      <c r="BB248">
        <v>1499.2525673677001</v>
      </c>
      <c r="BC248" s="1">
        <v>8.7726281700000006E-2</v>
      </c>
      <c r="BD248">
        <v>17090.118700972998</v>
      </c>
      <c r="BE248" s="1">
        <v>0.51335393330879686</v>
      </c>
      <c r="BF248">
        <v>0.28868539200352122</v>
      </c>
      <c r="BG248">
        <v>0.1609718274836095</v>
      </c>
      <c r="BH248">
        <v>2.414802827572048E-2</v>
      </c>
      <c r="BI248">
        <v>1.2840818928352021E-2</v>
      </c>
    </row>
    <row r="249" spans="1:61" x14ac:dyDescent="0.35">
      <c r="A249" t="s">
        <v>1572</v>
      </c>
      <c r="B249" t="s">
        <v>874</v>
      </c>
      <c r="C249">
        <v>181</v>
      </c>
      <c r="D249">
        <v>12.21636348618784</v>
      </c>
      <c r="E249">
        <v>2211.161791</v>
      </c>
      <c r="F249">
        <v>4.748956968868118E-3</v>
      </c>
      <c r="G249">
        <v>7.5840132490698009E-3</v>
      </c>
      <c r="H249" t="s">
        <v>3</v>
      </c>
      <c r="I249">
        <v>1.2919668588017141E-2</v>
      </c>
      <c r="J249">
        <v>0.96076279871028825</v>
      </c>
      <c r="K249">
        <v>1.398456248375673E-2</v>
      </c>
      <c r="L249">
        <v>0.45579619845854819</v>
      </c>
      <c r="M249" t="s">
        <v>3</v>
      </c>
      <c r="N249">
        <v>0.167184963501321</v>
      </c>
      <c r="O249">
        <v>56526.647044079997</v>
      </c>
      <c r="P249" s="1">
        <v>0.26993865030674852</v>
      </c>
      <c r="Q249">
        <v>0.25153374233128828</v>
      </c>
      <c r="R249">
        <v>0.4785276073619632</v>
      </c>
      <c r="S249">
        <v>8.0299999999999994</v>
      </c>
      <c r="T249">
        <v>94227.521793270003</v>
      </c>
      <c r="U249" s="1">
        <v>275.36261407222918</v>
      </c>
      <c r="V249">
        <v>186487.4753527251</v>
      </c>
      <c r="W249" s="1">
        <v>0.62286603854290434</v>
      </c>
      <c r="X249">
        <v>0.16050086384518469</v>
      </c>
      <c r="Y249">
        <v>0.21663309761191099</v>
      </c>
      <c r="Z249">
        <v>0.37713396145709571</v>
      </c>
      <c r="AA249">
        <v>186.48747535272511</v>
      </c>
      <c r="AB249">
        <v>3830.7472725318989</v>
      </c>
      <c r="AC249" s="1">
        <v>424.69406527475593</v>
      </c>
      <c r="AD249" s="1">
        <v>144845.05172611319</v>
      </c>
      <c r="AE249" s="1">
        <v>177</v>
      </c>
      <c r="AF249">
        <v>36746</v>
      </c>
      <c r="AG249" s="1">
        <v>59587.230425378511</v>
      </c>
      <c r="AH249" s="1">
        <v>22.499998000000001</v>
      </c>
      <c r="AI249">
        <v>19.999997</v>
      </c>
      <c r="AJ249">
        <v>19.999994000000001</v>
      </c>
      <c r="AK249">
        <v>3.3</v>
      </c>
      <c r="AL249">
        <v>1.7952790000000001</v>
      </c>
      <c r="AM249">
        <v>2.5923240000000001</v>
      </c>
      <c r="AN249">
        <v>0</v>
      </c>
      <c r="AO249">
        <v>0.68781180483969617</v>
      </c>
      <c r="AP249">
        <v>1636.688579157887</v>
      </c>
      <c r="AQ249" s="1">
        <v>2863.615840221436</v>
      </c>
      <c r="AR249" s="1">
        <v>8476.2692880667637</v>
      </c>
      <c r="AS249" s="1">
        <v>453.23068808400922</v>
      </c>
      <c r="AT249">
        <v>250.53009339016751</v>
      </c>
      <c r="AU249">
        <v>13680.33448892026</v>
      </c>
      <c r="AV249" s="1">
        <v>7668.4777558766</v>
      </c>
      <c r="AW249" s="1">
        <v>0.5439891255</v>
      </c>
      <c r="AX249">
        <v>3231.7683397604001</v>
      </c>
      <c r="AY249" s="1">
        <v>0.22925629950000001</v>
      </c>
      <c r="AZ249">
        <v>977.56093167389997</v>
      </c>
      <c r="BA249">
        <v>6.9346555200000007E-2</v>
      </c>
      <c r="BB249">
        <v>2218.9412274544002</v>
      </c>
      <c r="BC249" s="1">
        <v>0.15740801970000001</v>
      </c>
      <c r="BD249">
        <v>14096.7482547653</v>
      </c>
      <c r="BE249" s="1">
        <v>0.58134938437389805</v>
      </c>
      <c r="BF249">
        <v>0.26775932245294443</v>
      </c>
      <c r="BG249">
        <v>8.6885731049512291E-2</v>
      </c>
      <c r="BH249">
        <v>3.2982642477547702E-2</v>
      </c>
      <c r="BI249">
        <v>3.1022919646097651E-2</v>
      </c>
    </row>
    <row r="250" spans="1:61" x14ac:dyDescent="0.35">
      <c r="A250" t="s">
        <v>1573</v>
      </c>
      <c r="B250" t="s">
        <v>875</v>
      </c>
      <c r="C250">
        <v>36</v>
      </c>
      <c r="D250">
        <v>164.56204177777781</v>
      </c>
      <c r="E250">
        <v>5924.2335039999998</v>
      </c>
      <c r="F250">
        <v>3.9020772776347849E-2</v>
      </c>
      <c r="G250">
        <v>3.293464893541613E-2</v>
      </c>
      <c r="H250" t="s">
        <v>3</v>
      </c>
      <c r="I250">
        <v>3.5955697494246062E-2</v>
      </c>
      <c r="J250">
        <v>0.8369665893461512</v>
      </c>
      <c r="K250">
        <v>5.4951580282730221E-2</v>
      </c>
      <c r="L250">
        <v>0.1871955109262298</v>
      </c>
      <c r="M250">
        <v>1.162884615591823E-2</v>
      </c>
      <c r="N250">
        <v>0.12844387553385031</v>
      </c>
      <c r="O250">
        <v>68967.483578590007</v>
      </c>
      <c r="P250" s="1">
        <v>0.18313953488372089</v>
      </c>
      <c r="Q250">
        <v>0.2354651162790698</v>
      </c>
      <c r="R250">
        <v>0.58139534883720934</v>
      </c>
      <c r="S250">
        <v>26</v>
      </c>
      <c r="T250">
        <v>107551.38461538</v>
      </c>
      <c r="U250" s="1">
        <v>227.8551347692308</v>
      </c>
      <c r="V250">
        <v>316108.50732598</v>
      </c>
      <c r="W250" s="1">
        <v>0.70066672857013701</v>
      </c>
      <c r="X250">
        <v>0.25972958379075872</v>
      </c>
      <c r="Y250">
        <v>3.9603687639104247E-2</v>
      </c>
      <c r="Z250">
        <v>0.29933327142986299</v>
      </c>
      <c r="AA250">
        <v>316.10850732597999</v>
      </c>
      <c r="AB250">
        <v>9180.705143252233</v>
      </c>
      <c r="AC250" s="1">
        <v>937.60799371759515</v>
      </c>
      <c r="AD250">
        <v>271002.74507924338</v>
      </c>
      <c r="AE250" s="1">
        <v>517</v>
      </c>
      <c r="AF250">
        <v>48320</v>
      </c>
      <c r="AG250" s="1">
        <v>120105.3354707907</v>
      </c>
      <c r="AH250" s="1">
        <v>43.896672000000002</v>
      </c>
      <c r="AI250">
        <v>28.399999000000001</v>
      </c>
      <c r="AJ250">
        <v>28.512297</v>
      </c>
      <c r="AK250">
        <v>1</v>
      </c>
      <c r="AL250">
        <v>1</v>
      </c>
      <c r="AM250">
        <v>1</v>
      </c>
      <c r="AN250">
        <v>0</v>
      </c>
      <c r="AO250" s="1">
        <v>0.61556419371902804</v>
      </c>
      <c r="AP250">
        <v>1250.3274735877119</v>
      </c>
      <c r="AQ250" s="1">
        <v>2451.739714545864</v>
      </c>
      <c r="AR250" s="1">
        <v>6273.4188608376644</v>
      </c>
      <c r="AS250" s="1">
        <v>847.32907921517346</v>
      </c>
      <c r="AT250">
        <v>690.73779877802735</v>
      </c>
      <c r="AU250">
        <v>11513.552926964439</v>
      </c>
      <c r="AV250" s="1">
        <v>2195.8530743499</v>
      </c>
      <c r="AW250" s="1">
        <v>0.1731996546</v>
      </c>
      <c r="AX250">
        <v>8365.6171302406001</v>
      </c>
      <c r="AY250" s="1">
        <v>0.65984469300000004</v>
      </c>
      <c r="AZ250">
        <v>1070.0899453002</v>
      </c>
      <c r="BA250">
        <v>8.4404194000000002E-2</v>
      </c>
      <c r="BB250">
        <v>1046.6006639100001</v>
      </c>
      <c r="BC250" s="1">
        <v>8.2551458300000005E-2</v>
      </c>
      <c r="BD250">
        <v>12678.1608138007</v>
      </c>
      <c r="BE250" s="1">
        <v>0.56212667048760068</v>
      </c>
      <c r="BF250">
        <v>0.25418350183995292</v>
      </c>
      <c r="BG250">
        <v>0.12984485564327369</v>
      </c>
      <c r="BH250">
        <v>3.7006840523864902E-2</v>
      </c>
      <c r="BI250">
        <v>1.6838131505307909E-2</v>
      </c>
    </row>
    <row r="251" spans="1:61" x14ac:dyDescent="0.35">
      <c r="A251" t="s">
        <v>1574</v>
      </c>
      <c r="B251" t="s">
        <v>876</v>
      </c>
      <c r="C251">
        <v>52</v>
      </c>
      <c r="D251">
        <v>14.73784938461538</v>
      </c>
      <c r="E251">
        <v>766.36816799999997</v>
      </c>
      <c r="F251" t="s">
        <v>3</v>
      </c>
      <c r="G251" t="s">
        <v>3</v>
      </c>
      <c r="H251" t="s">
        <v>3</v>
      </c>
      <c r="I251">
        <v>1.5084288330400909E-2</v>
      </c>
      <c r="J251">
        <v>0.94015753929106571</v>
      </c>
      <c r="K251">
        <v>4.2109669778339402E-2</v>
      </c>
      <c r="L251">
        <v>0.4376041722285221</v>
      </c>
      <c r="M251" t="s">
        <v>3</v>
      </c>
      <c r="N251">
        <v>0.12033943394719269</v>
      </c>
      <c r="O251">
        <v>56294.992138089998</v>
      </c>
      <c r="P251" s="1">
        <v>0.26865671641791039</v>
      </c>
      <c r="Q251">
        <v>0.31343283582089548</v>
      </c>
      <c r="R251">
        <v>0.41791044776119401</v>
      </c>
      <c r="S251">
        <v>5.2</v>
      </c>
      <c r="T251">
        <v>99865</v>
      </c>
      <c r="U251" s="1">
        <v>147.37849384615379</v>
      </c>
      <c r="V251">
        <v>343746.75384481793</v>
      </c>
      <c r="W251" s="1">
        <v>0.68191447375738301</v>
      </c>
      <c r="X251">
        <v>0.18934250472514119</v>
      </c>
      <c r="Y251">
        <v>0.12874302151747569</v>
      </c>
      <c r="Z251">
        <v>0.31808552624261688</v>
      </c>
      <c r="AA251">
        <v>343.74675384481787</v>
      </c>
      <c r="AB251">
        <v>9245.3513805129751</v>
      </c>
      <c r="AC251" s="1">
        <v>1016.939015139262</v>
      </c>
      <c r="AD251">
        <v>300335.26938139478</v>
      </c>
      <c r="AE251" s="1">
        <v>555</v>
      </c>
      <c r="AF251">
        <v>38098.5</v>
      </c>
      <c r="AG251" s="1">
        <v>72768.338127090305</v>
      </c>
      <c r="AH251" s="1">
        <v>36.899959000000003</v>
      </c>
      <c r="AI251">
        <v>25.299990999999999</v>
      </c>
      <c r="AJ251">
        <v>25.840893000000001</v>
      </c>
      <c r="AK251">
        <v>6.25</v>
      </c>
      <c r="AL251">
        <v>5.6434300000000004</v>
      </c>
      <c r="AM251">
        <v>5.7699039999999986</v>
      </c>
      <c r="AN251">
        <v>0</v>
      </c>
      <c r="AO251">
        <v>1.11478061365026</v>
      </c>
      <c r="AP251">
        <v>1842.0917372966881</v>
      </c>
      <c r="AQ251" s="1">
        <v>2747.8363636836229</v>
      </c>
      <c r="AR251" s="1">
        <v>7777.710686438636</v>
      </c>
      <c r="AS251" s="1">
        <v>493.96443616379429</v>
      </c>
      <c r="AT251">
        <v>259.97271066195952</v>
      </c>
      <c r="AU251">
        <v>13121.5759342447</v>
      </c>
      <c r="AV251" s="1">
        <v>4743.6234783823002</v>
      </c>
      <c r="AW251" s="1">
        <v>0.29145382520000002</v>
      </c>
      <c r="AX251">
        <v>8655.5005002491998</v>
      </c>
      <c r="AY251" s="1">
        <v>0.53180416649999995</v>
      </c>
      <c r="AZ251">
        <v>1712.0544132739999</v>
      </c>
      <c r="BA251">
        <v>0.1051906438</v>
      </c>
      <c r="BB251">
        <v>1164.5506190292001</v>
      </c>
      <c r="BC251" s="1">
        <v>7.1551364500000006E-2</v>
      </c>
      <c r="BD251">
        <v>16275.7290109347</v>
      </c>
      <c r="BE251" s="1">
        <v>0.56346243800754126</v>
      </c>
      <c r="BF251">
        <v>0.21299312050955621</v>
      </c>
      <c r="BG251">
        <v>0.1559033053978435</v>
      </c>
      <c r="BH251">
        <v>4.5221970150616603E-2</v>
      </c>
      <c r="BI251">
        <v>2.2419165934442448E-2</v>
      </c>
    </row>
    <row r="252" spans="1:61" x14ac:dyDescent="0.35">
      <c r="A252" t="s">
        <v>1575</v>
      </c>
      <c r="B252" t="s">
        <v>877</v>
      </c>
      <c r="C252">
        <v>54</v>
      </c>
      <c r="D252">
        <v>22.11296757407408</v>
      </c>
      <c r="E252">
        <v>1194.1002490000001</v>
      </c>
      <c r="F252" t="s">
        <v>3</v>
      </c>
      <c r="G252" t="s">
        <v>3</v>
      </c>
      <c r="H252" t="s">
        <v>3</v>
      </c>
      <c r="I252">
        <v>1.6822146267229561E-2</v>
      </c>
      <c r="J252">
        <v>0.95574816288053055</v>
      </c>
      <c r="K252">
        <v>1.6800888662850781E-2</v>
      </c>
      <c r="L252">
        <v>0.28870767108699957</v>
      </c>
      <c r="M252" t="s">
        <v>3</v>
      </c>
      <c r="N252">
        <v>0.16252580120236401</v>
      </c>
      <c r="O252">
        <v>64455.591069330003</v>
      </c>
      <c r="P252" s="1">
        <v>6.4516129032258063E-2</v>
      </c>
      <c r="Q252">
        <v>0.22580645161290319</v>
      </c>
      <c r="R252">
        <v>0.70967741935483875</v>
      </c>
      <c r="S252">
        <v>9.5</v>
      </c>
      <c r="T252">
        <v>88316.105263150006</v>
      </c>
      <c r="U252" s="1">
        <v>125.6947630526316</v>
      </c>
      <c r="V252">
        <v>184900.480663077</v>
      </c>
      <c r="W252" s="1">
        <v>0.86800245355637273</v>
      </c>
      <c r="X252">
        <v>8.2452710318791575E-2</v>
      </c>
      <c r="Y252">
        <v>4.9544836124835713E-2</v>
      </c>
      <c r="Z252">
        <v>0.13199754644362729</v>
      </c>
      <c r="AA252">
        <v>184.90048066307699</v>
      </c>
      <c r="AB252">
        <v>4101.25532098436</v>
      </c>
      <c r="AC252" s="1">
        <v>500.22524532611487</v>
      </c>
      <c r="AD252">
        <v>151435.4255069826</v>
      </c>
      <c r="AE252" s="1">
        <v>214</v>
      </c>
      <c r="AF252">
        <v>37694.5</v>
      </c>
      <c r="AG252" s="1">
        <v>61176.361423220973</v>
      </c>
      <c r="AH252" s="1">
        <v>57.299987999999999</v>
      </c>
      <c r="AI252">
        <v>19.999998999999999</v>
      </c>
      <c r="AJ252">
        <v>24.036966</v>
      </c>
      <c r="AK252">
        <v>0</v>
      </c>
      <c r="AL252">
        <v>0</v>
      </c>
      <c r="AM252">
        <v>0</v>
      </c>
      <c r="AN252">
        <v>2707.898229405695</v>
      </c>
      <c r="AO252" s="1">
        <v>1.4584491226340091</v>
      </c>
      <c r="AP252">
        <v>1761.145952160336</v>
      </c>
      <c r="AQ252" s="1">
        <v>6595.4176599455677</v>
      </c>
      <c r="AR252" s="1">
        <v>7856.505354434441</v>
      </c>
      <c r="AS252" s="1">
        <v>883.75229038244674</v>
      </c>
      <c r="AT252">
        <v>276.10383657159758</v>
      </c>
      <c r="AU252">
        <v>17372.925093494381</v>
      </c>
      <c r="AV252" s="1">
        <v>6736.83147603</v>
      </c>
      <c r="AW252" s="1">
        <v>0.4183440564</v>
      </c>
      <c r="AX252">
        <v>6286.2496025406999</v>
      </c>
      <c r="AY252" s="1">
        <v>0.3903638035</v>
      </c>
      <c r="AZ252">
        <v>994.17863861410001</v>
      </c>
      <c r="BA252" s="1">
        <v>6.1736548699999998E-2</v>
      </c>
      <c r="BB252">
        <v>2086.3071266336001</v>
      </c>
      <c r="BC252" s="1">
        <v>0.1295555914</v>
      </c>
      <c r="BD252">
        <v>16103.5668438184</v>
      </c>
      <c r="BE252" s="1">
        <v>0.55923630935068136</v>
      </c>
      <c r="BF252">
        <v>0.24575147500272931</v>
      </c>
      <c r="BG252">
        <v>0.1344520087480939</v>
      </c>
      <c r="BH252">
        <v>4.052758623803232E-2</v>
      </c>
      <c r="BI252">
        <v>2.0032620660463029E-2</v>
      </c>
    </row>
    <row r="253" spans="1:61" x14ac:dyDescent="0.35">
      <c r="A253" t="s">
        <v>1576</v>
      </c>
      <c r="B253" t="s">
        <v>878</v>
      </c>
      <c r="C253">
        <v>128</v>
      </c>
      <c r="D253">
        <v>13.05927690625</v>
      </c>
      <c r="E253">
        <v>1671.587444</v>
      </c>
      <c r="F253" t="s">
        <v>3</v>
      </c>
      <c r="G253" t="s">
        <v>3</v>
      </c>
      <c r="H253" t="s">
        <v>3</v>
      </c>
      <c r="I253">
        <v>3.851157521186778E-2</v>
      </c>
      <c r="J253">
        <v>0.91640877088669737</v>
      </c>
      <c r="K253">
        <v>3.6427631386273203E-2</v>
      </c>
      <c r="L253">
        <v>0.40038687076903712</v>
      </c>
      <c r="M253" t="s">
        <v>3</v>
      </c>
      <c r="N253">
        <v>0.19544300078061541</v>
      </c>
      <c r="O253">
        <v>54866.20377647</v>
      </c>
      <c r="P253" s="1">
        <v>0.2416666666666667</v>
      </c>
      <c r="Q253">
        <v>9.166666666666666E-2</v>
      </c>
      <c r="R253">
        <v>0.66666666666666663</v>
      </c>
      <c r="S253">
        <v>11</v>
      </c>
      <c r="T253">
        <v>83077.363636359994</v>
      </c>
      <c r="U253" s="1">
        <v>151.96249490909091</v>
      </c>
      <c r="V253">
        <v>164412.15862590549</v>
      </c>
      <c r="W253" s="1">
        <v>0.83293939183340349</v>
      </c>
      <c r="X253">
        <v>0.111653306252281</v>
      </c>
      <c r="Y253">
        <v>5.5407301914315539E-2</v>
      </c>
      <c r="Z253">
        <v>0.16706060816659651</v>
      </c>
      <c r="AA253">
        <v>164.41215862590559</v>
      </c>
      <c r="AB253">
        <v>3593.6073949117322</v>
      </c>
      <c r="AC253" s="1">
        <v>496.83459455322401</v>
      </c>
      <c r="AD253" s="1">
        <v>162636.6768706764</v>
      </c>
      <c r="AE253" s="1">
        <v>252</v>
      </c>
      <c r="AF253">
        <v>36799</v>
      </c>
      <c r="AG253" s="1">
        <v>58323.145061728392</v>
      </c>
      <c r="AH253" s="1">
        <v>43.469960999999998</v>
      </c>
      <c r="AI253">
        <v>20</v>
      </c>
      <c r="AJ253">
        <v>24.987779</v>
      </c>
      <c r="AK253">
        <v>3.3</v>
      </c>
      <c r="AL253">
        <v>1.6776390000000001</v>
      </c>
      <c r="AM253">
        <v>2.5564979999999999</v>
      </c>
      <c r="AN253">
        <v>0</v>
      </c>
      <c r="AO253">
        <v>0.78744483021337675</v>
      </c>
      <c r="AP253">
        <v>1509.5258396784179</v>
      </c>
      <c r="AQ253" s="1">
        <v>2182.2221225059639</v>
      </c>
      <c r="AR253" s="1">
        <v>5719.949222112009</v>
      </c>
      <c r="AS253" s="1">
        <v>627.5748443585461</v>
      </c>
      <c r="AT253" s="1">
        <v>568.66049898374331</v>
      </c>
      <c r="AU253" s="1">
        <v>10607.932527638681</v>
      </c>
      <c r="AV253" s="1">
        <v>8105.6772002545003</v>
      </c>
      <c r="AW253" s="1">
        <v>0.61625895990000001</v>
      </c>
      <c r="AX253">
        <v>3374.2119788875002</v>
      </c>
      <c r="AY253" s="1">
        <v>0.25653481049999999</v>
      </c>
      <c r="AZ253">
        <v>967.38759591370001</v>
      </c>
      <c r="BA253">
        <v>7.3548607799999999E-2</v>
      </c>
      <c r="BB253">
        <v>705.76071117360004</v>
      </c>
      <c r="BC253" s="1">
        <v>5.3657621799999999E-2</v>
      </c>
      <c r="BD253">
        <v>13153.037486229299</v>
      </c>
      <c r="BE253" s="1">
        <v>0.55746234288474283</v>
      </c>
      <c r="BF253">
        <v>0.23410014190451589</v>
      </c>
      <c r="BG253">
        <v>0.15961974082768901</v>
      </c>
      <c r="BH253">
        <v>3.2104929465842452E-2</v>
      </c>
      <c r="BI253">
        <v>1.6712844917209889E-2</v>
      </c>
    </row>
    <row r="254" spans="1:61" x14ac:dyDescent="0.35">
      <c r="A254" t="s">
        <v>1577</v>
      </c>
      <c r="B254" t="s">
        <v>879</v>
      </c>
      <c r="C254">
        <v>40</v>
      </c>
      <c r="D254">
        <v>24.527332524999998</v>
      </c>
      <c r="E254">
        <v>981.093301</v>
      </c>
      <c r="F254" t="s">
        <v>3</v>
      </c>
      <c r="G254" t="s">
        <v>3</v>
      </c>
      <c r="H254" t="s">
        <v>3</v>
      </c>
      <c r="I254">
        <v>3.4834779924310728E-2</v>
      </c>
      <c r="J254">
        <v>0.9227753201799247</v>
      </c>
      <c r="K254">
        <v>2.775957862869935E-2</v>
      </c>
      <c r="L254">
        <v>0.35160221740888081</v>
      </c>
      <c r="M254">
        <v>1.4332725559106431E-2</v>
      </c>
      <c r="N254">
        <v>0.15313201373092281</v>
      </c>
      <c r="O254">
        <v>70452.839262520007</v>
      </c>
      <c r="P254" s="1">
        <v>0.13750000000000001</v>
      </c>
      <c r="Q254">
        <v>0.1875</v>
      </c>
      <c r="R254">
        <v>0.67500000000000004</v>
      </c>
      <c r="S254">
        <v>10</v>
      </c>
      <c r="T254">
        <v>97652.3</v>
      </c>
      <c r="U254" s="1">
        <v>98.109330099999994</v>
      </c>
      <c r="V254">
        <v>262416.86671143619</v>
      </c>
      <c r="W254" s="1">
        <v>0.66838473750582772</v>
      </c>
      <c r="X254">
        <v>0.24159579776585019</v>
      </c>
      <c r="Y254">
        <v>9.0019464728322104E-2</v>
      </c>
      <c r="Z254">
        <v>0.33161526249417228</v>
      </c>
      <c r="AA254">
        <v>262.41686671143623</v>
      </c>
      <c r="AB254">
        <v>7779.4517526728068</v>
      </c>
      <c r="AC254" s="1">
        <v>750.9465198152443</v>
      </c>
      <c r="AD254">
        <v>228225.5709877327</v>
      </c>
      <c r="AE254" s="1">
        <v>460</v>
      </c>
      <c r="AF254">
        <v>41820.5</v>
      </c>
      <c r="AG254" s="1">
        <v>70969.411832946629</v>
      </c>
      <c r="AH254" s="1">
        <v>31.779987999999999</v>
      </c>
      <c r="AI254">
        <v>28.979997000000001</v>
      </c>
      <c r="AJ254">
        <v>30.690891000000001</v>
      </c>
      <c r="AK254">
        <v>0.5</v>
      </c>
      <c r="AL254">
        <v>0.31786500000000001</v>
      </c>
      <c r="AM254">
        <v>0.46940700000000002</v>
      </c>
      <c r="AN254">
        <v>2144.1329666157822</v>
      </c>
      <c r="AO254" s="1">
        <v>1.4087398408129981</v>
      </c>
      <c r="AP254">
        <v>2583.5895601533621</v>
      </c>
      <c r="AQ254" s="1">
        <v>3125.635142829296</v>
      </c>
      <c r="AR254" s="1">
        <v>10048.537585519611</v>
      </c>
      <c r="AS254" s="1">
        <v>779.73761437394626</v>
      </c>
      <c r="AT254">
        <v>415.63479190446537</v>
      </c>
      <c r="AU254">
        <v>16953.134694780671</v>
      </c>
      <c r="AV254" s="1">
        <v>5641.0550902986997</v>
      </c>
      <c r="AW254" s="1">
        <v>0.27983432390000001</v>
      </c>
      <c r="AX254">
        <v>9398.9151887780008</v>
      </c>
      <c r="AY254" s="1">
        <v>0.46624949329999998</v>
      </c>
      <c r="AZ254">
        <v>3699.6261706444998</v>
      </c>
      <c r="BA254">
        <v>0.1835263744</v>
      </c>
      <c r="BB254">
        <v>1418.9566926272</v>
      </c>
      <c r="BC254" s="1">
        <v>7.0389808400000003E-2</v>
      </c>
      <c r="BD254">
        <v>20158.553142348399</v>
      </c>
      <c r="BE254" s="1">
        <v>0.56687558764843626</v>
      </c>
      <c r="BF254">
        <v>0.25913830028914542</v>
      </c>
      <c r="BG254">
        <v>0.12811135513791619</v>
      </c>
      <c r="BH254">
        <v>3.105004827648054E-2</v>
      </c>
      <c r="BI254">
        <v>1.482470864802167E-2</v>
      </c>
    </row>
    <row r="255" spans="1:61" x14ac:dyDescent="0.35">
      <c r="A255" t="s">
        <v>1578</v>
      </c>
      <c r="B255" t="s">
        <v>880</v>
      </c>
      <c r="C255">
        <v>30</v>
      </c>
      <c r="D255">
        <v>8.2533392333333335</v>
      </c>
      <c r="E255">
        <v>247.600177</v>
      </c>
      <c r="F255" t="s">
        <v>3</v>
      </c>
      <c r="G255">
        <v>0.71746326077015954</v>
      </c>
      <c r="H255" t="s">
        <v>3</v>
      </c>
      <c r="I255">
        <v>7.6717330081427781E-2</v>
      </c>
      <c r="J255">
        <v>0.16736829096828859</v>
      </c>
      <c r="K255" t="s">
        <v>3</v>
      </c>
      <c r="L255">
        <v>0.99266329374260709</v>
      </c>
      <c r="M255">
        <v>4.1498258715038462E-2</v>
      </c>
      <c r="N255">
        <v>0.24491717471427149</v>
      </c>
      <c r="O255">
        <v>50934.355461389998</v>
      </c>
      <c r="P255" s="1">
        <v>0.43333333333333329</v>
      </c>
      <c r="Q255">
        <v>0.16666666666666671</v>
      </c>
      <c r="R255">
        <v>0.4</v>
      </c>
      <c r="S255">
        <v>7.5</v>
      </c>
      <c r="T255">
        <v>60296.933333330002</v>
      </c>
      <c r="U255" s="1">
        <v>33.013356933333327</v>
      </c>
      <c r="V255">
        <v>421532.85698176222</v>
      </c>
      <c r="W255" s="1">
        <v>0.8359281800865197</v>
      </c>
      <c r="X255">
        <v>0.1059270811286709</v>
      </c>
      <c r="Y255">
        <v>5.8144738784809392E-2</v>
      </c>
      <c r="Z255">
        <v>0.1640718199134803</v>
      </c>
      <c r="AA255">
        <v>421.53285698176222</v>
      </c>
      <c r="AB255">
        <v>13406.198009301101</v>
      </c>
      <c r="AC255" s="1">
        <v>1871.3677656215889</v>
      </c>
      <c r="AD255">
        <v>190419.66736738139</v>
      </c>
      <c r="AE255" s="1">
        <v>361</v>
      </c>
      <c r="AF255">
        <v>33239.5</v>
      </c>
      <c r="AG255" s="1">
        <v>50330.681327160491</v>
      </c>
      <c r="AH255" s="1">
        <v>59.399932999999997</v>
      </c>
      <c r="AI255">
        <v>28.794298000000001</v>
      </c>
      <c r="AJ255">
        <v>40.402214999999998</v>
      </c>
      <c r="AK255">
        <v>2</v>
      </c>
      <c r="AL255">
        <v>0.831148</v>
      </c>
      <c r="AM255">
        <v>1.137856</v>
      </c>
      <c r="AN255">
        <v>0</v>
      </c>
      <c r="AO255" s="1">
        <v>1.1779317925605921</v>
      </c>
      <c r="AP255">
        <v>5555.9359313382074</v>
      </c>
      <c r="AQ255" s="1">
        <v>9751.1504202196102</v>
      </c>
      <c r="AR255" s="1">
        <v>10848.0460415826</v>
      </c>
      <c r="AS255" s="1">
        <v>1957.986160890345</v>
      </c>
      <c r="AT255">
        <v>1990.496638457573</v>
      </c>
      <c r="AU255">
        <v>30103.615192488331</v>
      </c>
      <c r="AV255" s="1">
        <v>10618.127573141501</v>
      </c>
      <c r="AW255" s="1">
        <v>0.37953761650000001</v>
      </c>
      <c r="AX255">
        <v>11383.857859593199</v>
      </c>
      <c r="AY255" s="1">
        <v>0.40690811529999998</v>
      </c>
      <c r="AZ255">
        <v>1986.5571976501001</v>
      </c>
      <c r="BA255" s="1">
        <v>7.1008111200000001E-2</v>
      </c>
      <c r="BB255">
        <v>3987.9400955489</v>
      </c>
      <c r="BC255" s="1">
        <v>0.1425461569</v>
      </c>
      <c r="BD255">
        <v>27976.4827259337</v>
      </c>
      <c r="BE255" s="1">
        <v>0.31484622474647228</v>
      </c>
      <c r="BF255">
        <v>0.10890895080083191</v>
      </c>
      <c r="BG255">
        <v>0.52079618946317741</v>
      </c>
      <c r="BH255">
        <v>3.6162352148827917E-2</v>
      </c>
      <c r="BI255">
        <v>1.9286282840690391E-2</v>
      </c>
    </row>
    <row r="256" spans="1:61" x14ac:dyDescent="0.35">
      <c r="A256" t="s">
        <v>1579</v>
      </c>
      <c r="B256" t="s">
        <v>881</v>
      </c>
      <c r="C256">
        <v>27</v>
      </c>
      <c r="D256">
        <v>13.065522259259261</v>
      </c>
      <c r="E256">
        <v>352.76910099999998</v>
      </c>
      <c r="F256" t="s">
        <v>3</v>
      </c>
      <c r="G256" t="s">
        <v>3</v>
      </c>
      <c r="H256" t="s">
        <v>3</v>
      </c>
      <c r="I256" t="s">
        <v>3</v>
      </c>
      <c r="J256">
        <v>0.98557779245868771</v>
      </c>
      <c r="K256" t="s">
        <v>3</v>
      </c>
      <c r="L256">
        <v>0.13672563691958681</v>
      </c>
      <c r="M256" t="s">
        <v>3</v>
      </c>
      <c r="N256">
        <v>0.13072335643397931</v>
      </c>
      <c r="O256">
        <v>57262.342877590003</v>
      </c>
      <c r="P256" s="1">
        <v>0.15151515151515149</v>
      </c>
      <c r="Q256">
        <v>0.2424242424242424</v>
      </c>
      <c r="R256">
        <v>0.60606060606060608</v>
      </c>
      <c r="S256">
        <v>4</v>
      </c>
      <c r="T256">
        <v>85904.5</v>
      </c>
      <c r="U256" s="1">
        <v>88.192275249999994</v>
      </c>
      <c r="V256">
        <v>179457.0154260761</v>
      </c>
      <c r="W256" s="1">
        <v>0.85374198606186469</v>
      </c>
      <c r="X256">
        <v>2.4774080672735621E-2</v>
      </c>
      <c r="Y256">
        <v>0.1214839332653997</v>
      </c>
      <c r="Z256">
        <v>0.14625801393813531</v>
      </c>
      <c r="AA256">
        <v>179.45701542607611</v>
      </c>
      <c r="AB256">
        <v>4031.532228782135</v>
      </c>
      <c r="AC256" s="1">
        <v>416.75594484676822</v>
      </c>
      <c r="AD256">
        <v>174923.547593778</v>
      </c>
      <c r="AE256" s="1">
        <v>303</v>
      </c>
      <c r="AF256">
        <v>48049</v>
      </c>
      <c r="AG256" s="1">
        <v>85629.66466466467</v>
      </c>
      <c r="AH256" s="1">
        <v>38.199945999999997</v>
      </c>
      <c r="AI256">
        <v>20.103186999999998</v>
      </c>
      <c r="AJ256">
        <v>26.703520000000001</v>
      </c>
      <c r="AK256">
        <v>0.5</v>
      </c>
      <c r="AL256">
        <v>0.29419000000000001</v>
      </c>
      <c r="AM256">
        <v>0.40467199999999998</v>
      </c>
      <c r="AN256">
        <v>1759.9366788079319</v>
      </c>
      <c r="AO256" s="1">
        <v>0.8445814337118448</v>
      </c>
      <c r="AP256">
        <v>2342.8615421734462</v>
      </c>
      <c r="AQ256" s="1">
        <v>2728.0742765506561</v>
      </c>
      <c r="AR256" s="1">
        <v>7634.3345048238789</v>
      </c>
      <c r="AS256" s="1">
        <v>605.26996098788152</v>
      </c>
      <c r="AT256" s="1">
        <v>572.26219481167095</v>
      </c>
      <c r="AU256">
        <v>13882.802479347531</v>
      </c>
      <c r="AV256" s="1">
        <v>8620.3948751966</v>
      </c>
      <c r="AW256" s="1">
        <v>0.51241718729999997</v>
      </c>
      <c r="AX256">
        <v>5448.0119742628003</v>
      </c>
      <c r="AY256" s="1">
        <v>0.3238430504</v>
      </c>
      <c r="AZ256">
        <v>1128.3008409265999</v>
      </c>
      <c r="BA256">
        <v>6.7068939600000002E-2</v>
      </c>
      <c r="BB256">
        <v>1626.2933504012001</v>
      </c>
      <c r="BC256" s="1">
        <v>9.6670822700000006E-2</v>
      </c>
      <c r="BD256">
        <v>16823.0010407872</v>
      </c>
      <c r="BE256" s="1">
        <v>0.5588997881421196</v>
      </c>
      <c r="BF256">
        <v>0.26140411923220941</v>
      </c>
      <c r="BG256">
        <v>0.1242609596211809</v>
      </c>
      <c r="BH256">
        <v>4.1987602647811331E-2</v>
      </c>
      <c r="BI256">
        <v>1.3447530356678771E-2</v>
      </c>
    </row>
    <row r="257" spans="1:61" x14ac:dyDescent="0.35">
      <c r="A257" t="s">
        <v>1580</v>
      </c>
      <c r="B257" t="s">
        <v>882</v>
      </c>
      <c r="C257">
        <v>52</v>
      </c>
      <c r="D257">
        <v>31.501872134615379</v>
      </c>
      <c r="E257">
        <v>1638.0973509999999</v>
      </c>
      <c r="F257">
        <v>9.9956197335546761E-3</v>
      </c>
      <c r="G257">
        <v>1.658224040051625E-2</v>
      </c>
      <c r="H257" t="s">
        <v>3</v>
      </c>
      <c r="I257">
        <v>4.2867316670582412E-2</v>
      </c>
      <c r="J257">
        <v>0.87134299960387562</v>
      </c>
      <c r="K257">
        <v>5.7366291244519009E-2</v>
      </c>
      <c r="L257">
        <v>0.19959223725614131</v>
      </c>
      <c r="M257">
        <v>1.7267190045409161E-2</v>
      </c>
      <c r="N257">
        <v>0.1014277916094241</v>
      </c>
      <c r="O257">
        <v>61975.887576710003</v>
      </c>
      <c r="P257" s="1">
        <v>0.22950819672131151</v>
      </c>
      <c r="Q257">
        <v>0.18852459016393441</v>
      </c>
      <c r="R257">
        <v>0.58196721311475408</v>
      </c>
      <c r="S257">
        <v>10.33</v>
      </c>
      <c r="T257">
        <v>90234.550822839999</v>
      </c>
      <c r="U257" s="1">
        <v>158.5767038722168</v>
      </c>
      <c r="V257">
        <v>285419.1551647287</v>
      </c>
      <c r="W257" s="1">
        <v>0.73146156342700164</v>
      </c>
      <c r="X257">
        <v>0.17967037746035319</v>
      </c>
      <c r="Y257">
        <v>8.8868059112645226E-2</v>
      </c>
      <c r="Z257">
        <v>0.26853843657299842</v>
      </c>
      <c r="AA257">
        <v>285.41915516472869</v>
      </c>
      <c r="AB257">
        <v>7349.7951709953049</v>
      </c>
      <c r="AC257" s="1">
        <v>692.22528765324887</v>
      </c>
      <c r="AD257">
        <v>217367.93518251961</v>
      </c>
      <c r="AE257" s="1">
        <v>435</v>
      </c>
      <c r="AF257">
        <v>51348</v>
      </c>
      <c r="AG257" s="1">
        <v>87447.277097078229</v>
      </c>
      <c r="AH257" s="1">
        <v>35.499963999999999</v>
      </c>
      <c r="AI257">
        <v>24.799997000000001</v>
      </c>
      <c r="AJ257">
        <v>24.8</v>
      </c>
      <c r="AK257">
        <v>0.5</v>
      </c>
      <c r="AL257">
        <v>0.35502099999999998</v>
      </c>
      <c r="AM257">
        <v>0.25906699999999999</v>
      </c>
      <c r="AN257">
        <v>2893.4570812330189</v>
      </c>
      <c r="AO257">
        <v>1.128490911447414</v>
      </c>
      <c r="AP257">
        <v>1801.3863328688089</v>
      </c>
      <c r="AQ257" s="1">
        <v>3389.1445686123939</v>
      </c>
      <c r="AR257" s="1">
        <v>7587.6500211738648</v>
      </c>
      <c r="AS257" s="1">
        <v>575.74200301603446</v>
      </c>
      <c r="AT257">
        <v>442.84429710917709</v>
      </c>
      <c r="AU257">
        <v>13796.76722278028</v>
      </c>
      <c r="AV257" s="1">
        <v>3886.7173046334001</v>
      </c>
      <c r="AW257" s="1">
        <v>0.22956565709999999</v>
      </c>
      <c r="AX257">
        <v>9930.5264542872992</v>
      </c>
      <c r="AY257" s="1">
        <v>0.58653811219999996</v>
      </c>
      <c r="AZ257">
        <v>2479.2593153767002</v>
      </c>
      <c r="BA257">
        <v>0.1464353461</v>
      </c>
      <c r="BB257">
        <v>634.24063544269995</v>
      </c>
      <c r="BC257" s="1">
        <v>3.74608845E-2</v>
      </c>
      <c r="BD257">
        <v>16930.743709740102</v>
      </c>
      <c r="BE257" s="1">
        <v>0.4626113003845867</v>
      </c>
      <c r="BF257">
        <v>0.18161800375072551</v>
      </c>
      <c r="BG257">
        <v>0.28228774603082091</v>
      </c>
      <c r="BH257">
        <v>5.9498515531547447E-2</v>
      </c>
      <c r="BI257">
        <v>1.3984434302319481E-2</v>
      </c>
    </row>
    <row r="258" spans="1:61" x14ac:dyDescent="0.35">
      <c r="A258" t="s">
        <v>1581</v>
      </c>
      <c r="B258" t="s">
        <v>883</v>
      </c>
      <c r="C258">
        <v>109</v>
      </c>
      <c r="D258">
        <v>19.772423128440369</v>
      </c>
      <c r="E258">
        <v>2155.194121</v>
      </c>
      <c r="F258">
        <v>1.177278748949756E-2</v>
      </c>
      <c r="G258" t="s">
        <v>3</v>
      </c>
      <c r="H258" t="s">
        <v>3</v>
      </c>
      <c r="I258">
        <v>0.1049761667274654</v>
      </c>
      <c r="J258">
        <v>0.84976539646909166</v>
      </c>
      <c r="K258">
        <v>2.8880454769813761E-2</v>
      </c>
      <c r="L258">
        <v>0.24975684020183639</v>
      </c>
      <c r="M258">
        <v>6.8372297819898509E-2</v>
      </c>
      <c r="N258">
        <v>0.14439462738404771</v>
      </c>
      <c r="O258">
        <v>66239.680693450005</v>
      </c>
      <c r="P258" s="1">
        <v>0.16</v>
      </c>
      <c r="Q258">
        <v>0.24</v>
      </c>
      <c r="R258">
        <v>0.6</v>
      </c>
      <c r="S258">
        <v>15.54</v>
      </c>
      <c r="T258">
        <v>82425.510296010005</v>
      </c>
      <c r="U258" s="1">
        <v>138.68688037323039</v>
      </c>
      <c r="V258">
        <v>250789.7106499206</v>
      </c>
      <c r="W258" s="1">
        <v>0.80636601064446733</v>
      </c>
      <c r="X258">
        <v>0.15935132050106671</v>
      </c>
      <c r="Y258">
        <v>3.4282668854466021E-2</v>
      </c>
      <c r="Z258">
        <v>0.19363398935553269</v>
      </c>
      <c r="AA258">
        <v>250.78971064992061</v>
      </c>
      <c r="AB258">
        <v>5094.8914035201196</v>
      </c>
      <c r="AC258" s="1">
        <v>592.14155122502768</v>
      </c>
      <c r="AD258">
        <v>210331.59947374949</v>
      </c>
      <c r="AE258" s="1">
        <v>424</v>
      </c>
      <c r="AF258">
        <v>48426</v>
      </c>
      <c r="AG258" s="1">
        <v>89979.582716474441</v>
      </c>
      <c r="AH258" s="1">
        <v>29.199936999999998</v>
      </c>
      <c r="AI258">
        <v>19.999995999999999</v>
      </c>
      <c r="AJ258">
        <v>19.999984000000001</v>
      </c>
      <c r="AK258">
        <v>2.4</v>
      </c>
      <c r="AL258">
        <v>0.79824399999999995</v>
      </c>
      <c r="AM258">
        <v>1.0427010000000001</v>
      </c>
      <c r="AN258">
        <v>2598.5145493072728</v>
      </c>
      <c r="AO258" s="1">
        <v>1.15004940503508</v>
      </c>
      <c r="AP258">
        <v>1378.580138582329</v>
      </c>
      <c r="AQ258" s="1">
        <v>2922.803421103059</v>
      </c>
      <c r="AR258" s="1">
        <v>6806.9505790935664</v>
      </c>
      <c r="AS258" s="1">
        <v>1030.7296119429229</v>
      </c>
      <c r="AT258">
        <v>480.57716467759423</v>
      </c>
      <c r="AU258">
        <v>12619.64091539947</v>
      </c>
      <c r="AV258" s="1">
        <v>4534.5663240679996</v>
      </c>
      <c r="AW258" s="1">
        <v>0.3179379034</v>
      </c>
      <c r="AX258">
        <v>7008.1817921766997</v>
      </c>
      <c r="AY258" s="1">
        <v>0.49137369850000001</v>
      </c>
      <c r="AZ258">
        <v>1490.0105473875999</v>
      </c>
      <c r="BA258">
        <v>0.1044710333</v>
      </c>
      <c r="BB258">
        <v>1229.6689203512001</v>
      </c>
      <c r="BC258" s="1">
        <v>8.6217364699999993E-2</v>
      </c>
      <c r="BD258">
        <v>14262.427583983501</v>
      </c>
      <c r="BE258" s="1">
        <v>0.57955090427180866</v>
      </c>
      <c r="BF258">
        <v>0.23219734355063679</v>
      </c>
      <c r="BG258">
        <v>0.13444381288035739</v>
      </c>
      <c r="BH258">
        <v>3.7833578322408933E-2</v>
      </c>
      <c r="BI258">
        <v>1.5974360974788208E-2</v>
      </c>
    </row>
    <row r="259" spans="1:61" x14ac:dyDescent="0.35">
      <c r="A259" t="s">
        <v>1582</v>
      </c>
      <c r="B259" t="s">
        <v>884</v>
      </c>
      <c r="C259">
        <v>106</v>
      </c>
      <c r="D259">
        <v>5.9796606132075469</v>
      </c>
      <c r="E259">
        <v>633.84402499999999</v>
      </c>
      <c r="F259" t="s">
        <v>3</v>
      </c>
      <c r="G259" t="s">
        <v>3</v>
      </c>
      <c r="H259" t="s">
        <v>3</v>
      </c>
      <c r="I259">
        <v>2.7559533673455781E-2</v>
      </c>
      <c r="J259">
        <v>0.94567410919698591</v>
      </c>
      <c r="K259">
        <v>2.055174983276065E-2</v>
      </c>
      <c r="L259">
        <v>0.43557910654184939</v>
      </c>
      <c r="M259" t="s">
        <v>3</v>
      </c>
      <c r="N259">
        <v>0.20322846736102149</v>
      </c>
      <c r="O259">
        <v>67310.218311720004</v>
      </c>
      <c r="P259" s="1">
        <v>0.16</v>
      </c>
      <c r="Q259">
        <v>0.28000000000000003</v>
      </c>
      <c r="R259">
        <v>0.56000000000000005</v>
      </c>
      <c r="S259">
        <v>5.12</v>
      </c>
      <c r="T259">
        <v>99999.0546875</v>
      </c>
      <c r="U259" s="1">
        <v>123.79766113281249</v>
      </c>
      <c r="V259">
        <v>232567.8624169408</v>
      </c>
      <c r="W259" s="1">
        <v>0.8809467359284453</v>
      </c>
      <c r="X259">
        <v>4.6598117178583108E-2</v>
      </c>
      <c r="Y259">
        <v>7.2455146892971556E-2</v>
      </c>
      <c r="Z259">
        <v>0.1190532640715547</v>
      </c>
      <c r="AA259">
        <v>232.56786241694081</v>
      </c>
      <c r="AB259">
        <v>6338.5909490903541</v>
      </c>
      <c r="AC259" s="1">
        <v>930.98208190887328</v>
      </c>
      <c r="AD259">
        <v>193788.15433984829</v>
      </c>
      <c r="AE259" s="1">
        <v>376</v>
      </c>
      <c r="AF259">
        <v>35703.5</v>
      </c>
      <c r="AG259" s="1">
        <v>58036.750501672243</v>
      </c>
      <c r="AH259" s="1">
        <v>32.749977999999999</v>
      </c>
      <c r="AI259">
        <v>26.749994000000001</v>
      </c>
      <c r="AJ259">
        <v>28.253879000000001</v>
      </c>
      <c r="AK259">
        <v>0.5</v>
      </c>
      <c r="AL259">
        <v>0.36442200000000002</v>
      </c>
      <c r="AM259">
        <v>0.47597299999999998</v>
      </c>
      <c r="AN259">
        <v>0</v>
      </c>
      <c r="AO259">
        <v>1.140000281521911</v>
      </c>
      <c r="AP259">
        <v>2674.5882790328428</v>
      </c>
      <c r="AQ259" s="1">
        <v>3795.5325050196702</v>
      </c>
      <c r="AR259" s="1">
        <v>8862.2470173162874</v>
      </c>
      <c r="AS259" s="1">
        <v>801.85411545056377</v>
      </c>
      <c r="AT259" s="1">
        <v>62.277150912639748</v>
      </c>
      <c r="AU259">
        <v>16196.499067732</v>
      </c>
      <c r="AV259" s="1">
        <v>8327.0943362923008</v>
      </c>
      <c r="AW259" s="1">
        <v>0.51442101340000002</v>
      </c>
      <c r="AX259">
        <v>5459.7930887206003</v>
      </c>
      <c r="AY259" s="1">
        <v>0.33728839620000001</v>
      </c>
      <c r="AZ259">
        <v>1043.6098368055</v>
      </c>
      <c r="BA259">
        <v>6.4470847600000006E-2</v>
      </c>
      <c r="BB259">
        <v>1356.8164740688001</v>
      </c>
      <c r="BC259" s="1">
        <v>8.3819742799999999E-2</v>
      </c>
      <c r="BD259">
        <v>16187.313735887201</v>
      </c>
      <c r="BE259" s="1">
        <v>0.51378454054622047</v>
      </c>
      <c r="BF259">
        <v>0.2056650094062516</v>
      </c>
      <c r="BG259">
        <v>0.21134330809546911</v>
      </c>
      <c r="BH259">
        <v>4.4493159551307893E-2</v>
      </c>
      <c r="BI259">
        <v>2.4713982400750911E-2</v>
      </c>
    </row>
    <row r="260" spans="1:61" x14ac:dyDescent="0.35">
      <c r="A260" t="s">
        <v>1583</v>
      </c>
      <c r="B260" t="s">
        <v>885</v>
      </c>
      <c r="C260">
        <v>39</v>
      </c>
      <c r="D260">
        <v>15.44596664102564</v>
      </c>
      <c r="E260">
        <v>602.39269899999999</v>
      </c>
      <c r="F260" t="s">
        <v>3</v>
      </c>
      <c r="G260" t="s">
        <v>3</v>
      </c>
      <c r="H260" t="s">
        <v>3</v>
      </c>
      <c r="I260" t="s">
        <v>3</v>
      </c>
      <c r="J260">
        <v>0.99498321634191056</v>
      </c>
      <c r="K260" t="s">
        <v>3</v>
      </c>
      <c r="L260">
        <v>6.5363088989820586E-2</v>
      </c>
      <c r="M260" t="s">
        <v>3</v>
      </c>
      <c r="N260">
        <v>9.9822220404734402E-2</v>
      </c>
      <c r="O260">
        <v>62535.878914909998</v>
      </c>
      <c r="P260" s="1">
        <v>0.12</v>
      </c>
      <c r="Q260">
        <v>0.18</v>
      </c>
      <c r="R260">
        <v>0.7</v>
      </c>
      <c r="S260">
        <v>4</v>
      </c>
      <c r="T260">
        <v>86198.75</v>
      </c>
      <c r="U260" s="1">
        <v>150.59817475</v>
      </c>
      <c r="V260">
        <v>193404.13685857109</v>
      </c>
      <c r="W260" s="1">
        <v>0.80282346098767743</v>
      </c>
      <c r="X260">
        <v>9.1500262134132329E-2</v>
      </c>
      <c r="Y260">
        <v>0.1056762768781902</v>
      </c>
      <c r="Z260">
        <v>0.19717653901232249</v>
      </c>
      <c r="AA260">
        <v>193.40413685857109</v>
      </c>
      <c r="AB260">
        <v>4048.51188277765</v>
      </c>
      <c r="AC260" s="1">
        <v>471.60840506800372</v>
      </c>
      <c r="AD260">
        <v>192512.80279939051</v>
      </c>
      <c r="AE260" s="1">
        <v>370</v>
      </c>
      <c r="AF260">
        <v>53178.5</v>
      </c>
      <c r="AG260" s="1">
        <v>122400.0109321059</v>
      </c>
      <c r="AH260" s="1">
        <v>28.599948999999999</v>
      </c>
      <c r="AI260">
        <v>19.999991000000001</v>
      </c>
      <c r="AJ260">
        <v>20.263483000000001</v>
      </c>
      <c r="AK260">
        <v>0</v>
      </c>
      <c r="AL260">
        <v>0</v>
      </c>
      <c r="AM260">
        <v>0</v>
      </c>
      <c r="AN260">
        <v>3584.7603790430398</v>
      </c>
      <c r="AO260">
        <v>0.72432356505233941</v>
      </c>
      <c r="AP260">
        <v>1870.6402017664559</v>
      </c>
      <c r="AQ260" s="1">
        <v>2277.286780329986</v>
      </c>
      <c r="AR260" s="1">
        <v>7734.364373496499</v>
      </c>
      <c r="AS260" s="1">
        <v>325.29245511323842</v>
      </c>
      <c r="AT260" s="1">
        <v>313.20779669675238</v>
      </c>
      <c r="AU260">
        <v>12520.791607402931</v>
      </c>
      <c r="AV260" s="1">
        <v>6471.9646853080003</v>
      </c>
      <c r="AW260" s="1">
        <v>0.38502247919999999</v>
      </c>
      <c r="AX260">
        <v>7452.0406979083</v>
      </c>
      <c r="AY260" s="1">
        <v>0.44332800379999998</v>
      </c>
      <c r="AZ260">
        <v>1750.2150975258</v>
      </c>
      <c r="BA260" s="1">
        <v>0.1041217295</v>
      </c>
      <c r="BB260">
        <v>1135.0959487216001</v>
      </c>
      <c r="BC260" s="1">
        <v>6.75277876E-2</v>
      </c>
      <c r="BD260">
        <v>16809.316429463699</v>
      </c>
      <c r="BE260" s="1">
        <v>0.60268639737003582</v>
      </c>
      <c r="BF260">
        <v>0.23094298609027211</v>
      </c>
      <c r="BG260">
        <v>8.0232271703251173E-2</v>
      </c>
      <c r="BH260">
        <v>3.473938481888391E-2</v>
      </c>
      <c r="BI260">
        <v>5.1398960017556977E-2</v>
      </c>
    </row>
    <row r="261" spans="1:61" x14ac:dyDescent="0.35">
      <c r="A261" t="s">
        <v>1584</v>
      </c>
      <c r="B261" t="s">
        <v>886</v>
      </c>
      <c r="C261">
        <v>55</v>
      </c>
      <c r="D261">
        <v>44.066299399999998</v>
      </c>
      <c r="E261">
        <v>2423.646467</v>
      </c>
      <c r="F261">
        <v>9.8853628554385915E-3</v>
      </c>
      <c r="G261">
        <v>3.8815536803289342E-2</v>
      </c>
      <c r="H261" t="s">
        <v>3</v>
      </c>
      <c r="I261">
        <v>2.7409588848945021E-2</v>
      </c>
      <c r="J261">
        <v>0.89175761244648299</v>
      </c>
      <c r="K261">
        <v>3.2131899045844133E-2</v>
      </c>
      <c r="L261">
        <v>8.0981507381322551E-2</v>
      </c>
      <c r="M261" t="s">
        <v>3</v>
      </c>
      <c r="N261">
        <v>0.1098927223894601</v>
      </c>
      <c r="O261">
        <v>83755.964863479996</v>
      </c>
      <c r="P261" s="1">
        <v>8.5561497326203204E-2</v>
      </c>
      <c r="Q261">
        <v>9.0909090909090912E-2</v>
      </c>
      <c r="R261">
        <v>0.82352941176470584</v>
      </c>
      <c r="S261">
        <v>14</v>
      </c>
      <c r="T261">
        <v>113195.71428571</v>
      </c>
      <c r="U261" s="1">
        <v>173.11760478571429</v>
      </c>
      <c r="V261">
        <v>386531.83653455682</v>
      </c>
      <c r="W261" s="1">
        <v>0.86824302585953539</v>
      </c>
      <c r="X261">
        <v>0.109883630147769</v>
      </c>
      <c r="Y261">
        <v>2.1873343992695599E-2</v>
      </c>
      <c r="Z261">
        <v>0.13175697414046461</v>
      </c>
      <c r="AA261">
        <v>386.53183653455682</v>
      </c>
      <c r="AB261">
        <v>14237.301301914669</v>
      </c>
      <c r="AC261" s="1">
        <v>1497.969992502211</v>
      </c>
      <c r="AD261">
        <v>363259.1687207963</v>
      </c>
      <c r="AE261" s="1">
        <v>580</v>
      </c>
      <c r="AF261">
        <v>65773</v>
      </c>
      <c r="AG261" s="1">
        <v>184321.12377952761</v>
      </c>
      <c r="AH261" s="1">
        <v>85.989964000000001</v>
      </c>
      <c r="AI261">
        <v>34.593198999999998</v>
      </c>
      <c r="AJ261">
        <v>44.749690999999999</v>
      </c>
      <c r="AK261">
        <v>0</v>
      </c>
      <c r="AL261">
        <v>0</v>
      </c>
      <c r="AM261">
        <v>0</v>
      </c>
      <c r="AN261">
        <v>0</v>
      </c>
      <c r="AO261" s="1">
        <v>0.49543127530585668</v>
      </c>
      <c r="AP261">
        <v>2336.1836377929121</v>
      </c>
      <c r="AQ261" s="1">
        <v>3310.3134633043001</v>
      </c>
      <c r="AR261" s="1">
        <v>9415.4366491604324</v>
      </c>
      <c r="AS261" s="1">
        <v>1084.9952729512511</v>
      </c>
      <c r="AT261">
        <v>668.08916318734691</v>
      </c>
      <c r="AU261">
        <v>16815.018186396239</v>
      </c>
      <c r="AV261" s="1">
        <v>3029.9473018661001</v>
      </c>
      <c r="AW261" s="1">
        <v>0.17623729360000001</v>
      </c>
      <c r="AX261">
        <v>11863.4622112578</v>
      </c>
      <c r="AY261" s="1">
        <v>0.69003987990000004</v>
      </c>
      <c r="AZ261">
        <v>1352.9674628367</v>
      </c>
      <c r="BA261">
        <v>7.8695534999999997E-2</v>
      </c>
      <c r="BB261">
        <v>946.05284732860002</v>
      </c>
      <c r="BC261" s="1">
        <v>5.5027291499999999E-2</v>
      </c>
      <c r="BD261">
        <v>17192.4298232892</v>
      </c>
      <c r="BE261" s="1">
        <v>0.60132442156553267</v>
      </c>
      <c r="BF261">
        <v>0.2433684762819496</v>
      </c>
      <c r="BG261">
        <v>0.1144924563903664</v>
      </c>
      <c r="BH261">
        <v>2.9174646738390809E-2</v>
      </c>
      <c r="BI261">
        <v>1.163999902376048E-2</v>
      </c>
    </row>
    <row r="262" spans="1:61" x14ac:dyDescent="0.35">
      <c r="A262" t="s">
        <v>1585</v>
      </c>
      <c r="B262" t="s">
        <v>887</v>
      </c>
      <c r="C262">
        <v>22</v>
      </c>
      <c r="D262">
        <v>127.7190411363636</v>
      </c>
      <c r="E262">
        <v>2809.8189050000001</v>
      </c>
      <c r="F262">
        <v>1.8859986475533101E-2</v>
      </c>
      <c r="G262">
        <v>0.163175783878588</v>
      </c>
      <c r="H262" t="s">
        <v>3</v>
      </c>
      <c r="I262">
        <v>3.7799080024988753E-2</v>
      </c>
      <c r="J262">
        <v>0.68233695531380645</v>
      </c>
      <c r="K262">
        <v>9.7499553727454516E-2</v>
      </c>
      <c r="L262">
        <v>0.43931344516796539</v>
      </c>
      <c r="M262">
        <v>2.2690056467175569E-2</v>
      </c>
      <c r="N262">
        <v>0.2061543603782667</v>
      </c>
      <c r="O262">
        <v>86612.010034489998</v>
      </c>
      <c r="P262" s="1">
        <v>0.22907488986784141</v>
      </c>
      <c r="Q262">
        <v>0.105726872246696</v>
      </c>
      <c r="R262">
        <v>0.66519823788546251</v>
      </c>
      <c r="S262">
        <v>18</v>
      </c>
      <c r="T262">
        <v>114070.5</v>
      </c>
      <c r="U262" s="1">
        <v>156.1010502777778</v>
      </c>
      <c r="V262">
        <v>244476.57419402269</v>
      </c>
      <c r="W262" s="1">
        <v>0.64100944645555202</v>
      </c>
      <c r="X262">
        <v>0.32159165300816722</v>
      </c>
      <c r="Y262">
        <v>3.7398900536280803E-2</v>
      </c>
      <c r="Z262">
        <v>0.35899055354444798</v>
      </c>
      <c r="AA262">
        <v>244.4765741940227</v>
      </c>
      <c r="AB262">
        <v>11241.131926258429</v>
      </c>
      <c r="AC262" s="1">
        <v>958.51601866847011</v>
      </c>
      <c r="AD262">
        <v>207551.53536403619</v>
      </c>
      <c r="AE262" s="1">
        <v>416</v>
      </c>
      <c r="AF262">
        <v>32287</v>
      </c>
      <c r="AG262" s="1">
        <v>61495.904546189937</v>
      </c>
      <c r="AH262" s="1">
        <v>106.299967</v>
      </c>
      <c r="AI262">
        <v>41.901899</v>
      </c>
      <c r="AJ262">
        <v>47.095097000000003</v>
      </c>
      <c r="AK262">
        <v>0</v>
      </c>
      <c r="AL262">
        <v>0</v>
      </c>
      <c r="AM262">
        <v>0</v>
      </c>
      <c r="AN262">
        <v>0</v>
      </c>
      <c r="AO262">
        <v>1.528395261318898</v>
      </c>
      <c r="AP262">
        <v>2109.386586962265</v>
      </c>
      <c r="AQ262" s="1">
        <v>2698.653492047737</v>
      </c>
      <c r="AR262" s="1">
        <v>12268.43582291293</v>
      </c>
      <c r="AS262" s="1">
        <v>1505.2435060757059</v>
      </c>
      <c r="AT262" s="1">
        <v>796.16958445939417</v>
      </c>
      <c r="AU262">
        <v>19377.88899245804</v>
      </c>
      <c r="AV262" s="1">
        <v>6037.7890637173996</v>
      </c>
      <c r="AW262" s="1">
        <v>0.30738001279999999</v>
      </c>
      <c r="AX262">
        <v>9358.7204688743004</v>
      </c>
      <c r="AY262" s="1">
        <v>0.4764465249</v>
      </c>
      <c r="AZ262">
        <v>2450.4179513848999</v>
      </c>
      <c r="BA262">
        <v>0.12474922419999999</v>
      </c>
      <c r="BB262">
        <v>1795.8235471754999</v>
      </c>
      <c r="BC262" s="1">
        <v>9.1424238099999999E-2</v>
      </c>
      <c r="BD262">
        <v>19642.7510311521</v>
      </c>
      <c r="BE262" s="1">
        <v>0.6018600701545106</v>
      </c>
      <c r="BF262">
        <v>0.1908791142544613</v>
      </c>
      <c r="BG262">
        <v>0.16886928298371759</v>
      </c>
      <c r="BH262">
        <v>2.6668107617250039E-2</v>
      </c>
      <c r="BI262">
        <v>1.1723424990060479E-2</v>
      </c>
    </row>
    <row r="263" spans="1:61" x14ac:dyDescent="0.35">
      <c r="A263" t="s">
        <v>1586</v>
      </c>
      <c r="B263" t="s">
        <v>888</v>
      </c>
      <c r="C263">
        <v>119</v>
      </c>
      <c r="D263">
        <v>14.002611218487401</v>
      </c>
      <c r="E263">
        <v>1666.310735</v>
      </c>
      <c r="F263" t="s">
        <v>3</v>
      </c>
      <c r="G263">
        <v>1.101714088174011E-2</v>
      </c>
      <c r="H263" t="s">
        <v>3</v>
      </c>
      <c r="I263">
        <v>5.1780978908165978E-2</v>
      </c>
      <c r="J263">
        <v>0.91222893511991954</v>
      </c>
      <c r="K263">
        <v>1.8942850260669431E-2</v>
      </c>
      <c r="L263">
        <v>0.54301761187470832</v>
      </c>
      <c r="M263">
        <v>1.2090880407929799E-2</v>
      </c>
      <c r="N263">
        <v>0.2111063064551339</v>
      </c>
      <c r="O263">
        <v>60356.887399250001</v>
      </c>
      <c r="P263" s="1">
        <v>0.2781954887218045</v>
      </c>
      <c r="Q263">
        <v>0.2180451127819549</v>
      </c>
      <c r="R263">
        <v>0.50375939849624063</v>
      </c>
      <c r="S263">
        <v>17</v>
      </c>
      <c r="T263">
        <v>77089.058823519998</v>
      </c>
      <c r="U263" s="1">
        <v>98.018278529411759</v>
      </c>
      <c r="V263">
        <v>149071.895644962</v>
      </c>
      <c r="W263" s="1">
        <v>0.70846497243761175</v>
      </c>
      <c r="X263">
        <v>0.18701248509964369</v>
      </c>
      <c r="Y263">
        <v>0.1045225424627446</v>
      </c>
      <c r="Z263">
        <v>0.29153502756238819</v>
      </c>
      <c r="AA263">
        <v>149.07189564496201</v>
      </c>
      <c r="AB263">
        <v>3451.1132162873569</v>
      </c>
      <c r="AC263" s="1">
        <v>420.09795970017558</v>
      </c>
      <c r="AD263">
        <v>135252.16320908829</v>
      </c>
      <c r="AE263" s="1">
        <v>141</v>
      </c>
      <c r="AF263">
        <v>32868</v>
      </c>
      <c r="AG263" s="1">
        <v>49941.414476265199</v>
      </c>
      <c r="AH263" s="1">
        <v>34.199975999999999</v>
      </c>
      <c r="AI263">
        <v>21.019995000000002</v>
      </c>
      <c r="AJ263">
        <v>25.046799</v>
      </c>
      <c r="AK263">
        <v>0.5</v>
      </c>
      <c r="AL263">
        <v>0.39994099999999999</v>
      </c>
      <c r="AM263">
        <v>0.49367499999999997</v>
      </c>
      <c r="AN263">
        <v>1662.780303698878</v>
      </c>
      <c r="AO263">
        <v>1.5719759839901379</v>
      </c>
      <c r="AP263">
        <v>2044.500217421933</v>
      </c>
      <c r="AQ263" s="1">
        <v>2578.6228341138308</v>
      </c>
      <c r="AR263" s="1">
        <v>8556.0923845335492</v>
      </c>
      <c r="AS263" s="1">
        <v>855.59143925217518</v>
      </c>
      <c r="AT263">
        <v>283.25585383688963</v>
      </c>
      <c r="AU263">
        <v>14318.062729158381</v>
      </c>
      <c r="AV263" s="1">
        <v>7753.7476713825999</v>
      </c>
      <c r="AW263" s="1">
        <v>0.50535423940000002</v>
      </c>
      <c r="AX263">
        <v>4645.5737756526996</v>
      </c>
      <c r="AY263" s="1">
        <v>0.30277750860000002</v>
      </c>
      <c r="AZ263">
        <v>984.27459740580002</v>
      </c>
      <c r="BA263">
        <v>6.4150571000000003E-2</v>
      </c>
      <c r="BB263">
        <v>1959.5970404277</v>
      </c>
      <c r="BC263" s="1">
        <v>0.127717681</v>
      </c>
      <c r="BD263">
        <v>15343.193084868801</v>
      </c>
      <c r="BE263" s="1">
        <v>0.56344953730889125</v>
      </c>
      <c r="BF263">
        <v>0.27189345633914369</v>
      </c>
      <c r="BG263">
        <v>0.1217755438091384</v>
      </c>
      <c r="BH263">
        <v>3.279282448834947E-2</v>
      </c>
      <c r="BI263">
        <v>1.008863805447714E-2</v>
      </c>
    </row>
    <row r="264" spans="1:61" x14ac:dyDescent="0.35">
      <c r="A264" t="s">
        <v>1587</v>
      </c>
      <c r="B264" t="s">
        <v>889</v>
      </c>
      <c r="C264">
        <v>22</v>
      </c>
      <c r="D264">
        <v>333.21843027272729</v>
      </c>
      <c r="E264">
        <v>7330.8054659999998</v>
      </c>
      <c r="F264">
        <v>1.947332257212497E-2</v>
      </c>
      <c r="G264">
        <v>7.7739566247934225E-2</v>
      </c>
      <c r="H264" t="s">
        <v>3</v>
      </c>
      <c r="I264">
        <v>5.8858569266883078E-2</v>
      </c>
      <c r="J264">
        <v>0.76175057360486886</v>
      </c>
      <c r="K264">
        <v>8.1013963467895106E-2</v>
      </c>
      <c r="L264">
        <v>0.40827407615444578</v>
      </c>
      <c r="M264">
        <v>3.0505117141753999E-2</v>
      </c>
      <c r="N264">
        <v>0.1648499371665855</v>
      </c>
      <c r="O264">
        <v>80765.016436239996</v>
      </c>
      <c r="P264" s="1">
        <v>0.1305114638447972</v>
      </c>
      <c r="Q264">
        <v>0.20282186948853609</v>
      </c>
      <c r="R264">
        <v>0.66666666666666663</v>
      </c>
      <c r="S264">
        <v>44.68</v>
      </c>
      <c r="T264">
        <v>115684.10922112</v>
      </c>
      <c r="U264" s="1">
        <v>164.0735332587287</v>
      </c>
      <c r="V264">
        <v>211996.66628829349</v>
      </c>
      <c r="W264" s="1">
        <v>0.67855915417678758</v>
      </c>
      <c r="X264">
        <v>0.21580327914759401</v>
      </c>
      <c r="Y264">
        <v>0.1056375666756184</v>
      </c>
      <c r="Z264">
        <v>0.32144084582321242</v>
      </c>
      <c r="AA264">
        <v>211.99666628829351</v>
      </c>
      <c r="AB264">
        <v>12271.880411674259</v>
      </c>
      <c r="AC264" s="1">
        <v>946.26538955003286</v>
      </c>
      <c r="AD264">
        <v>185846.76960085309</v>
      </c>
      <c r="AE264" s="1">
        <v>348</v>
      </c>
      <c r="AF264">
        <v>41087.5</v>
      </c>
      <c r="AG264" s="1">
        <v>74323.114275072803</v>
      </c>
      <c r="AH264" s="1">
        <v>88.369996999999998</v>
      </c>
      <c r="AI264">
        <v>50.700710999999998</v>
      </c>
      <c r="AJ264">
        <v>65.562099000000003</v>
      </c>
      <c r="AK264">
        <v>3.4</v>
      </c>
      <c r="AL264">
        <v>2.6484190000000001</v>
      </c>
      <c r="AM264">
        <v>3.0096250000000002</v>
      </c>
      <c r="AN264">
        <v>0</v>
      </c>
      <c r="AO264">
        <v>1.20534450070374</v>
      </c>
      <c r="AP264">
        <v>1980.3409198800309</v>
      </c>
      <c r="AQ264" s="1">
        <v>2384.9200024591132</v>
      </c>
      <c r="AR264" s="1">
        <v>10119.324728238529</v>
      </c>
      <c r="AS264" s="1">
        <v>1463.0705397577931</v>
      </c>
      <c r="AT264" s="1">
        <v>603.79592809126666</v>
      </c>
      <c r="AU264">
        <v>16551.45211842674</v>
      </c>
      <c r="AV264" s="1">
        <v>3816.7853776593001</v>
      </c>
      <c r="AW264" s="1">
        <v>0.22593569899999999</v>
      </c>
      <c r="AX264">
        <v>10257.7673379833</v>
      </c>
      <c r="AY264" s="1">
        <v>0.60721146299999995</v>
      </c>
      <c r="AZ264">
        <v>1075.8990764559001</v>
      </c>
      <c r="BA264">
        <v>6.36881527E-2</v>
      </c>
      <c r="BB264">
        <v>1742.7855110302</v>
      </c>
      <c r="BC264" s="1">
        <v>0.1031646854</v>
      </c>
      <c r="BD264">
        <v>16893.237303128699</v>
      </c>
      <c r="BE264" s="1">
        <v>0.58872066160445025</v>
      </c>
      <c r="BF264">
        <v>0.27053313832044951</v>
      </c>
      <c r="BG264">
        <v>0.1013202058489595</v>
      </c>
      <c r="BH264">
        <v>2.4849576620754078E-2</v>
      </c>
      <c r="BI264">
        <v>1.4576417605386759E-2</v>
      </c>
    </row>
    <row r="265" spans="1:61" x14ac:dyDescent="0.35">
      <c r="A265" t="s">
        <v>1588</v>
      </c>
      <c r="B265" t="s">
        <v>890</v>
      </c>
      <c r="C265">
        <v>63</v>
      </c>
      <c r="D265">
        <v>22.99977761904762</v>
      </c>
      <c r="E265">
        <v>1448.9859899999999</v>
      </c>
      <c r="F265" t="s">
        <v>3</v>
      </c>
      <c r="G265" t="s">
        <v>3</v>
      </c>
      <c r="H265" t="s">
        <v>3</v>
      </c>
      <c r="I265">
        <v>3.7046627588000897E-2</v>
      </c>
      <c r="J265">
        <v>0.91929580605883021</v>
      </c>
      <c r="K265">
        <v>3.3918269722430519E-2</v>
      </c>
      <c r="L265">
        <v>0.24869888689965211</v>
      </c>
      <c r="M265" t="s">
        <v>3</v>
      </c>
      <c r="N265">
        <v>0.1153622079405945</v>
      </c>
      <c r="O265">
        <v>63816.46573674</v>
      </c>
      <c r="P265" s="1">
        <v>0.24468085106382981</v>
      </c>
      <c r="Q265">
        <v>0.15957446808510639</v>
      </c>
      <c r="R265">
        <v>0.5957446808510638</v>
      </c>
      <c r="S265">
        <v>14</v>
      </c>
      <c r="T265">
        <v>81119.35714285</v>
      </c>
      <c r="U265" s="1">
        <v>103.49899928571431</v>
      </c>
      <c r="V265">
        <v>270275.35994326632</v>
      </c>
      <c r="W265" s="1">
        <v>0.77472504898241867</v>
      </c>
      <c r="X265">
        <v>7.3341039510709749E-2</v>
      </c>
      <c r="Y265">
        <v>0.15193391150687161</v>
      </c>
      <c r="Z265">
        <v>0.2252749510175813</v>
      </c>
      <c r="AA265">
        <v>270.27535994326632</v>
      </c>
      <c r="AB265">
        <v>7786.9089679742183</v>
      </c>
      <c r="AC265" s="1">
        <v>701.80336940317829</v>
      </c>
      <c r="AD265" s="1">
        <v>230859.9272579627</v>
      </c>
      <c r="AE265" s="1">
        <v>464</v>
      </c>
      <c r="AF265">
        <v>45377</v>
      </c>
      <c r="AG265" s="1">
        <v>69777.421553090331</v>
      </c>
      <c r="AH265" s="1">
        <v>50.549998000000002</v>
      </c>
      <c r="AI265">
        <v>24.710899999999999</v>
      </c>
      <c r="AJ265">
        <v>27.08727</v>
      </c>
      <c r="AK265">
        <v>2</v>
      </c>
      <c r="AL265">
        <v>0.73128700000000002</v>
      </c>
      <c r="AM265">
        <v>1.2579959999999999</v>
      </c>
      <c r="AN265">
        <v>0</v>
      </c>
      <c r="AO265">
        <v>0.84775200564689668</v>
      </c>
      <c r="AP265">
        <v>1632.385755503406</v>
      </c>
      <c r="AQ265" s="1">
        <v>2286.992422887402</v>
      </c>
      <c r="AR265" s="1">
        <v>6554.8060267994724</v>
      </c>
      <c r="AS265" s="1">
        <v>783.03385804303059</v>
      </c>
      <c r="AT265">
        <v>567.7923911465839</v>
      </c>
      <c r="AU265">
        <v>11825.010454379901</v>
      </c>
      <c r="AV265" s="1">
        <v>5577.7525312779999</v>
      </c>
      <c r="AW265" s="1">
        <v>0.38628981750000002</v>
      </c>
      <c r="AX265">
        <v>6766.8402400908999</v>
      </c>
      <c r="AY265" s="1">
        <v>0.46864063389999999</v>
      </c>
      <c r="AZ265">
        <v>892.78793018550004</v>
      </c>
      <c r="BA265">
        <v>6.1830438799999998E-2</v>
      </c>
      <c r="BB265">
        <v>1201.9140400778999</v>
      </c>
      <c r="BC265" s="1">
        <v>8.3239109800000002E-2</v>
      </c>
      <c r="BD265">
        <v>14439.2947416323</v>
      </c>
      <c r="BE265" s="1">
        <v>0.56064936684159694</v>
      </c>
      <c r="BF265">
        <v>0.21089907972462499</v>
      </c>
      <c r="BG265">
        <v>0.1630734948989829</v>
      </c>
      <c r="BH265">
        <v>3.5112973520907233E-2</v>
      </c>
      <c r="BI265">
        <v>3.0265085013887919E-2</v>
      </c>
    </row>
    <row r="266" spans="1:61" x14ac:dyDescent="0.35">
      <c r="A266" t="s">
        <v>1589</v>
      </c>
      <c r="B266" t="s">
        <v>891</v>
      </c>
      <c r="C266">
        <v>21</v>
      </c>
      <c r="D266">
        <v>220.3637028095238</v>
      </c>
      <c r="E266">
        <v>4627.6377590000002</v>
      </c>
      <c r="F266">
        <v>0.10545103457296209</v>
      </c>
      <c r="G266">
        <v>2.989424065840984E-2</v>
      </c>
      <c r="H266" t="s">
        <v>3</v>
      </c>
      <c r="I266">
        <v>5.8402297397544357E-2</v>
      </c>
      <c r="J266">
        <v>0.75146538505749694</v>
      </c>
      <c r="K266">
        <v>5.4162774337628762E-2</v>
      </c>
      <c r="L266">
        <v>0.1710558445520568</v>
      </c>
      <c r="M266">
        <v>6.3239744324832745E-2</v>
      </c>
      <c r="N266">
        <v>0.1523517702966396</v>
      </c>
      <c r="O266">
        <v>75555.058728050004</v>
      </c>
      <c r="P266" s="1">
        <v>0.25666666666666671</v>
      </c>
      <c r="Q266">
        <v>0.12333333333333329</v>
      </c>
      <c r="R266">
        <v>0.62</v>
      </c>
      <c r="S266">
        <v>26.3</v>
      </c>
      <c r="T266">
        <v>105831.23193916</v>
      </c>
      <c r="U266" s="1">
        <v>175.95580832699619</v>
      </c>
      <c r="V266">
        <v>262113.636193969</v>
      </c>
      <c r="W266" s="1">
        <v>0.73748777955172007</v>
      </c>
      <c r="X266">
        <v>0.23838326973061161</v>
      </c>
      <c r="Y266">
        <v>2.4128950717668352E-2</v>
      </c>
      <c r="Z266">
        <v>0.26251222044827999</v>
      </c>
      <c r="AA266">
        <v>262.113636193969</v>
      </c>
      <c r="AB266">
        <v>11036.64324215313</v>
      </c>
      <c r="AC266" s="1">
        <v>860.91412238388216</v>
      </c>
      <c r="AD266">
        <v>223542.12082299459</v>
      </c>
      <c r="AE266" s="1">
        <v>448</v>
      </c>
      <c r="AF266">
        <v>54270.5</v>
      </c>
      <c r="AG266" s="1">
        <v>114460.71457176071</v>
      </c>
      <c r="AH266" s="1">
        <v>75.129990000000006</v>
      </c>
      <c r="AI266">
        <v>39.726500000000001</v>
      </c>
      <c r="AJ266">
        <v>46.126199</v>
      </c>
      <c r="AK266">
        <v>3</v>
      </c>
      <c r="AL266">
        <v>1.1461110000000001</v>
      </c>
      <c r="AM266">
        <v>1.2956490000000001</v>
      </c>
      <c r="AN266">
        <v>0</v>
      </c>
      <c r="AO266">
        <v>0.75131377385255138</v>
      </c>
      <c r="AP266">
        <v>1491.2156697181099</v>
      </c>
      <c r="AQ266" s="1">
        <v>2409.1901852769888</v>
      </c>
      <c r="AR266" s="1">
        <v>8488.1539363375214</v>
      </c>
      <c r="AS266" s="1">
        <v>1415.1295738876349</v>
      </c>
      <c r="AT266">
        <v>297.10131855633858</v>
      </c>
      <c r="AU266">
        <v>14100.79068377659</v>
      </c>
      <c r="AV266" s="1">
        <v>3089.0238468716998</v>
      </c>
      <c r="AW266" s="1">
        <v>0.21387687650000001</v>
      </c>
      <c r="AX266">
        <v>9018.8204448811994</v>
      </c>
      <c r="AY266" s="1">
        <v>0.62444229699999998</v>
      </c>
      <c r="AZ266">
        <v>1220.8044285633</v>
      </c>
      <c r="BA266">
        <v>8.4525679000000006E-2</v>
      </c>
      <c r="BB266">
        <v>1114.3518394667999</v>
      </c>
      <c r="BC266" s="1">
        <v>7.7155147600000001E-2</v>
      </c>
      <c r="BD266">
        <v>14443.000559783</v>
      </c>
      <c r="BE266" s="1">
        <v>0.52012440305149898</v>
      </c>
      <c r="BF266">
        <v>0.22029224952056159</v>
      </c>
      <c r="BG266">
        <v>0.22459133704063139</v>
      </c>
      <c r="BH266">
        <v>2.3942266632116758E-2</v>
      </c>
      <c r="BI266">
        <v>1.104974375519133E-2</v>
      </c>
    </row>
    <row r="267" spans="1:61" x14ac:dyDescent="0.35">
      <c r="A267" t="s">
        <v>1590</v>
      </c>
      <c r="B267" t="s">
        <v>892</v>
      </c>
      <c r="C267">
        <v>25</v>
      </c>
      <c r="D267">
        <v>43.594491320000003</v>
      </c>
      <c r="E267">
        <v>1089.8622829999999</v>
      </c>
      <c r="F267" t="s">
        <v>3</v>
      </c>
      <c r="G267" t="s">
        <v>3</v>
      </c>
      <c r="H267" t="s">
        <v>3</v>
      </c>
      <c r="I267">
        <v>1.946112414811545E-2</v>
      </c>
      <c r="J267">
        <v>0.94031834870806219</v>
      </c>
      <c r="K267">
        <v>3.073029040202159E-2</v>
      </c>
      <c r="L267">
        <v>8.0588175552944438E-2</v>
      </c>
      <c r="M267" t="s">
        <v>3</v>
      </c>
      <c r="N267">
        <v>0.1049448166323481</v>
      </c>
      <c r="O267">
        <v>80540.043072500004</v>
      </c>
      <c r="P267" s="1">
        <v>0.19444444444444439</v>
      </c>
      <c r="Q267">
        <v>8.3333333333333329E-2</v>
      </c>
      <c r="R267">
        <v>0.72222222222222221</v>
      </c>
      <c r="S267">
        <v>8.9</v>
      </c>
      <c r="T267">
        <v>86570.449438199998</v>
      </c>
      <c r="U267" s="1">
        <v>122.4564362921348</v>
      </c>
      <c r="V267">
        <v>383849.13995597011</v>
      </c>
      <c r="W267" s="1">
        <v>0.91473674573501584</v>
      </c>
      <c r="X267">
        <v>5.0054847377520868E-2</v>
      </c>
      <c r="Y267">
        <v>3.5208406887463323E-2</v>
      </c>
      <c r="Z267">
        <v>8.5263254264984184E-2</v>
      </c>
      <c r="AA267">
        <v>383.84913995596997</v>
      </c>
      <c r="AB267">
        <v>13074.93178016511</v>
      </c>
      <c r="AC267" s="1">
        <v>1632.724710044856</v>
      </c>
      <c r="AD267">
        <v>331142.83122491458</v>
      </c>
      <c r="AE267" s="1">
        <v>572</v>
      </c>
      <c r="AF267">
        <v>56680</v>
      </c>
      <c r="AG267" s="1">
        <v>176440.9706403442</v>
      </c>
      <c r="AH267" s="1">
        <v>69.679913999999997</v>
      </c>
      <c r="AI267">
        <v>32.764696000000001</v>
      </c>
      <c r="AJ267">
        <v>32.729961000000003</v>
      </c>
      <c r="AK267">
        <v>2.0499999999999998</v>
      </c>
      <c r="AL267">
        <v>1.4471799999999999</v>
      </c>
      <c r="AM267">
        <v>1.7072449999999999</v>
      </c>
      <c r="AN267">
        <v>0</v>
      </c>
      <c r="AO267">
        <v>0.64518274987710422</v>
      </c>
      <c r="AP267">
        <v>2187.538386444005</v>
      </c>
      <c r="AQ267" s="1">
        <v>2373.141148513349</v>
      </c>
      <c r="AR267" s="1">
        <v>8969.4843857625274</v>
      </c>
      <c r="AS267" s="1">
        <v>872.66100940938793</v>
      </c>
      <c r="AT267">
        <v>418.67053949604377</v>
      </c>
      <c r="AU267">
        <v>14821.49546962531</v>
      </c>
      <c r="AV267" s="1">
        <v>2368.0662044280998</v>
      </c>
      <c r="AW267" s="1">
        <v>0.1508631956</v>
      </c>
      <c r="AX267">
        <v>11514.5104769927</v>
      </c>
      <c r="AY267" s="1">
        <v>0.73355881810000001</v>
      </c>
      <c r="AZ267">
        <v>1033.6847193911001</v>
      </c>
      <c r="BA267">
        <v>6.5853302500000002E-2</v>
      </c>
      <c r="BB267">
        <v>780.51736198039998</v>
      </c>
      <c r="BC267" s="1">
        <v>4.9724683899999997E-2</v>
      </c>
      <c r="BD267">
        <v>15696.778762792301</v>
      </c>
      <c r="BE267" s="1">
        <v>0.63515328707097807</v>
      </c>
      <c r="BF267">
        <v>0.19867048825656911</v>
      </c>
      <c r="BG267">
        <v>0.1238329192641888</v>
      </c>
      <c r="BH267">
        <v>2.2360774072206411E-2</v>
      </c>
      <c r="BI267">
        <v>1.9982531336057621E-2</v>
      </c>
    </row>
    <row r="268" spans="1:61" x14ac:dyDescent="0.35">
      <c r="A268" t="s">
        <v>1591</v>
      </c>
      <c r="B268" t="s">
        <v>893</v>
      </c>
      <c r="C268">
        <v>36</v>
      </c>
      <c r="D268">
        <v>27.568491166666671</v>
      </c>
      <c r="E268">
        <v>992.46568200000002</v>
      </c>
      <c r="F268" t="s">
        <v>3</v>
      </c>
      <c r="G268">
        <v>4.2613632557733039E-2</v>
      </c>
      <c r="H268" t="s">
        <v>3</v>
      </c>
      <c r="I268">
        <v>3.0703848651469079E-2</v>
      </c>
      <c r="J268">
        <v>0.83673239992121218</v>
      </c>
      <c r="K268">
        <v>8.6900775994945126E-2</v>
      </c>
      <c r="L268">
        <v>0.54549952760494991</v>
      </c>
      <c r="M268" t="s">
        <v>3</v>
      </c>
      <c r="N268">
        <v>0.13320362655258081</v>
      </c>
      <c r="O268">
        <v>65854.256224209996</v>
      </c>
      <c r="P268" s="1">
        <v>0.15476190476190479</v>
      </c>
      <c r="Q268">
        <v>0.15476190476190479</v>
      </c>
      <c r="R268">
        <v>0.69047619047619047</v>
      </c>
      <c r="S268">
        <v>7.64</v>
      </c>
      <c r="T268">
        <v>92670.688481670004</v>
      </c>
      <c r="U268" s="1">
        <v>129.90388507853399</v>
      </c>
      <c r="V268">
        <v>125566.9211139534</v>
      </c>
      <c r="W268" s="1">
        <v>0.74187114420491085</v>
      </c>
      <c r="X268">
        <v>0.13160316820153539</v>
      </c>
      <c r="Y268">
        <v>0.12652568759355379</v>
      </c>
      <c r="Z268">
        <v>0.25812885579508921</v>
      </c>
      <c r="AA268">
        <v>125.5669211139534</v>
      </c>
      <c r="AB268">
        <v>3261.82361638576</v>
      </c>
      <c r="AC268" s="1">
        <v>423.91792243351341</v>
      </c>
      <c r="AD268">
        <v>106537.6875734783</v>
      </c>
      <c r="AE268" s="1">
        <v>72</v>
      </c>
      <c r="AF268">
        <v>33043</v>
      </c>
      <c r="AG268" s="1">
        <v>48767.456880733953</v>
      </c>
      <c r="AH268" s="1">
        <v>47.299993999999998</v>
      </c>
      <c r="AI268">
        <v>20.6098</v>
      </c>
      <c r="AJ268">
        <v>35.730862000000002</v>
      </c>
      <c r="AK268">
        <v>3.5</v>
      </c>
      <c r="AL268">
        <v>1.951762</v>
      </c>
      <c r="AM268">
        <v>3.2381609999999998</v>
      </c>
      <c r="AN268">
        <v>0</v>
      </c>
      <c r="AO268">
        <v>0.73522498645647161</v>
      </c>
      <c r="AP268">
        <v>1857.1206172950569</v>
      </c>
      <c r="AQ268" s="1">
        <v>2677.951891136524</v>
      </c>
      <c r="AR268" s="1">
        <v>8509.1470800095649</v>
      </c>
      <c r="AS268" s="1">
        <v>833.82104289224185</v>
      </c>
      <c r="AT268">
        <v>129.33201855537811</v>
      </c>
      <c r="AU268">
        <v>14007.372649888761</v>
      </c>
      <c r="AV268" s="1">
        <v>9539.6140447942998</v>
      </c>
      <c r="AW268" s="1">
        <v>0.57399719039999997</v>
      </c>
      <c r="AX268">
        <v>2965.8901766437998</v>
      </c>
      <c r="AY268" s="1">
        <v>0.1784571808</v>
      </c>
      <c r="AZ268">
        <v>840.95552329919997</v>
      </c>
      <c r="BA268">
        <v>5.06001716E-2</v>
      </c>
      <c r="BB268">
        <v>3273.1582685124999</v>
      </c>
      <c r="BC268" s="1">
        <v>0.19694545720000001</v>
      </c>
      <c r="BD268">
        <v>16619.618013249801</v>
      </c>
      <c r="BE268" s="1">
        <v>0.54192587323705521</v>
      </c>
      <c r="BF268">
        <v>0.20075715891136159</v>
      </c>
      <c r="BG268">
        <v>0.1038236187958045</v>
      </c>
      <c r="BH268">
        <v>2.5381594827334899E-2</v>
      </c>
      <c r="BI268">
        <v>0.12811175422844381</v>
      </c>
    </row>
    <row r="269" spans="1:61" x14ac:dyDescent="0.35">
      <c r="A269" t="s">
        <v>1592</v>
      </c>
      <c r="B269" t="s">
        <v>894</v>
      </c>
      <c r="C269">
        <v>27</v>
      </c>
      <c r="D269">
        <v>123.67221966666671</v>
      </c>
      <c r="E269">
        <v>3339.1499309999999</v>
      </c>
      <c r="F269">
        <v>7.549528817426189E-3</v>
      </c>
      <c r="G269">
        <v>4.1657847578368337E-3</v>
      </c>
      <c r="H269" t="s">
        <v>3</v>
      </c>
      <c r="I269">
        <v>2.4638397237410271E-2</v>
      </c>
      <c r="J269">
        <v>0.92990331448706898</v>
      </c>
      <c r="K269">
        <v>3.3742974700257701E-2</v>
      </c>
      <c r="L269">
        <v>0.14892357712219451</v>
      </c>
      <c r="M269">
        <v>1.1376646668985481E-2</v>
      </c>
      <c r="N269">
        <v>0.1145791913340284</v>
      </c>
      <c r="O269">
        <v>68790.417106149995</v>
      </c>
      <c r="P269" s="1">
        <v>0.16500000000000001</v>
      </c>
      <c r="Q269">
        <v>0.13500000000000001</v>
      </c>
      <c r="R269">
        <v>0.7</v>
      </c>
      <c r="S269">
        <v>16.78</v>
      </c>
      <c r="T269">
        <v>106788.83909415</v>
      </c>
      <c r="U269" s="1">
        <v>198.99582425506549</v>
      </c>
      <c r="V269">
        <v>190603.4658975006</v>
      </c>
      <c r="W269" s="1">
        <v>0.85419548685053293</v>
      </c>
      <c r="X269">
        <v>0.10278893094397849</v>
      </c>
      <c r="Y269">
        <v>4.3015582205488533E-2</v>
      </c>
      <c r="Z269">
        <v>0.1458045131494671</v>
      </c>
      <c r="AA269">
        <v>190.6034658975006</v>
      </c>
      <c r="AB269">
        <v>5589.4031072784437</v>
      </c>
      <c r="AC269" s="1">
        <v>692.14894441947126</v>
      </c>
      <c r="AD269">
        <v>159357.78369984261</v>
      </c>
      <c r="AE269" s="1">
        <v>244</v>
      </c>
      <c r="AF269">
        <v>44874</v>
      </c>
      <c r="AG269" s="1">
        <v>91523.10554615155</v>
      </c>
      <c r="AH269" s="1">
        <v>67.099968000000004</v>
      </c>
      <c r="AI269">
        <v>26.790599</v>
      </c>
      <c r="AJ269">
        <v>34.575892000000003</v>
      </c>
      <c r="AK269">
        <v>1.5</v>
      </c>
      <c r="AL269">
        <v>1.0211399999999999</v>
      </c>
      <c r="AM269">
        <v>1.2705360000000001</v>
      </c>
      <c r="AN269">
        <v>0</v>
      </c>
      <c r="AO269">
        <v>0.71796289580024852</v>
      </c>
      <c r="AP269">
        <v>1137.230890636519</v>
      </c>
      <c r="AQ269" s="1">
        <v>2270.7164088703512</v>
      </c>
      <c r="AR269" s="1">
        <v>7494.8230738789189</v>
      </c>
      <c r="AS269" s="1">
        <v>754.95030234987075</v>
      </c>
      <c r="AT269">
        <v>553.48983369743758</v>
      </c>
      <c r="AU269">
        <v>12211.2105094331</v>
      </c>
      <c r="AV269" s="1">
        <v>5844.4960508792001</v>
      </c>
      <c r="AW269" s="1">
        <v>0.47737883069999998</v>
      </c>
      <c r="AX269">
        <v>4773.6531943440004</v>
      </c>
      <c r="AY269" s="1">
        <v>0.38991231409999999</v>
      </c>
      <c r="AZ269">
        <v>756.55318222999995</v>
      </c>
      <c r="BA269">
        <v>6.1795314800000001E-2</v>
      </c>
      <c r="BB269">
        <v>868.18660597840005</v>
      </c>
      <c r="BC269" s="1">
        <v>7.0913540400000002E-2</v>
      </c>
      <c r="BD269">
        <v>12242.8890334316</v>
      </c>
      <c r="BE269" s="1">
        <v>0.5863648524241255</v>
      </c>
      <c r="BF269">
        <v>0.2341285335841361</v>
      </c>
      <c r="BG269">
        <v>0.13395784613124961</v>
      </c>
      <c r="BH269">
        <v>3.6793241668904818E-2</v>
      </c>
      <c r="BI269">
        <v>8.7555261915840191E-3</v>
      </c>
    </row>
    <row r="270" spans="1:61" x14ac:dyDescent="0.35">
      <c r="A270" t="s">
        <v>1593</v>
      </c>
      <c r="B270" t="s">
        <v>895</v>
      </c>
      <c r="C270">
        <v>37</v>
      </c>
      <c r="D270">
        <v>40.61841689189189</v>
      </c>
      <c r="E270">
        <v>1502.881425</v>
      </c>
      <c r="F270">
        <v>8.7105006859493246E-3</v>
      </c>
      <c r="G270">
        <v>1.9202910487311219E-2</v>
      </c>
      <c r="H270" t="s">
        <v>3</v>
      </c>
      <c r="I270">
        <v>0.1204630531601756</v>
      </c>
      <c r="J270">
        <v>0.80205141678371583</v>
      </c>
      <c r="K270">
        <v>4.9572118882848078E-2</v>
      </c>
      <c r="L270">
        <v>0.34559838726714842</v>
      </c>
      <c r="M270">
        <v>8.3803218084573562E-3</v>
      </c>
      <c r="N270">
        <v>0.11237002747787619</v>
      </c>
      <c r="O270">
        <v>67273.235630509997</v>
      </c>
      <c r="P270" s="1">
        <v>9.7345132743362831E-2</v>
      </c>
      <c r="Q270">
        <v>0.23008849557522121</v>
      </c>
      <c r="R270">
        <v>0.67256637168141598</v>
      </c>
      <c r="S270">
        <v>15</v>
      </c>
      <c r="T270">
        <v>69653.466666659995</v>
      </c>
      <c r="U270" s="1">
        <v>100.19209499999999</v>
      </c>
      <c r="V270">
        <v>194858.28697363799</v>
      </c>
      <c r="W270" s="1">
        <v>0.67683737244701958</v>
      </c>
      <c r="X270">
        <v>0.20922888902775461</v>
      </c>
      <c r="Y270">
        <v>0.1139337385252258</v>
      </c>
      <c r="Z270">
        <v>0.32316262755298042</v>
      </c>
      <c r="AA270">
        <v>194.858286973638</v>
      </c>
      <c r="AB270">
        <v>6727.5606922881489</v>
      </c>
      <c r="AC270" s="1">
        <v>680.62372252687862</v>
      </c>
      <c r="AD270" s="1">
        <v>178938.9046278726</v>
      </c>
      <c r="AE270" s="1">
        <v>322</v>
      </c>
      <c r="AF270">
        <v>41549</v>
      </c>
      <c r="AG270" s="1">
        <v>61645.221669809704</v>
      </c>
      <c r="AH270" s="1">
        <v>57.439973999999999</v>
      </c>
      <c r="AI270">
        <v>29.256694</v>
      </c>
      <c r="AJ270">
        <v>39.091287999999999</v>
      </c>
      <c r="AK270">
        <v>1.4</v>
      </c>
      <c r="AL270">
        <v>1.030162</v>
      </c>
      <c r="AM270">
        <v>1.3737569999999999</v>
      </c>
      <c r="AN270">
        <v>0</v>
      </c>
      <c r="AO270">
        <v>0.7891976874517852</v>
      </c>
      <c r="AP270">
        <v>1761.7423077805361</v>
      </c>
      <c r="AQ270" s="1">
        <v>2860.4818839916129</v>
      </c>
      <c r="AR270" s="1">
        <v>8996.3900378900489</v>
      </c>
      <c r="AS270" s="1">
        <v>468.41246973293318</v>
      </c>
      <c r="AT270" s="1">
        <v>818.37089043801302</v>
      </c>
      <c r="AU270">
        <v>14905.397589833139</v>
      </c>
      <c r="AV270" s="1">
        <v>5011.0704115553999</v>
      </c>
      <c r="AW270" s="1">
        <v>0.34633432650000001</v>
      </c>
      <c r="AX270">
        <v>6575.5992072880999</v>
      </c>
      <c r="AY270" s="1">
        <v>0.45446492179999998</v>
      </c>
      <c r="AZ270">
        <v>1355.9070598021001</v>
      </c>
      <c r="BA270" s="1">
        <v>9.3711945699999993E-2</v>
      </c>
      <c r="BB270">
        <v>1526.3050585225001</v>
      </c>
      <c r="BC270" s="1">
        <v>0.105488806</v>
      </c>
      <c r="BD270">
        <v>14468.8817371681</v>
      </c>
      <c r="BE270" s="1">
        <v>0.56421376386025857</v>
      </c>
      <c r="BF270">
        <v>0.23843952070597671</v>
      </c>
      <c r="BG270">
        <v>0.14006172604243541</v>
      </c>
      <c r="BH270">
        <v>4.5427407785574032E-2</v>
      </c>
      <c r="BI270">
        <v>1.185758160575537E-2</v>
      </c>
    </row>
    <row r="271" spans="1:61" x14ac:dyDescent="0.35">
      <c r="A271" t="s">
        <v>1594</v>
      </c>
      <c r="B271" t="s">
        <v>896</v>
      </c>
      <c r="C271">
        <v>28</v>
      </c>
      <c r="D271">
        <v>54.837311678571432</v>
      </c>
      <c r="E271">
        <v>1535.4447270000001</v>
      </c>
      <c r="F271">
        <v>6.7535996674070757E-3</v>
      </c>
      <c r="G271">
        <v>7.1555456421598359E-3</v>
      </c>
      <c r="H271" t="s">
        <v>3</v>
      </c>
      <c r="I271">
        <v>1.8687035571731521E-2</v>
      </c>
      <c r="J271">
        <v>0.92516814639463085</v>
      </c>
      <c r="K271">
        <v>4.0917892679473961E-2</v>
      </c>
      <c r="L271">
        <v>0.24686706722356949</v>
      </c>
      <c r="M271">
        <v>7.3323548263034581E-3</v>
      </c>
      <c r="N271">
        <v>0.1029020635767384</v>
      </c>
      <c r="O271">
        <v>61556.674011119998</v>
      </c>
      <c r="P271" s="1">
        <v>0.1730769230769231</v>
      </c>
      <c r="Q271">
        <v>0.25</v>
      </c>
      <c r="R271">
        <v>0.57692307692307687</v>
      </c>
      <c r="S271">
        <v>9.17</v>
      </c>
      <c r="T271">
        <v>99600.813522349999</v>
      </c>
      <c r="U271" s="1">
        <v>167.44217306434021</v>
      </c>
      <c r="V271">
        <v>201473.32206768519</v>
      </c>
      <c r="W271" s="1">
        <v>0.76974936088002255</v>
      </c>
      <c r="X271">
        <v>0.1861114788162255</v>
      </c>
      <c r="Y271">
        <v>4.4139160303751902E-2</v>
      </c>
      <c r="Z271">
        <v>0.2302506391199774</v>
      </c>
      <c r="AA271">
        <v>201.47332206768519</v>
      </c>
      <c r="AB271">
        <v>5927.9300908368023</v>
      </c>
      <c r="AC271" s="1">
        <v>734.02940541017597</v>
      </c>
      <c r="AD271" s="1">
        <v>177009.72615371819</v>
      </c>
      <c r="AE271" s="1">
        <v>312</v>
      </c>
      <c r="AF271">
        <v>40048</v>
      </c>
      <c r="AG271" s="1">
        <v>67946.744136783178</v>
      </c>
      <c r="AH271" s="1">
        <v>42.749935999999998</v>
      </c>
      <c r="AI271">
        <v>28.549997999999999</v>
      </c>
      <c r="AJ271">
        <v>29.872494</v>
      </c>
      <c r="AK271">
        <v>1.9</v>
      </c>
      <c r="AL271">
        <v>1.344644</v>
      </c>
      <c r="AM271">
        <v>1.6135870000000001</v>
      </c>
      <c r="AN271">
        <v>0</v>
      </c>
      <c r="AO271">
        <v>0.7686108604164188</v>
      </c>
      <c r="AP271">
        <v>1783.5876745304679</v>
      </c>
      <c r="AQ271" s="1">
        <v>2146.2136031680152</v>
      </c>
      <c r="AR271" s="1">
        <v>6243.9779181969861</v>
      </c>
      <c r="AS271" s="1">
        <v>554.44492076464041</v>
      </c>
      <c r="AT271" s="1">
        <v>229.1776277010849</v>
      </c>
      <c r="AU271">
        <v>10957.401744361199</v>
      </c>
      <c r="AV271" s="1">
        <v>4930.6439382395001</v>
      </c>
      <c r="AW271" s="1">
        <v>0.4093178381</v>
      </c>
      <c r="AX271">
        <v>5303.6780362476002</v>
      </c>
      <c r="AY271" s="1">
        <v>0.44028529640000003</v>
      </c>
      <c r="AZ271">
        <v>612.75718508600005</v>
      </c>
      <c r="BA271">
        <v>5.0868091300000001E-2</v>
      </c>
      <c r="BB271">
        <v>1198.9239211094</v>
      </c>
      <c r="BC271" s="1">
        <v>9.9528774200000003E-2</v>
      </c>
      <c r="BD271">
        <v>12046.0030806825</v>
      </c>
      <c r="BE271" s="1">
        <v>0.56764672863885501</v>
      </c>
      <c r="BF271">
        <v>0.23169285987664931</v>
      </c>
      <c r="BG271">
        <v>0.15587824143366369</v>
      </c>
      <c r="BH271">
        <v>3.3338405124913657E-2</v>
      </c>
      <c r="BI271">
        <v>1.144376492591829E-2</v>
      </c>
    </row>
    <row r="272" spans="1:61" x14ac:dyDescent="0.35">
      <c r="A272" t="s">
        <v>1595</v>
      </c>
      <c r="B272" t="s">
        <v>897</v>
      </c>
      <c r="C272">
        <v>6</v>
      </c>
      <c r="D272">
        <v>679.14347499999997</v>
      </c>
      <c r="E272">
        <v>4074.86085</v>
      </c>
      <c r="F272">
        <v>3.7630933177569922E-2</v>
      </c>
      <c r="G272">
        <v>6.0482310682208863E-2</v>
      </c>
      <c r="H272" t="s">
        <v>3</v>
      </c>
      <c r="I272">
        <v>6.9560777196801163E-2</v>
      </c>
      <c r="J272">
        <v>0.75052522073490513</v>
      </c>
      <c r="K272">
        <v>8.1123511449895727E-2</v>
      </c>
      <c r="L272">
        <v>0.40486219791773842</v>
      </c>
      <c r="M272">
        <v>4.1878486844588662E-2</v>
      </c>
      <c r="N272">
        <v>0.16472111694366071</v>
      </c>
      <c r="O272">
        <v>88155.933398430003</v>
      </c>
      <c r="P272" s="1">
        <v>0.117816091954023</v>
      </c>
      <c r="Q272">
        <v>0.13793103448275859</v>
      </c>
      <c r="R272">
        <v>0.74425287356321834</v>
      </c>
      <c r="S272">
        <v>44</v>
      </c>
      <c r="T272">
        <v>116047.13636362999</v>
      </c>
      <c r="U272" s="1">
        <v>92.610473863636358</v>
      </c>
      <c r="V272">
        <v>334268.00083247008</v>
      </c>
      <c r="W272" s="1">
        <v>0.83707669151179032</v>
      </c>
      <c r="X272">
        <v>0.14491503492790839</v>
      </c>
      <c r="Y272">
        <v>1.80082735603013E-2</v>
      </c>
      <c r="Z272">
        <v>0.16292330848820971</v>
      </c>
      <c r="AA272">
        <v>334.26800083247008</v>
      </c>
      <c r="AB272">
        <v>13856.489111769301</v>
      </c>
      <c r="AC272" s="1">
        <v>1428.5413623387899</v>
      </c>
      <c r="AD272">
        <v>260254.91989930841</v>
      </c>
      <c r="AE272" s="1">
        <v>508</v>
      </c>
      <c r="AF272">
        <v>45863</v>
      </c>
      <c r="AG272" s="1">
        <v>75870.171664793132</v>
      </c>
      <c r="AH272" s="1">
        <v>112.629994</v>
      </c>
      <c r="AI272">
        <v>36.881599999999999</v>
      </c>
      <c r="AJ272">
        <v>59.015498999999998</v>
      </c>
      <c r="AK272">
        <v>1.5</v>
      </c>
      <c r="AL272">
        <v>1.0923529999999999</v>
      </c>
      <c r="AM272">
        <v>1.2763789999999999</v>
      </c>
      <c r="AN272">
        <v>0</v>
      </c>
      <c r="AO272">
        <v>0.89101831764471995</v>
      </c>
      <c r="AP272">
        <v>2170.3957890979268</v>
      </c>
      <c r="AQ272" s="1">
        <v>2735.6997675147609</v>
      </c>
      <c r="AR272" s="1">
        <v>13209.471047336499</v>
      </c>
      <c r="AS272" s="1">
        <v>1191.784023741571</v>
      </c>
      <c r="AT272" s="1">
        <v>803.30140353136233</v>
      </c>
      <c r="AU272">
        <v>20110.652031222118</v>
      </c>
      <c r="AV272" s="1">
        <v>5268.0150819789997</v>
      </c>
      <c r="AW272" s="1">
        <v>0.2406576926</v>
      </c>
      <c r="AX272">
        <v>12052.8296033078</v>
      </c>
      <c r="AY272" s="1">
        <v>0.55060703440000003</v>
      </c>
      <c r="AZ272">
        <v>2189.1814521748001</v>
      </c>
      <c r="BA272" s="1">
        <v>0.10000794389999999</v>
      </c>
      <c r="BB272">
        <v>2380.0494528617</v>
      </c>
      <c r="BC272" s="1">
        <v>0.10872732910000001</v>
      </c>
      <c r="BD272">
        <v>21890.0755903233</v>
      </c>
      <c r="BE272" s="1">
        <v>0.59608311866348085</v>
      </c>
      <c r="BF272">
        <v>0.23040084350567749</v>
      </c>
      <c r="BG272">
        <v>0.1224354731792046</v>
      </c>
      <c r="BH272">
        <v>3.1896146641185993E-2</v>
      </c>
      <c r="BI272">
        <v>1.9184418010450999E-2</v>
      </c>
    </row>
    <row r="273" spans="1:61" x14ac:dyDescent="0.35">
      <c r="A273" t="s">
        <v>1596</v>
      </c>
      <c r="B273" t="s">
        <v>898</v>
      </c>
      <c r="C273">
        <v>85</v>
      </c>
      <c r="D273">
        <v>18.734973458823529</v>
      </c>
      <c r="E273">
        <v>1592.4727439999999</v>
      </c>
      <c r="F273">
        <v>7.6723436431356843E-3</v>
      </c>
      <c r="G273">
        <v>7.336973265120535E-3</v>
      </c>
      <c r="H273" t="s">
        <v>3</v>
      </c>
      <c r="I273">
        <v>2.2145092854666891E-2</v>
      </c>
      <c r="J273">
        <v>0.9213463864934871</v>
      </c>
      <c r="K273">
        <v>3.8096040208484443E-2</v>
      </c>
      <c r="L273">
        <v>0.42034191800564041</v>
      </c>
      <c r="M273" t="s">
        <v>3</v>
      </c>
      <c r="N273">
        <v>0.19390899353922619</v>
      </c>
      <c r="O273">
        <v>69600.264591429994</v>
      </c>
      <c r="P273" s="1">
        <v>0.1079136690647482</v>
      </c>
      <c r="Q273">
        <v>0.1654676258992806</v>
      </c>
      <c r="R273">
        <v>0.72661870503597126</v>
      </c>
      <c r="S273">
        <v>16.75</v>
      </c>
      <c r="T273">
        <v>94415.313432829993</v>
      </c>
      <c r="U273" s="1">
        <v>95.072999641791043</v>
      </c>
      <c r="V273">
        <v>373866.85470329161</v>
      </c>
      <c r="W273" s="1">
        <v>0.70560458411017435</v>
      </c>
      <c r="X273">
        <v>0.21230629127724851</v>
      </c>
      <c r="Y273">
        <v>8.2089124612577183E-2</v>
      </c>
      <c r="Z273">
        <v>0.29439541588982571</v>
      </c>
      <c r="AA273">
        <v>373.86685470329161</v>
      </c>
      <c r="AB273">
        <v>11792.984257192409</v>
      </c>
      <c r="AC273" s="1">
        <v>1134.051032775478</v>
      </c>
      <c r="AD273">
        <v>284820.24354465911</v>
      </c>
      <c r="AE273" s="1">
        <v>533</v>
      </c>
      <c r="AF273">
        <v>42305.5</v>
      </c>
      <c r="AG273" s="1">
        <v>84199.43421052632</v>
      </c>
      <c r="AH273" s="1">
        <v>48.799996999999998</v>
      </c>
      <c r="AI273">
        <v>29.999998000000001</v>
      </c>
      <c r="AJ273">
        <v>29.999994999999998</v>
      </c>
      <c r="AK273">
        <v>0</v>
      </c>
      <c r="AL273">
        <v>0</v>
      </c>
      <c r="AM273">
        <v>0</v>
      </c>
      <c r="AN273">
        <v>0</v>
      </c>
      <c r="AO273" s="1">
        <v>0.99635242234988908</v>
      </c>
      <c r="AP273">
        <v>2073.17017665704</v>
      </c>
      <c r="AQ273" s="1">
        <v>3580.7948810959369</v>
      </c>
      <c r="AR273" s="1">
        <v>8685.3609910198884</v>
      </c>
      <c r="AS273" s="1">
        <v>1209.7518448956259</v>
      </c>
      <c r="AT273">
        <v>650.54334769826369</v>
      </c>
      <c r="AU273">
        <v>16199.621241366751</v>
      </c>
      <c r="AV273" s="1">
        <v>4372.0829690184</v>
      </c>
      <c r="AW273" s="1">
        <v>0.2388880713</v>
      </c>
      <c r="AX273">
        <v>10451.1515238504</v>
      </c>
      <c r="AY273" s="1">
        <v>0.57104484249999998</v>
      </c>
      <c r="AZ273">
        <v>1225.4014628996999</v>
      </c>
      <c r="BA273">
        <v>6.69552234E-2</v>
      </c>
      <c r="BB273">
        <v>2253.1693425879998</v>
      </c>
      <c r="BC273" s="1">
        <v>0.1231118628</v>
      </c>
      <c r="BD273">
        <v>18301.805298356499</v>
      </c>
      <c r="BE273" s="1">
        <v>0.58005086843719478</v>
      </c>
      <c r="BF273">
        <v>0.23414727949698291</v>
      </c>
      <c r="BG273">
        <v>0.1075805007228247</v>
      </c>
      <c r="BH273">
        <v>3.3985766711729551E-2</v>
      </c>
      <c r="BI273">
        <v>4.4235584631268143E-2</v>
      </c>
    </row>
    <row r="274" spans="1:61" x14ac:dyDescent="0.35">
      <c r="A274" t="s">
        <v>1597</v>
      </c>
      <c r="B274" t="s">
        <v>899</v>
      </c>
      <c r="C274">
        <v>63</v>
      </c>
      <c r="D274">
        <v>266.50109263492061</v>
      </c>
      <c r="E274">
        <v>16789.568835999999</v>
      </c>
      <c r="F274">
        <v>9.9852824134270143E-2</v>
      </c>
      <c r="G274">
        <v>0.13542966843795581</v>
      </c>
      <c r="H274" t="s">
        <v>3</v>
      </c>
      <c r="I274">
        <v>0.1057702608417266</v>
      </c>
      <c r="J274">
        <v>0.59651943290731968</v>
      </c>
      <c r="K274">
        <v>6.1960377517635702E-2</v>
      </c>
      <c r="L274">
        <v>0.2386659101759204</v>
      </c>
      <c r="M274">
        <v>9.7978056996653878E-2</v>
      </c>
      <c r="N274">
        <v>0.11157989793854869</v>
      </c>
      <c r="O274">
        <v>79986.580639859996</v>
      </c>
      <c r="P274" s="1">
        <v>0.20497630331753561</v>
      </c>
      <c r="Q274">
        <v>0.1161137440758294</v>
      </c>
      <c r="R274">
        <v>0.67890995260663511</v>
      </c>
      <c r="S274">
        <v>104</v>
      </c>
      <c r="T274">
        <v>103399.56730769</v>
      </c>
      <c r="U274" s="1">
        <v>161.4381618846154</v>
      </c>
      <c r="V274">
        <v>228404.5348310218</v>
      </c>
      <c r="W274" s="1">
        <v>0.76742643865517057</v>
      </c>
      <c r="X274">
        <v>0.19413672110472249</v>
      </c>
      <c r="Y274">
        <v>3.8436840240106997E-2</v>
      </c>
      <c r="Z274">
        <v>0.23257356134482951</v>
      </c>
      <c r="AA274">
        <v>228.40453483102181</v>
      </c>
      <c r="AB274">
        <v>7363.3402505798576</v>
      </c>
      <c r="AC274" s="1">
        <v>736.60488430663122</v>
      </c>
      <c r="AD274">
        <v>208540.5528876954</v>
      </c>
      <c r="AE274" s="1">
        <v>419</v>
      </c>
      <c r="AF274">
        <v>58202</v>
      </c>
      <c r="AG274" s="1">
        <v>116100.1580379338</v>
      </c>
      <c r="AH274" s="1">
        <v>64.139996999999994</v>
      </c>
      <c r="AI274">
        <v>29.6782</v>
      </c>
      <c r="AJ274">
        <v>36.041499999999999</v>
      </c>
      <c r="AK274">
        <v>2</v>
      </c>
      <c r="AL274">
        <v>1.519396</v>
      </c>
      <c r="AM274">
        <v>1.5823719999999999</v>
      </c>
      <c r="AN274">
        <v>0</v>
      </c>
      <c r="AO274" s="1">
        <v>0.51440484120635421</v>
      </c>
      <c r="AP274">
        <v>1383.4297835091829</v>
      </c>
      <c r="AQ274" s="1">
        <v>2539.508476154414</v>
      </c>
      <c r="AR274" s="1">
        <v>7191.8185868534356</v>
      </c>
      <c r="AS274" s="1">
        <v>1126.2407197411369</v>
      </c>
      <c r="AT274" s="1">
        <v>323.03479160052927</v>
      </c>
      <c r="AU274">
        <v>12564.032357858699</v>
      </c>
      <c r="AV274" s="1">
        <v>3639.4510773341999</v>
      </c>
      <c r="AW274" s="1">
        <v>0.27488355710000001</v>
      </c>
      <c r="AX274">
        <v>6519.3451466282004</v>
      </c>
      <c r="AY274" s="1">
        <v>0.49239864620000001</v>
      </c>
      <c r="AZ274">
        <v>1820.0363117006</v>
      </c>
      <c r="BA274">
        <v>0.1374652509</v>
      </c>
      <c r="BB274">
        <v>1261.1412058976</v>
      </c>
      <c r="BC274" s="1">
        <v>9.5252545899999999E-2</v>
      </c>
      <c r="BD274">
        <v>13239.9737415606</v>
      </c>
      <c r="BE274" s="1">
        <v>0.58102902100897591</v>
      </c>
      <c r="BF274">
        <v>0.1922099127344023</v>
      </c>
      <c r="BG274">
        <v>0.1883587683642157</v>
      </c>
      <c r="BH274">
        <v>2.692121928431291E-2</v>
      </c>
      <c r="BI274">
        <v>1.148107860809316E-2</v>
      </c>
    </row>
    <row r="275" spans="1:61" x14ac:dyDescent="0.35">
      <c r="A275" t="s">
        <v>1598</v>
      </c>
      <c r="B275" t="s">
        <v>900</v>
      </c>
      <c r="C275">
        <v>127</v>
      </c>
      <c r="D275">
        <v>7.1346308188976382</v>
      </c>
      <c r="E275">
        <v>906.09811400000001</v>
      </c>
      <c r="F275" t="s">
        <v>3</v>
      </c>
      <c r="G275" t="s">
        <v>3</v>
      </c>
      <c r="H275" t="s">
        <v>3</v>
      </c>
      <c r="I275">
        <v>7.2034342428875214E-2</v>
      </c>
      <c r="J275">
        <v>0.87077289111455869</v>
      </c>
      <c r="K275">
        <v>4.796720761416539E-2</v>
      </c>
      <c r="L275">
        <v>0.36091948248101863</v>
      </c>
      <c r="M275" t="s">
        <v>3</v>
      </c>
      <c r="N275">
        <v>0.12356035965528329</v>
      </c>
      <c r="O275">
        <v>61531.040599059997</v>
      </c>
      <c r="P275" s="1">
        <v>0.13793103448275859</v>
      </c>
      <c r="Q275">
        <v>8.6206896551724144E-2</v>
      </c>
      <c r="R275">
        <v>0.77586206896551724</v>
      </c>
      <c r="S275">
        <v>7</v>
      </c>
      <c r="T275">
        <v>75265.714285709997</v>
      </c>
      <c r="U275" s="1">
        <v>129.44258771428571</v>
      </c>
      <c r="V275">
        <v>218581.47251369289</v>
      </c>
      <c r="W275" s="1">
        <v>0.78612258961165882</v>
      </c>
      <c r="X275">
        <v>8.3074627381128974E-2</v>
      </c>
      <c r="Y275">
        <v>0.13080278300721221</v>
      </c>
      <c r="Z275">
        <v>0.21387741038834121</v>
      </c>
      <c r="AA275">
        <v>218.58147251369289</v>
      </c>
      <c r="AB275">
        <v>5264.7720222492371</v>
      </c>
      <c r="AC275" s="1">
        <v>610.10752749453354</v>
      </c>
      <c r="AD275">
        <v>196569.2211359936</v>
      </c>
      <c r="AE275" s="1">
        <v>383</v>
      </c>
      <c r="AF275">
        <v>41328</v>
      </c>
      <c r="AG275" s="1">
        <v>58592.264548600193</v>
      </c>
      <c r="AH275" s="1">
        <v>36.399934999999999</v>
      </c>
      <c r="AI275">
        <v>22.071587999999998</v>
      </c>
      <c r="AJ275">
        <v>23.760549000000001</v>
      </c>
      <c r="AK275">
        <v>0</v>
      </c>
      <c r="AL275">
        <v>0</v>
      </c>
      <c r="AM275">
        <v>0</v>
      </c>
      <c r="AN275">
        <v>2817.1370854437068</v>
      </c>
      <c r="AO275">
        <v>1.581863101942772</v>
      </c>
      <c r="AP275">
        <v>1848.7346614210039</v>
      </c>
      <c r="AQ275" s="1">
        <v>3572.53537998204</v>
      </c>
      <c r="AR275" s="1">
        <v>8372.6426672597627</v>
      </c>
      <c r="AS275" s="1">
        <v>1071.805917035603</v>
      </c>
      <c r="AT275">
        <v>444.39627870144761</v>
      </c>
      <c r="AU275">
        <v>15310.114904399859</v>
      </c>
      <c r="AV275" s="1">
        <v>6865.2037307671999</v>
      </c>
      <c r="AW275" s="1">
        <v>0.39092496560000001</v>
      </c>
      <c r="AX275">
        <v>7839.5733060275998</v>
      </c>
      <c r="AY275" s="1">
        <v>0.44640844540000002</v>
      </c>
      <c r="AZ275">
        <v>1279.2964957713</v>
      </c>
      <c r="BA275">
        <v>7.2846918799999993E-2</v>
      </c>
      <c r="BB275">
        <v>1577.3623811181001</v>
      </c>
      <c r="BC275" s="1">
        <v>8.9819670099999999E-2</v>
      </c>
      <c r="BD275">
        <v>17561.435913684199</v>
      </c>
      <c r="BE275" s="1">
        <v>0.52428549387236956</v>
      </c>
      <c r="BF275">
        <v>0.23379381866119819</v>
      </c>
      <c r="BG275">
        <v>0.16469758312582389</v>
      </c>
      <c r="BH275">
        <v>5.8485816122259657E-2</v>
      </c>
      <c r="BI275">
        <v>1.8737288218348708E-2</v>
      </c>
    </row>
    <row r="276" spans="1:61" x14ac:dyDescent="0.35">
      <c r="A276" t="s">
        <v>1599</v>
      </c>
      <c r="B276" t="s">
        <v>901</v>
      </c>
      <c r="C276">
        <v>57</v>
      </c>
      <c r="D276">
        <v>106.2536255438597</v>
      </c>
      <c r="E276">
        <v>6056.4566560000003</v>
      </c>
      <c r="F276">
        <v>4.7403874111675327E-3</v>
      </c>
      <c r="G276">
        <v>3.1482005795300999E-2</v>
      </c>
      <c r="H276" t="s">
        <v>3</v>
      </c>
      <c r="I276">
        <v>2.836816272758166E-2</v>
      </c>
      <c r="J276">
        <v>0.8620987958600056</v>
      </c>
      <c r="K276">
        <v>7.2935589646560647E-2</v>
      </c>
      <c r="L276">
        <v>0.50690782085321628</v>
      </c>
      <c r="M276">
        <v>4.3396049636162714E-3</v>
      </c>
      <c r="N276">
        <v>0.17886434779508209</v>
      </c>
      <c r="O276">
        <v>73060.828033669997</v>
      </c>
      <c r="P276" s="1">
        <v>0.1640625</v>
      </c>
      <c r="Q276">
        <v>0.2734375</v>
      </c>
      <c r="R276">
        <v>0.5625</v>
      </c>
      <c r="S276">
        <v>38.25</v>
      </c>
      <c r="T276">
        <v>115146.37254901</v>
      </c>
      <c r="U276" s="1">
        <v>158.33873610457519</v>
      </c>
      <c r="V276">
        <v>224131.7484960797</v>
      </c>
      <c r="W276" s="1">
        <v>0.72798953020699442</v>
      </c>
      <c r="X276">
        <v>0.20420470757907089</v>
      </c>
      <c r="Y276">
        <v>6.7805762213934653E-2</v>
      </c>
      <c r="Z276">
        <v>0.27201046979300558</v>
      </c>
      <c r="AA276">
        <v>224.13174849607969</v>
      </c>
      <c r="AB276">
        <v>5422.6079480754397</v>
      </c>
      <c r="AC276" s="1">
        <v>499.26492365868921</v>
      </c>
      <c r="AD276">
        <v>160599.49810719519</v>
      </c>
      <c r="AE276" s="1">
        <v>247</v>
      </c>
      <c r="AF276">
        <v>36224</v>
      </c>
      <c r="AG276" s="1">
        <v>57001.040449029679</v>
      </c>
      <c r="AH276" s="1">
        <v>64.599998999999997</v>
      </c>
      <c r="AI276">
        <v>19.999998999999999</v>
      </c>
      <c r="AJ276">
        <v>25.728099</v>
      </c>
      <c r="AK276">
        <v>0.5</v>
      </c>
      <c r="AL276">
        <v>0.32715699999999998</v>
      </c>
      <c r="AM276">
        <v>0.48208200000000001</v>
      </c>
      <c r="AN276">
        <v>2478.754622164673</v>
      </c>
      <c r="AO276">
        <v>1.556360808863112</v>
      </c>
      <c r="AP276">
        <v>1761.791649153346</v>
      </c>
      <c r="AQ276" s="1">
        <v>2232.951127719587</v>
      </c>
      <c r="AR276" s="1">
        <v>8677.7506428504676</v>
      </c>
      <c r="AS276" s="1">
        <v>1300.6712088323079</v>
      </c>
      <c r="AT276" s="1">
        <v>546.2673404460669</v>
      </c>
      <c r="AU276">
        <v>14519.43196900178</v>
      </c>
      <c r="AV276" s="1">
        <v>5644.4455012476001</v>
      </c>
      <c r="AW276" s="1">
        <v>0.35855129899999999</v>
      </c>
      <c r="AX276">
        <v>7342.7752643772001</v>
      </c>
      <c r="AY276" s="1">
        <v>0.46643405599999999</v>
      </c>
      <c r="AZ276">
        <v>636.78602168880002</v>
      </c>
      <c r="BA276">
        <v>4.0450466800000001E-2</v>
      </c>
      <c r="BB276">
        <v>2118.3584400301002</v>
      </c>
      <c r="BC276" s="1">
        <v>0.1345641782</v>
      </c>
      <c r="BD276">
        <v>15742.3652273437</v>
      </c>
      <c r="BE276" s="1">
        <v>0.59657091801729745</v>
      </c>
      <c r="BF276">
        <v>0.26168779322621449</v>
      </c>
      <c r="BG276">
        <v>8.777475263591239E-2</v>
      </c>
      <c r="BH276">
        <v>4.0213391221641311E-2</v>
      </c>
      <c r="BI276">
        <v>1.3753144898934269E-2</v>
      </c>
    </row>
    <row r="277" spans="1:61" x14ac:dyDescent="0.35">
      <c r="A277" t="s">
        <v>1600</v>
      </c>
      <c r="B277" t="s">
        <v>902</v>
      </c>
      <c r="C277">
        <v>79</v>
      </c>
      <c r="D277">
        <v>62.90147843037974</v>
      </c>
      <c r="E277">
        <v>4969.2167959999997</v>
      </c>
      <c r="F277">
        <v>1.431669317611496E-2</v>
      </c>
      <c r="G277">
        <v>2.4303881697261252E-2</v>
      </c>
      <c r="H277" t="s">
        <v>3</v>
      </c>
      <c r="I277">
        <v>6.1155214992326623E-2</v>
      </c>
      <c r="J277">
        <v>0.85084308221861193</v>
      </c>
      <c r="K277">
        <v>4.8436833488124512E-2</v>
      </c>
      <c r="L277">
        <v>0.2465218072245941</v>
      </c>
      <c r="M277">
        <v>2.379760237631063E-2</v>
      </c>
      <c r="N277">
        <v>0.16673270848331681</v>
      </c>
      <c r="O277">
        <v>73929.005089049999</v>
      </c>
      <c r="P277" s="1">
        <v>0.16118421052631579</v>
      </c>
      <c r="Q277">
        <v>0.17763157894736839</v>
      </c>
      <c r="R277">
        <v>0.66118421052631582</v>
      </c>
      <c r="S277">
        <v>33.200000000000003</v>
      </c>
      <c r="T277">
        <v>91144.1566265</v>
      </c>
      <c r="U277" s="1">
        <v>149.6752046987952</v>
      </c>
      <c r="V277">
        <v>263083.96547567332</v>
      </c>
      <c r="W277" s="1">
        <v>0.83502166866008132</v>
      </c>
      <c r="X277">
        <v>0.1136273573643253</v>
      </c>
      <c r="Y277">
        <v>5.135097397559342E-2</v>
      </c>
      <c r="Z277">
        <v>0.16497833133991871</v>
      </c>
      <c r="AA277">
        <v>263.08396547567332</v>
      </c>
      <c r="AB277">
        <v>8160.8212450387127</v>
      </c>
      <c r="AC277" s="1">
        <v>850.25076253485327</v>
      </c>
      <c r="AD277">
        <v>203615.95889994249</v>
      </c>
      <c r="AE277" s="1">
        <v>409</v>
      </c>
      <c r="AF277">
        <v>48610</v>
      </c>
      <c r="AG277" s="1">
        <v>90915.693301616484</v>
      </c>
      <c r="AH277" s="1">
        <v>54.749999000000003</v>
      </c>
      <c r="AI277">
        <v>29.64</v>
      </c>
      <c r="AJ277">
        <v>30.435694000000002</v>
      </c>
      <c r="AK277">
        <v>2.5</v>
      </c>
      <c r="AL277">
        <v>1.3257639999999999</v>
      </c>
      <c r="AM277">
        <v>1.909365</v>
      </c>
      <c r="AN277">
        <v>0</v>
      </c>
      <c r="AO277">
        <v>0.80477982652800495</v>
      </c>
      <c r="AP277">
        <v>1436.674615554447</v>
      </c>
      <c r="AQ277" s="1">
        <v>2441.6681095030249</v>
      </c>
      <c r="AR277" s="1">
        <v>7821.6656458391317</v>
      </c>
      <c r="AS277" s="1">
        <v>998.77356608693231</v>
      </c>
      <c r="AT277">
        <v>410.87686326012329</v>
      </c>
      <c r="AU277">
        <v>13109.65880024366</v>
      </c>
      <c r="AV277" s="1">
        <v>4875.4261362661</v>
      </c>
      <c r="AW277" s="1">
        <v>0.34215656570000003</v>
      </c>
      <c r="AX277">
        <v>7271.3107404984003</v>
      </c>
      <c r="AY277" s="1">
        <v>0.51029933419999995</v>
      </c>
      <c r="AZ277">
        <v>893.83135459289997</v>
      </c>
      <c r="BA277">
        <v>6.2728930399999994E-2</v>
      </c>
      <c r="BB277">
        <v>1208.5405828984999</v>
      </c>
      <c r="BC277" s="1">
        <v>8.4815169800000006E-2</v>
      </c>
      <c r="BD277">
        <v>14249.1088142559</v>
      </c>
      <c r="BE277" s="1">
        <v>0.5904227345813835</v>
      </c>
      <c r="BF277">
        <v>0.2409584162502493</v>
      </c>
      <c r="BG277">
        <v>0.12365109335114639</v>
      </c>
      <c r="BH277">
        <v>3.5831944801990638E-2</v>
      </c>
      <c r="BI277">
        <v>9.1358110152300713E-3</v>
      </c>
    </row>
    <row r="278" spans="1:61" x14ac:dyDescent="0.35">
      <c r="A278" t="s">
        <v>1601</v>
      </c>
      <c r="B278" t="s">
        <v>903</v>
      </c>
      <c r="C278">
        <v>22</v>
      </c>
      <c r="D278">
        <v>22.436735772727271</v>
      </c>
      <c r="E278">
        <v>493.60818699999999</v>
      </c>
      <c r="F278" t="s">
        <v>3</v>
      </c>
      <c r="G278" t="s">
        <v>3</v>
      </c>
      <c r="H278" t="s">
        <v>3</v>
      </c>
      <c r="I278" t="s">
        <v>3</v>
      </c>
      <c r="J278">
        <v>0.9677099151242049</v>
      </c>
      <c r="K278" t="s">
        <v>3</v>
      </c>
      <c r="L278">
        <v>0.50479806424365192</v>
      </c>
      <c r="M278" t="s">
        <v>3</v>
      </c>
      <c r="N278">
        <v>0.18736412340009509</v>
      </c>
      <c r="O278">
        <v>58896.126769349998</v>
      </c>
      <c r="P278" s="1">
        <v>0.22641509433962259</v>
      </c>
      <c r="Q278">
        <v>0.169811320754717</v>
      </c>
      <c r="R278">
        <v>0.60377358490566035</v>
      </c>
      <c r="S278">
        <v>4</v>
      </c>
      <c r="T278">
        <v>83264.75</v>
      </c>
      <c r="U278" s="1">
        <v>123.40204675</v>
      </c>
      <c r="V278">
        <v>215362.4327953053</v>
      </c>
      <c r="W278" s="1">
        <v>0.7554029146041199</v>
      </c>
      <c r="X278">
        <v>0.101578519699889</v>
      </c>
      <c r="Y278">
        <v>0.14301856569599111</v>
      </c>
      <c r="Z278">
        <v>0.2445970853958801</v>
      </c>
      <c r="AA278">
        <v>215.3624327953053</v>
      </c>
      <c r="AB278">
        <v>5048.088880260003</v>
      </c>
      <c r="AC278" s="1">
        <v>645.77518848973227</v>
      </c>
      <c r="AD278">
        <v>142152.27250231151</v>
      </c>
      <c r="AE278" s="1">
        <v>166</v>
      </c>
      <c r="AF278">
        <v>33539</v>
      </c>
      <c r="AG278" s="1">
        <v>53867.384615384617</v>
      </c>
      <c r="AH278" s="1">
        <v>23.439935999999999</v>
      </c>
      <c r="AI278">
        <v>23.439990000000002</v>
      </c>
      <c r="AJ278">
        <v>23.439865999999999</v>
      </c>
      <c r="AK278">
        <v>4.0999999999999996</v>
      </c>
      <c r="AL278">
        <v>4.0999999999999996</v>
      </c>
      <c r="AM278">
        <v>4.0999999999999996</v>
      </c>
      <c r="AN278">
        <v>0</v>
      </c>
      <c r="AO278">
        <v>0.97574682945256741</v>
      </c>
      <c r="AP278">
        <v>2478.4815410689289</v>
      </c>
      <c r="AQ278" s="1">
        <v>3770.9761892583838</v>
      </c>
      <c r="AR278" s="1">
        <v>10599.160037837861</v>
      </c>
      <c r="AS278" s="1">
        <v>1840.132789369638</v>
      </c>
      <c r="AT278">
        <v>142.71993831415119</v>
      </c>
      <c r="AU278">
        <v>18831.470495848971</v>
      </c>
      <c r="AV278" s="1">
        <v>12284.059827474999</v>
      </c>
      <c r="AW278" s="1">
        <v>0.5934175411</v>
      </c>
      <c r="AX278">
        <v>4404.9600181630003</v>
      </c>
      <c r="AY278" s="1">
        <v>0.2127945141</v>
      </c>
      <c r="AZ278">
        <v>1323.4919183776999</v>
      </c>
      <c r="BA278">
        <v>6.39351591E-2</v>
      </c>
      <c r="BB278">
        <v>2688.0219700918001</v>
      </c>
      <c r="BC278" s="1">
        <v>0.1298527857</v>
      </c>
      <c r="BD278">
        <v>20700.533734107499</v>
      </c>
      <c r="BE278" s="1">
        <v>0.54467784263865937</v>
      </c>
      <c r="BF278">
        <v>0.22505728433756869</v>
      </c>
      <c r="BG278">
        <v>0.17416285807559839</v>
      </c>
      <c r="BH278">
        <v>4.001104863925762E-2</v>
      </c>
      <c r="BI278">
        <v>1.609096630891587E-2</v>
      </c>
    </row>
    <row r="279" spans="1:61" x14ac:dyDescent="0.35">
      <c r="A279" t="s">
        <v>1602</v>
      </c>
      <c r="B279" t="s">
        <v>904</v>
      </c>
      <c r="C279">
        <v>58</v>
      </c>
      <c r="D279">
        <v>11.522092517241379</v>
      </c>
      <c r="E279">
        <v>668.28136600000005</v>
      </c>
      <c r="F279" t="s">
        <v>3</v>
      </c>
      <c r="G279" t="s">
        <v>3</v>
      </c>
      <c r="H279" t="s">
        <v>3</v>
      </c>
      <c r="I279">
        <v>0.45778712908021929</v>
      </c>
      <c r="J279">
        <v>0.51760065397244714</v>
      </c>
      <c r="K279" t="s">
        <v>3</v>
      </c>
      <c r="L279">
        <v>0.35997563464358862</v>
      </c>
      <c r="M279">
        <v>2.6062727185279789E-2</v>
      </c>
      <c r="N279">
        <v>0.1875141740411419</v>
      </c>
      <c r="O279">
        <v>65008.923413149998</v>
      </c>
      <c r="P279" s="1">
        <v>0.1025641025641026</v>
      </c>
      <c r="Q279">
        <v>0.21794871794871801</v>
      </c>
      <c r="R279">
        <v>0.67948717948717952</v>
      </c>
      <c r="S279">
        <v>10</v>
      </c>
      <c r="T279">
        <v>66386.7</v>
      </c>
      <c r="U279" s="1">
        <v>66.828136600000008</v>
      </c>
      <c r="V279">
        <v>153175.13731184899</v>
      </c>
      <c r="W279" s="1">
        <v>0.70735655443232093</v>
      </c>
      <c r="X279">
        <v>0.15336051929929731</v>
      </c>
      <c r="Y279">
        <v>0.13928292626838179</v>
      </c>
      <c r="Z279">
        <v>0.29264344556767907</v>
      </c>
      <c r="AA279">
        <v>153.175137311849</v>
      </c>
      <c r="AB279">
        <v>4222.9488110551329</v>
      </c>
      <c r="AC279" s="1">
        <v>409.14975923479511</v>
      </c>
      <c r="AD279">
        <v>148992.14276777199</v>
      </c>
      <c r="AE279" s="1">
        <v>199</v>
      </c>
      <c r="AF279">
        <v>38553</v>
      </c>
      <c r="AG279" s="1">
        <v>57507.292050691241</v>
      </c>
      <c r="AH279" s="1">
        <v>32.899996000000002</v>
      </c>
      <c r="AI279">
        <v>27.205286999999998</v>
      </c>
      <c r="AJ279">
        <v>24.407639</v>
      </c>
      <c r="AK279">
        <v>0</v>
      </c>
      <c r="AL279">
        <v>0</v>
      </c>
      <c r="AM279">
        <v>0</v>
      </c>
      <c r="AN279">
        <v>813.50881179589851</v>
      </c>
      <c r="AO279" s="1">
        <v>1.3278162584482369</v>
      </c>
      <c r="AP279">
        <v>1650.4549671971549</v>
      </c>
      <c r="AQ279" s="1">
        <v>2239.3848850784798</v>
      </c>
      <c r="AR279" s="1">
        <v>7739.5193748376932</v>
      </c>
      <c r="AS279" s="1">
        <v>459.02255487997542</v>
      </c>
      <c r="AT279">
        <v>65.02199853347399</v>
      </c>
      <c r="AU279">
        <v>12153.40378052678</v>
      </c>
      <c r="AV279" s="1">
        <v>8753.0963111105993</v>
      </c>
      <c r="AW279" s="1">
        <v>0.55127532729999995</v>
      </c>
      <c r="AX279">
        <v>4728.8553817620004</v>
      </c>
      <c r="AY279" s="1">
        <v>0.29782618700000002</v>
      </c>
      <c r="AZ279">
        <v>927.13712075369995</v>
      </c>
      <c r="BA279">
        <v>5.8391659499999998E-2</v>
      </c>
      <c r="BB279">
        <v>1468.8144359856999</v>
      </c>
      <c r="BC279" s="1">
        <v>9.2506826200000003E-2</v>
      </c>
      <c r="BD279">
        <v>15877.903249612</v>
      </c>
      <c r="BE279" s="1">
        <v>0.53437314456461948</v>
      </c>
      <c r="BF279">
        <v>0.25308623276035469</v>
      </c>
      <c r="BG279">
        <v>0.1807930176255759</v>
      </c>
      <c r="BH279">
        <v>1.793322977227068E-2</v>
      </c>
      <c r="BI279">
        <v>1.381437527717933E-2</v>
      </c>
    </row>
    <row r="280" spans="1:61" x14ac:dyDescent="0.35">
      <c r="A280" t="s">
        <v>1603</v>
      </c>
      <c r="B280" t="s">
        <v>905</v>
      </c>
      <c r="C280">
        <v>53</v>
      </c>
      <c r="D280">
        <v>41.472240075471703</v>
      </c>
      <c r="E280">
        <v>2198.0287239999998</v>
      </c>
      <c r="F280">
        <v>5.7329904557117898E-3</v>
      </c>
      <c r="G280">
        <v>1.4625555663868431E-2</v>
      </c>
      <c r="H280" t="s">
        <v>3</v>
      </c>
      <c r="I280">
        <v>3.0670924533934382E-2</v>
      </c>
      <c r="J280">
        <v>0.88660325479558355</v>
      </c>
      <c r="K280">
        <v>6.2367274550901713E-2</v>
      </c>
      <c r="L280">
        <v>0.22592893600962419</v>
      </c>
      <c r="M280" t="s">
        <v>3</v>
      </c>
      <c r="N280">
        <v>0.1616142474112727</v>
      </c>
      <c r="O280">
        <v>60746.14942288</v>
      </c>
      <c r="P280" s="1">
        <v>0.13636363636363641</v>
      </c>
      <c r="Q280">
        <v>0.15584415584415581</v>
      </c>
      <c r="R280">
        <v>0.70779220779220775</v>
      </c>
      <c r="S280">
        <v>17.5</v>
      </c>
      <c r="T280">
        <v>84270.777142849998</v>
      </c>
      <c r="U280" s="1">
        <v>125.6016413714286</v>
      </c>
      <c r="V280">
        <v>195693.12962263179</v>
      </c>
      <c r="W280" s="1">
        <v>0.83220779825838676</v>
      </c>
      <c r="X280">
        <v>0.1128863145486511</v>
      </c>
      <c r="Y280">
        <v>5.4905887192962133E-2</v>
      </c>
      <c r="Z280">
        <v>0.1677922017416133</v>
      </c>
      <c r="AA280">
        <v>195.6931296226318</v>
      </c>
      <c r="AB280">
        <v>6556.7045792619047</v>
      </c>
      <c r="AC280" s="1">
        <v>874.32369696366186</v>
      </c>
      <c r="AD280">
        <v>156354.48341677341</v>
      </c>
      <c r="AE280" s="1">
        <v>232</v>
      </c>
      <c r="AF280">
        <v>42126</v>
      </c>
      <c r="AG280" s="1">
        <v>76879.495749388618</v>
      </c>
      <c r="AH280" s="1">
        <v>41.499934000000003</v>
      </c>
      <c r="AI280">
        <v>32.705497999999999</v>
      </c>
      <c r="AJ280">
        <v>35.510686</v>
      </c>
      <c r="AK280">
        <v>3.2</v>
      </c>
      <c r="AL280">
        <v>2.0237699999999998</v>
      </c>
      <c r="AM280">
        <v>3.049871</v>
      </c>
      <c r="AN280">
        <v>0</v>
      </c>
      <c r="AO280" s="1">
        <v>0.85594108742366848</v>
      </c>
      <c r="AP280">
        <v>1485.643865498457</v>
      </c>
      <c r="AQ280" s="1">
        <v>2420.3696939494589</v>
      </c>
      <c r="AR280" s="1">
        <v>7613.8132806311778</v>
      </c>
      <c r="AS280" s="1">
        <v>738.4381934037001</v>
      </c>
      <c r="AT280">
        <v>594.92171131426949</v>
      </c>
      <c r="AU280">
        <v>12853.18674479706</v>
      </c>
      <c r="AV280" s="1">
        <v>5022.0574797927002</v>
      </c>
      <c r="AW280" s="1">
        <v>0.39929484259999998</v>
      </c>
      <c r="AX280">
        <v>5742.2176683831003</v>
      </c>
      <c r="AY280" s="1">
        <v>0.45655349620000002</v>
      </c>
      <c r="AZ280">
        <v>656.78248352729997</v>
      </c>
      <c r="BA280" s="1">
        <v>5.2219605099999997E-2</v>
      </c>
      <c r="BB280">
        <v>1156.2585354902001</v>
      </c>
      <c r="BC280" s="1">
        <v>9.1932056100000006E-2</v>
      </c>
      <c r="BD280">
        <v>12577.316167193299</v>
      </c>
      <c r="BE280" s="1">
        <v>0.56941955304224889</v>
      </c>
      <c r="BF280">
        <v>0.27236454943023369</v>
      </c>
      <c r="BG280">
        <v>0.10529599105152369</v>
      </c>
      <c r="BH280">
        <v>3.9366343786168698E-2</v>
      </c>
      <c r="BI280">
        <v>1.355356268982499E-2</v>
      </c>
    </row>
    <row r="281" spans="1:61" x14ac:dyDescent="0.35">
      <c r="A281" t="s">
        <v>1604</v>
      </c>
      <c r="B281" t="s">
        <v>907</v>
      </c>
      <c r="C281">
        <v>74</v>
      </c>
      <c r="D281">
        <v>13.47315297297297</v>
      </c>
      <c r="E281">
        <v>997.01332000000002</v>
      </c>
      <c r="F281" t="s">
        <v>3</v>
      </c>
      <c r="G281" t="s">
        <v>3</v>
      </c>
      <c r="H281" t="s">
        <v>3</v>
      </c>
      <c r="I281">
        <v>5.251996675583484E-2</v>
      </c>
      <c r="J281">
        <v>0.92324711507829804</v>
      </c>
      <c r="K281">
        <v>1.221171499527512E-2</v>
      </c>
      <c r="L281">
        <v>0.20871461318611981</v>
      </c>
      <c r="M281" t="s">
        <v>3</v>
      </c>
      <c r="N281">
        <v>0.14956748423715779</v>
      </c>
      <c r="O281">
        <v>75813.535614339999</v>
      </c>
      <c r="P281" s="1">
        <v>0.15853658536585369</v>
      </c>
      <c r="Q281">
        <v>0.15853658536585369</v>
      </c>
      <c r="R281">
        <v>0.68292682926829273</v>
      </c>
      <c r="S281">
        <v>12</v>
      </c>
      <c r="T281">
        <v>79464.333333329996</v>
      </c>
      <c r="U281" s="1">
        <v>83.08444333333334</v>
      </c>
      <c r="V281">
        <v>185721.15967317269</v>
      </c>
      <c r="W281" s="1">
        <v>0.70724645774151229</v>
      </c>
      <c r="X281">
        <v>5.5803731636726667E-2</v>
      </c>
      <c r="Y281">
        <v>0.2369498106217611</v>
      </c>
      <c r="Z281">
        <v>0.29275354225848771</v>
      </c>
      <c r="AA281">
        <v>185.72115967317271</v>
      </c>
      <c r="AB281">
        <v>4706.9942856931939</v>
      </c>
      <c r="AC281" s="1">
        <v>399.46115263535302</v>
      </c>
      <c r="AD281">
        <v>170893.85324399281</v>
      </c>
      <c r="AE281" s="1">
        <v>288</v>
      </c>
      <c r="AF281">
        <v>40868</v>
      </c>
      <c r="AG281" s="1">
        <v>64306.546240601507</v>
      </c>
      <c r="AH281" s="1">
        <v>40.349983999999999</v>
      </c>
      <c r="AI281">
        <v>20.022086000000002</v>
      </c>
      <c r="AJ281">
        <v>29.083091</v>
      </c>
      <c r="AK281">
        <v>1.75</v>
      </c>
      <c r="AL281">
        <v>1.673786</v>
      </c>
      <c r="AM281">
        <v>1.6847190000000001</v>
      </c>
      <c r="AN281">
        <v>3074.1900118245162</v>
      </c>
      <c r="AO281">
        <v>1.654065711937571</v>
      </c>
      <c r="AP281">
        <v>1867.526905257394</v>
      </c>
      <c r="AQ281" s="1">
        <v>2709.49002968185</v>
      </c>
      <c r="AR281" s="1">
        <v>9579.2784493591334</v>
      </c>
      <c r="AS281" s="1">
        <v>808.3173151588386</v>
      </c>
      <c r="AT281">
        <v>464.61067340604842</v>
      </c>
      <c r="AU281">
        <v>15429.22337286326</v>
      </c>
      <c r="AV281" s="1">
        <v>7853.0723721512004</v>
      </c>
      <c r="AW281" s="1">
        <v>0.4304541476</v>
      </c>
      <c r="AX281">
        <v>7139.8098194390996</v>
      </c>
      <c r="AY281" s="1">
        <v>0.391357752</v>
      </c>
      <c r="AZ281">
        <v>2533.5932735209999</v>
      </c>
      <c r="BA281">
        <v>0.13887503909999999</v>
      </c>
      <c r="BB281">
        <v>717.215335127</v>
      </c>
      <c r="BC281" s="1">
        <v>3.93130613E-2</v>
      </c>
      <c r="BD281">
        <v>18243.690800238299</v>
      </c>
      <c r="BE281" s="1">
        <v>0.5623366119003167</v>
      </c>
      <c r="BF281">
        <v>0.23932644256861851</v>
      </c>
      <c r="BG281">
        <v>0.15405149957027739</v>
      </c>
      <c r="BH281">
        <v>3.1045852959550729E-2</v>
      </c>
      <c r="BI281">
        <v>1.323959300123664E-2</v>
      </c>
    </row>
    <row r="282" spans="1:61" x14ac:dyDescent="0.35">
      <c r="A282" t="s">
        <v>1605</v>
      </c>
      <c r="B282" t="s">
        <v>908</v>
      </c>
      <c r="C282">
        <v>19</v>
      </c>
      <c r="D282">
        <v>63.108030578947357</v>
      </c>
      <c r="E282">
        <v>1199.0525809999999</v>
      </c>
      <c r="F282" t="s">
        <v>3</v>
      </c>
      <c r="G282">
        <v>0.33375993802063098</v>
      </c>
      <c r="H282" t="s">
        <v>3</v>
      </c>
      <c r="I282">
        <v>0.10358764244282501</v>
      </c>
      <c r="J282">
        <v>0.46199002179322768</v>
      </c>
      <c r="K282">
        <v>9.1740370730105089E-2</v>
      </c>
      <c r="L282">
        <v>0.67854990140914428</v>
      </c>
      <c r="M282">
        <v>1.9032514262367441E-2</v>
      </c>
      <c r="N282">
        <v>0.16204875775065511</v>
      </c>
      <c r="O282">
        <v>60084.004226090001</v>
      </c>
      <c r="P282" s="1">
        <v>0.2988505747126437</v>
      </c>
      <c r="Q282">
        <v>0.31034482758620691</v>
      </c>
      <c r="R282">
        <v>0.39080459770114939</v>
      </c>
      <c r="S282">
        <v>12.13</v>
      </c>
      <c r="T282">
        <v>76025.881286060001</v>
      </c>
      <c r="U282" s="1">
        <v>98.850171558120351</v>
      </c>
      <c r="V282">
        <v>208437.23116092439</v>
      </c>
      <c r="W282" s="1">
        <v>0.69972712053750052</v>
      </c>
      <c r="X282">
        <v>0.25538868918629098</v>
      </c>
      <c r="Y282">
        <v>4.4884190276208429E-2</v>
      </c>
      <c r="Z282">
        <v>0.30027287946249948</v>
      </c>
      <c r="AA282">
        <v>208.4372311609244</v>
      </c>
      <c r="AB282">
        <v>7838.1316623845378</v>
      </c>
      <c r="AC282" s="1">
        <v>890.68748687343839</v>
      </c>
      <c r="AD282">
        <v>161695.71584672859</v>
      </c>
      <c r="AE282" s="1">
        <v>250</v>
      </c>
      <c r="AF282">
        <v>34835</v>
      </c>
      <c r="AG282" s="1">
        <v>68963.232424191083</v>
      </c>
      <c r="AH282" s="1">
        <v>46.149951000000001</v>
      </c>
      <c r="AI282">
        <v>36.712694999999997</v>
      </c>
      <c r="AJ282">
        <v>38.545194000000002</v>
      </c>
      <c r="AK282">
        <v>0.9</v>
      </c>
      <c r="AL282">
        <v>0.60961100000000001</v>
      </c>
      <c r="AM282">
        <v>0.81183499999999997</v>
      </c>
      <c r="AN282">
        <v>0</v>
      </c>
      <c r="AO282" s="1">
        <v>0.92052774860962228</v>
      </c>
      <c r="AP282">
        <v>1932.5504291625391</v>
      </c>
      <c r="AQ282" s="1">
        <v>2299.613247736298</v>
      </c>
      <c r="AR282" s="1">
        <v>8172.4485608692412</v>
      </c>
      <c r="AS282" s="1">
        <v>724.29363295786948</v>
      </c>
      <c r="AT282">
        <v>296.30371147168228</v>
      </c>
      <c r="AU282">
        <v>13425.209582197631</v>
      </c>
      <c r="AV282" s="1">
        <v>5137.3112443607997</v>
      </c>
      <c r="AW282" s="1">
        <v>0.33203915579999999</v>
      </c>
      <c r="AX282">
        <v>6744.8908291466996</v>
      </c>
      <c r="AY282" s="1">
        <v>0.4359416337</v>
      </c>
      <c r="AZ282">
        <v>814.62903560049995</v>
      </c>
      <c r="BA282">
        <v>5.2651810299999997E-2</v>
      </c>
      <c r="BB282">
        <v>2775.1731854320001</v>
      </c>
      <c r="BC282" s="1">
        <v>0.1793674002</v>
      </c>
      <c r="BD282">
        <v>15472.00429454</v>
      </c>
      <c r="BE282" s="1">
        <v>0.53299072924518243</v>
      </c>
      <c r="BF282">
        <v>0.19472748640470519</v>
      </c>
      <c r="BG282">
        <v>0.2233081368202636</v>
      </c>
      <c r="BH282">
        <v>2.2647592704072479E-2</v>
      </c>
      <c r="BI282">
        <v>2.6326054825776289E-2</v>
      </c>
    </row>
    <row r="283" spans="1:61" x14ac:dyDescent="0.35">
      <c r="A283" t="s">
        <v>1606</v>
      </c>
      <c r="B283" t="s">
        <v>909</v>
      </c>
      <c r="C283">
        <v>52</v>
      </c>
      <c r="D283">
        <v>23.02400311538462</v>
      </c>
      <c r="E283">
        <v>1197.2481620000001</v>
      </c>
      <c r="F283" t="s">
        <v>3</v>
      </c>
      <c r="G283" t="s">
        <v>3</v>
      </c>
      <c r="H283" t="s">
        <v>3</v>
      </c>
      <c r="I283">
        <v>2.1061804837612271E-2</v>
      </c>
      <c r="J283">
        <v>0.94543170646998698</v>
      </c>
      <c r="K283">
        <v>2.9323852769495558E-2</v>
      </c>
      <c r="L283">
        <v>0.28232728520463829</v>
      </c>
      <c r="M283" t="s">
        <v>3</v>
      </c>
      <c r="N283">
        <v>0.18441808576649621</v>
      </c>
      <c r="O283">
        <v>64504.697087150002</v>
      </c>
      <c r="P283" s="1">
        <v>0.23469387755102039</v>
      </c>
      <c r="Q283">
        <v>0.23469387755102039</v>
      </c>
      <c r="R283">
        <v>0.53061224489795922</v>
      </c>
      <c r="S283">
        <v>11.25</v>
      </c>
      <c r="T283">
        <v>105785.66666666001</v>
      </c>
      <c r="U283" s="1">
        <v>106.42205884444451</v>
      </c>
      <c r="V283">
        <v>249493.763683055</v>
      </c>
      <c r="W283" s="1">
        <v>0.89370894687568159</v>
      </c>
      <c r="X283">
        <v>4.3933272839057937E-2</v>
      </c>
      <c r="Y283">
        <v>6.235778028526047E-2</v>
      </c>
      <c r="Z283">
        <v>0.1062910531243184</v>
      </c>
      <c r="AA283">
        <v>249.49376368305511</v>
      </c>
      <c r="AB283">
        <v>5279.3490945446947</v>
      </c>
      <c r="AC283" s="1">
        <v>569.18750149645246</v>
      </c>
      <c r="AD283">
        <v>184656.7476070374</v>
      </c>
      <c r="AE283" s="1">
        <v>342</v>
      </c>
      <c r="AF283">
        <v>44005</v>
      </c>
      <c r="AG283" s="1">
        <v>71333.600543478256</v>
      </c>
      <c r="AH283" s="1">
        <v>37.699981999999999</v>
      </c>
      <c r="AI283">
        <v>19.999998000000001</v>
      </c>
      <c r="AJ283">
        <v>21.286384999999999</v>
      </c>
      <c r="AK283">
        <v>0.5</v>
      </c>
      <c r="AL283">
        <v>0.29757299999999998</v>
      </c>
      <c r="AM283">
        <v>0.48244700000000001</v>
      </c>
      <c r="AN283">
        <v>3884.0938725951451</v>
      </c>
      <c r="AO283">
        <v>1.7582382019847249</v>
      </c>
      <c r="AP283">
        <v>2186.1980273392969</v>
      </c>
      <c r="AQ283" s="1">
        <v>2933.3311100125952</v>
      </c>
      <c r="AR283" s="1">
        <v>8505.5519675961714</v>
      </c>
      <c r="AS283" s="1">
        <v>842.84172824647851</v>
      </c>
      <c r="AT283">
        <v>515.390492618689</v>
      </c>
      <c r="AU283">
        <v>14983.313325813229</v>
      </c>
      <c r="AV283" s="1">
        <v>6687.7499450470996</v>
      </c>
      <c r="AW283" s="1">
        <v>0.37472814250000003</v>
      </c>
      <c r="AX283">
        <v>8252.3492242695993</v>
      </c>
      <c r="AY283" s="1">
        <v>0.46239580149999998</v>
      </c>
      <c r="AZ283">
        <v>1236.4046740583001</v>
      </c>
      <c r="BA283" s="1">
        <v>6.9278252100000007E-2</v>
      </c>
      <c r="BB283">
        <v>1670.4342084346999</v>
      </c>
      <c r="BC283" s="1">
        <v>9.3597803899999998E-2</v>
      </c>
      <c r="BD283">
        <v>17846.938051809699</v>
      </c>
      <c r="BE283" s="1">
        <v>0.56653420780217756</v>
      </c>
      <c r="BF283">
        <v>0.19070483525851589</v>
      </c>
      <c r="BG283">
        <v>0.1675341172207935</v>
      </c>
      <c r="BH283">
        <v>6.2493520704511113E-2</v>
      </c>
      <c r="BI283">
        <v>1.273331901400194E-2</v>
      </c>
    </row>
    <row r="284" spans="1:61" x14ac:dyDescent="0.35">
      <c r="A284" t="s">
        <v>1607</v>
      </c>
      <c r="B284" t="s">
        <v>906</v>
      </c>
      <c r="C284">
        <v>49</v>
      </c>
      <c r="D284">
        <v>30.40860883673469</v>
      </c>
      <c r="E284">
        <v>1490.021833</v>
      </c>
      <c r="F284">
        <v>1.1941024088116229E-2</v>
      </c>
      <c r="G284">
        <v>1.153266565680078E-2</v>
      </c>
      <c r="H284" t="s">
        <v>3</v>
      </c>
      <c r="I284">
        <v>6.2305078963283703E-2</v>
      </c>
      <c r="J284">
        <v>0.88637500221204391</v>
      </c>
      <c r="K284">
        <v>2.784622907975531E-2</v>
      </c>
      <c r="L284">
        <v>0.18194095533159019</v>
      </c>
      <c r="M284">
        <v>1.063333576172867E-2</v>
      </c>
      <c r="N284">
        <v>7.8490374747283473E-2</v>
      </c>
      <c r="O284">
        <v>61986.319311660001</v>
      </c>
      <c r="P284" s="1">
        <v>0.12</v>
      </c>
      <c r="Q284">
        <v>0.24</v>
      </c>
      <c r="R284">
        <v>0.64</v>
      </c>
      <c r="S284">
        <v>14.13</v>
      </c>
      <c r="T284">
        <v>80058.556970980004</v>
      </c>
      <c r="U284" s="1">
        <v>105.4509435951875</v>
      </c>
      <c r="V284">
        <v>192462.81071104281</v>
      </c>
      <c r="W284" s="1">
        <v>0.77194669708134767</v>
      </c>
      <c r="X284">
        <v>0.13639175323518929</v>
      </c>
      <c r="Y284">
        <v>9.1661549683463059E-2</v>
      </c>
      <c r="Z284">
        <v>0.22805330291865239</v>
      </c>
      <c r="AA284">
        <v>192.46281071104281</v>
      </c>
      <c r="AB284">
        <v>4996.3227619363342</v>
      </c>
      <c r="AC284" s="1">
        <v>452.34617042017533</v>
      </c>
      <c r="AD284">
        <v>152487.0245466489</v>
      </c>
      <c r="AE284" s="1">
        <v>221</v>
      </c>
      <c r="AF284">
        <v>50509</v>
      </c>
      <c r="AG284" s="1">
        <v>99956.664823974395</v>
      </c>
      <c r="AH284" s="1">
        <v>35.769967000000001</v>
      </c>
      <c r="AI284">
        <v>24.969995999999998</v>
      </c>
      <c r="AJ284">
        <v>24.969998</v>
      </c>
      <c r="AK284">
        <v>0.5</v>
      </c>
      <c r="AL284">
        <v>0.39554600000000001</v>
      </c>
      <c r="AM284">
        <v>0.41922399999999999</v>
      </c>
      <c r="AN284">
        <v>1861.8266045233181</v>
      </c>
      <c r="AO284" s="1">
        <v>0.97274852277558543</v>
      </c>
      <c r="AP284">
        <v>1534.5285011001581</v>
      </c>
      <c r="AQ284" s="1">
        <v>2268.753769328157</v>
      </c>
      <c r="AR284" s="1">
        <v>6385.2721411767398</v>
      </c>
      <c r="AS284" s="1">
        <v>526.10187491125168</v>
      </c>
      <c r="AT284">
        <v>421.27227004196521</v>
      </c>
      <c r="AU284">
        <v>11135.92855655827</v>
      </c>
      <c r="AV284" s="1">
        <v>5316.7089913236996</v>
      </c>
      <c r="AW284" s="1">
        <v>0.40377747279999998</v>
      </c>
      <c r="AX284">
        <v>6323.0046674272999</v>
      </c>
      <c r="AY284" s="1">
        <v>0.48020059949999999</v>
      </c>
      <c r="AZ284">
        <v>762.74876895850002</v>
      </c>
      <c r="BA284">
        <v>5.7926956500000001E-2</v>
      </c>
      <c r="BB284">
        <v>764.96108959579999</v>
      </c>
      <c r="BC284" s="1">
        <v>5.8094971199999998E-2</v>
      </c>
      <c r="BD284">
        <v>13167.4235173053</v>
      </c>
      <c r="BE284" s="1">
        <v>0.54647909633604264</v>
      </c>
      <c r="BF284">
        <v>0.21730634534852639</v>
      </c>
      <c r="BG284">
        <v>0.183053207076457</v>
      </c>
      <c r="BH284">
        <v>4.0419979012186788E-2</v>
      </c>
      <c r="BI284">
        <v>1.274137222678718E-2</v>
      </c>
    </row>
    <row r="285" spans="1:61" x14ac:dyDescent="0.35">
      <c r="A285" t="s">
        <v>1608</v>
      </c>
      <c r="B285" t="s">
        <v>910</v>
      </c>
      <c r="C285">
        <v>36</v>
      </c>
      <c r="D285">
        <v>135.8341302222222</v>
      </c>
      <c r="E285">
        <v>4890.0286880000003</v>
      </c>
      <c r="F285">
        <v>0.24927684282127471</v>
      </c>
      <c r="G285">
        <v>0.3122699326808589</v>
      </c>
      <c r="H285" t="s">
        <v>3</v>
      </c>
      <c r="I285">
        <v>5.2152775101454253E-2</v>
      </c>
      <c r="J285">
        <v>0.34807792253513919</v>
      </c>
      <c r="K285">
        <v>3.632764496951342E-2</v>
      </c>
      <c r="L285">
        <v>0.51607940045905576</v>
      </c>
      <c r="M285">
        <v>0.1907948384689333</v>
      </c>
      <c r="N285">
        <v>0.13407216375415029</v>
      </c>
      <c r="O285">
        <v>63529.066657260002</v>
      </c>
      <c r="P285" s="1">
        <v>0.41082802547770703</v>
      </c>
      <c r="Q285">
        <v>0.16878980891719739</v>
      </c>
      <c r="R285">
        <v>0.42038216560509561</v>
      </c>
      <c r="S285">
        <v>36.53</v>
      </c>
      <c r="T285">
        <v>80059.25266903</v>
      </c>
      <c r="U285" s="1">
        <v>133.86336402956471</v>
      </c>
      <c r="V285">
        <v>183010.94555868991</v>
      </c>
      <c r="W285" s="1">
        <v>0.70082762809903798</v>
      </c>
      <c r="X285">
        <v>0.17275788698688099</v>
      </c>
      <c r="Y285">
        <v>0.126414484914081</v>
      </c>
      <c r="Z285">
        <v>0.29917237190096202</v>
      </c>
      <c r="AA285">
        <v>183.01094555868991</v>
      </c>
      <c r="AB285">
        <v>6185.5980669862274</v>
      </c>
      <c r="AC285" s="1">
        <v>739.15460636659554</v>
      </c>
      <c r="AD285">
        <v>151520.03173167011</v>
      </c>
      <c r="AE285" s="1">
        <v>216</v>
      </c>
      <c r="AF285">
        <v>47705.5</v>
      </c>
      <c r="AG285" s="1">
        <v>69339.725896943753</v>
      </c>
      <c r="AH285" s="1">
        <v>42.289994999999998</v>
      </c>
      <c r="AI285">
        <v>32.589998000000001</v>
      </c>
      <c r="AJ285">
        <v>32.490684999999999</v>
      </c>
      <c r="AK285">
        <v>1.99</v>
      </c>
      <c r="AL285">
        <v>1.4150830000000001</v>
      </c>
      <c r="AM285">
        <v>1.6213120000000001</v>
      </c>
      <c r="AN285">
        <v>0</v>
      </c>
      <c r="AO285">
        <v>0.92748514393078085</v>
      </c>
      <c r="AP285">
        <v>1700.769582478981</v>
      </c>
      <c r="AQ285" s="1">
        <v>2317.01357249788</v>
      </c>
      <c r="AR285" s="1">
        <v>6327.749247347565</v>
      </c>
      <c r="AS285" s="1">
        <v>631.47438737480059</v>
      </c>
      <c r="AT285" s="1">
        <v>252.22779429223661</v>
      </c>
      <c r="AU285" s="1">
        <v>11229.23458399146</v>
      </c>
      <c r="AV285" s="1">
        <v>5142.3792674024999</v>
      </c>
      <c r="AW285" s="1">
        <v>0.39528314110000001</v>
      </c>
      <c r="AX285">
        <v>5498.4770124504003</v>
      </c>
      <c r="AY285" s="1">
        <v>0.42265557469999998</v>
      </c>
      <c r="AZ285">
        <v>1185.255205231</v>
      </c>
      <c r="BA285">
        <v>9.11079048E-2</v>
      </c>
      <c r="BB285">
        <v>1183.2449308106</v>
      </c>
      <c r="BC285" s="1">
        <v>9.0953379500000001E-2</v>
      </c>
      <c r="BD285">
        <v>13009.356415894499</v>
      </c>
      <c r="BE285" s="1">
        <v>0.56795848545533167</v>
      </c>
      <c r="BF285">
        <v>0.1854891290627059</v>
      </c>
      <c r="BG285">
        <v>0.18472565511883229</v>
      </c>
      <c r="BH285">
        <v>4.7904096157119387E-2</v>
      </c>
      <c r="BI285">
        <v>1.392263420601072E-2</v>
      </c>
    </row>
    <row r="286" spans="1:61" x14ac:dyDescent="0.35">
      <c r="A286" t="s">
        <v>1609</v>
      </c>
      <c r="B286" t="s">
        <v>911</v>
      </c>
      <c r="C286">
        <v>108</v>
      </c>
      <c r="D286">
        <v>18.928193787037031</v>
      </c>
      <c r="E286">
        <v>2044.244929</v>
      </c>
      <c r="F286" t="s">
        <v>3</v>
      </c>
      <c r="G286">
        <v>5.8305973737562081E-3</v>
      </c>
      <c r="H286" t="s">
        <v>3</v>
      </c>
      <c r="I286">
        <v>1.249495959995923E-2</v>
      </c>
      <c r="J286">
        <v>0.94686383844545774</v>
      </c>
      <c r="K286">
        <v>3.2829159978001517E-2</v>
      </c>
      <c r="L286">
        <v>0.33722107425219011</v>
      </c>
      <c r="M286" t="s">
        <v>3</v>
      </c>
      <c r="N286">
        <v>0.12455645945910621</v>
      </c>
      <c r="O286">
        <v>60333.749865099999</v>
      </c>
      <c r="P286" s="1">
        <v>0.30303030303030298</v>
      </c>
      <c r="Q286">
        <v>0.12878787878787881</v>
      </c>
      <c r="R286">
        <v>0.56818181818181823</v>
      </c>
      <c r="S286">
        <v>23.5</v>
      </c>
      <c r="T286">
        <v>70081.740425530006</v>
      </c>
      <c r="U286" s="1">
        <v>86.989145914893612</v>
      </c>
      <c r="V286">
        <v>155941.40040545011</v>
      </c>
      <c r="W286" s="1">
        <v>0.84100466557413678</v>
      </c>
      <c r="X286">
        <v>6.3031917472411908E-2</v>
      </c>
      <c r="Y286">
        <v>9.5963416953451355E-2</v>
      </c>
      <c r="Z286">
        <v>0.15899533442586331</v>
      </c>
      <c r="AA286">
        <v>155.94140040545011</v>
      </c>
      <c r="AB286">
        <v>3284.246865312879</v>
      </c>
      <c r="AC286" s="1">
        <v>433.41965408881782</v>
      </c>
      <c r="AD286">
        <v>145099.57573070729</v>
      </c>
      <c r="AE286" s="1">
        <v>180</v>
      </c>
      <c r="AF286">
        <v>42718</v>
      </c>
      <c r="AG286" s="1">
        <v>65619.915922330096</v>
      </c>
      <c r="AH286" s="1">
        <v>29.899956</v>
      </c>
      <c r="AI286">
        <v>19.999995999999999</v>
      </c>
      <c r="AJ286">
        <v>21.756972000000001</v>
      </c>
      <c r="AK286">
        <v>1</v>
      </c>
      <c r="AL286">
        <v>1</v>
      </c>
      <c r="AM286">
        <v>1</v>
      </c>
      <c r="AN286">
        <v>1718.0505526400159</v>
      </c>
      <c r="AO286">
        <v>1.249837044659222</v>
      </c>
      <c r="AP286">
        <v>1857.600787522854</v>
      </c>
      <c r="AQ286" s="1">
        <v>2574.415499503973</v>
      </c>
      <c r="AR286" s="1">
        <v>6249.077015565389</v>
      </c>
      <c r="AS286" s="1">
        <v>388.07853635624701</v>
      </c>
      <c r="AT286">
        <v>200.48066852756281</v>
      </c>
      <c r="AU286">
        <v>11269.652507476019</v>
      </c>
      <c r="AV286" s="1">
        <v>6544.1744192489004</v>
      </c>
      <c r="AW286" s="1">
        <v>0.4832534738</v>
      </c>
      <c r="AX286">
        <v>4723.1705071709002</v>
      </c>
      <c r="AY286" s="1">
        <v>0.34878174220000002</v>
      </c>
      <c r="AZ286">
        <v>907.07617121179999</v>
      </c>
      <c r="BA286" s="1">
        <v>6.6982889300000001E-2</v>
      </c>
      <c r="BB286">
        <v>1367.4875976000999</v>
      </c>
      <c r="BC286" s="1">
        <v>0.10098189470000001</v>
      </c>
      <c r="BD286">
        <v>13541.908695231699</v>
      </c>
      <c r="BE286" s="1">
        <v>0.62213208156712252</v>
      </c>
      <c r="BF286">
        <v>0.1881243086080138</v>
      </c>
      <c r="BG286">
        <v>0.13250961830267549</v>
      </c>
      <c r="BH286">
        <v>4.4634798186962192E-2</v>
      </c>
      <c r="BI286">
        <v>1.2599193335225989E-2</v>
      </c>
    </row>
    <row r="287" spans="1:61" x14ac:dyDescent="0.35">
      <c r="A287" t="s">
        <v>1610</v>
      </c>
      <c r="B287" t="s">
        <v>912</v>
      </c>
      <c r="C287">
        <v>9</v>
      </c>
      <c r="D287">
        <v>349.3566873333333</v>
      </c>
      <c r="E287">
        <v>3144.2101859999998</v>
      </c>
      <c r="F287" t="s">
        <v>3</v>
      </c>
      <c r="G287">
        <v>0.36054285186678819</v>
      </c>
      <c r="H287" t="s">
        <v>3</v>
      </c>
      <c r="I287">
        <v>6.8841422648863934E-2</v>
      </c>
      <c r="J287">
        <v>0.36225175126761661</v>
      </c>
      <c r="K287">
        <v>0.20374158337732351</v>
      </c>
      <c r="L287">
        <v>0.9999611615738776</v>
      </c>
      <c r="M287">
        <v>1.1085461684037051E-2</v>
      </c>
      <c r="N287">
        <v>0.21596291598435549</v>
      </c>
      <c r="O287">
        <v>56752.359636679997</v>
      </c>
      <c r="P287" s="1">
        <v>0.36912751677852351</v>
      </c>
      <c r="Q287">
        <v>0.15436241610738249</v>
      </c>
      <c r="R287">
        <v>0.47651006711409388</v>
      </c>
      <c r="S287">
        <v>39</v>
      </c>
      <c r="T287">
        <v>81315.256410250004</v>
      </c>
      <c r="U287" s="1">
        <v>80.620773999999997</v>
      </c>
      <c r="V287">
        <v>108001.5711137958</v>
      </c>
      <c r="W287" s="1">
        <v>0.62937557151541834</v>
      </c>
      <c r="X287">
        <v>0.27981883719530409</v>
      </c>
      <c r="Y287">
        <v>9.0805591289277537E-2</v>
      </c>
      <c r="Z287">
        <v>0.37062442848458171</v>
      </c>
      <c r="AA287">
        <v>108.0015711137958</v>
      </c>
      <c r="AB287">
        <v>3346.483020394362</v>
      </c>
      <c r="AC287" s="1">
        <v>371.34325663049037</v>
      </c>
      <c r="AD287">
        <v>54756.967267471788</v>
      </c>
      <c r="AE287" s="1">
        <v>6</v>
      </c>
      <c r="AF287">
        <v>27597</v>
      </c>
      <c r="AG287" s="1">
        <v>38242.233423317033</v>
      </c>
      <c r="AH287" s="1">
        <v>40.498992999999999</v>
      </c>
      <c r="AI287">
        <v>29.285599999999999</v>
      </c>
      <c r="AJ287">
        <v>31.721692999999998</v>
      </c>
      <c r="AK287">
        <v>1.5</v>
      </c>
      <c r="AL287">
        <v>1.2514689999999999</v>
      </c>
      <c r="AM287">
        <v>1.3846259999999999</v>
      </c>
      <c r="AN287">
        <v>0</v>
      </c>
      <c r="AO287">
        <v>1.017232417505892</v>
      </c>
      <c r="AP287">
        <v>2071.9430014593818</v>
      </c>
      <c r="AQ287" s="1">
        <v>5567.7193840119444</v>
      </c>
      <c r="AR287" s="1">
        <v>10423.25314825502</v>
      </c>
      <c r="AS287" s="1">
        <v>1452.5776140335929</v>
      </c>
      <c r="AT287" s="1">
        <v>1319.91108561341</v>
      </c>
      <c r="AU287">
        <v>20835.404233373349</v>
      </c>
      <c r="AV287" s="1">
        <v>12456.504897658901</v>
      </c>
      <c r="AW287" s="1">
        <v>0.60169978660000001</v>
      </c>
      <c r="AX287">
        <v>2819.6819499364001</v>
      </c>
      <c r="AY287" s="1">
        <v>0.13620209210000001</v>
      </c>
      <c r="AZ287">
        <v>745.41549682269999</v>
      </c>
      <c r="BA287">
        <v>3.6006596500000002E-2</v>
      </c>
      <c r="BB287">
        <v>4680.5903020966998</v>
      </c>
      <c r="BC287" s="1">
        <v>0.2260915248</v>
      </c>
      <c r="BD287">
        <v>20702.192646514701</v>
      </c>
      <c r="BE287" s="1">
        <v>0.57383327106112669</v>
      </c>
      <c r="BF287">
        <v>0.19158571116318271</v>
      </c>
      <c r="BG287">
        <v>0.19461432578817561</v>
      </c>
      <c r="BH287">
        <v>3.1499875566751948E-2</v>
      </c>
      <c r="BI287">
        <v>8.4668164207630531E-3</v>
      </c>
    </row>
    <row r="288" spans="1:61" x14ac:dyDescent="0.35">
      <c r="A288" t="s">
        <v>1611</v>
      </c>
      <c r="B288" t="s">
        <v>913</v>
      </c>
      <c r="C288">
        <v>145</v>
      </c>
      <c r="D288">
        <v>5.7171377931034479</v>
      </c>
      <c r="E288">
        <v>828.98497999999995</v>
      </c>
      <c r="F288" t="s">
        <v>3</v>
      </c>
      <c r="G288" t="s">
        <v>3</v>
      </c>
      <c r="H288" t="s">
        <v>3</v>
      </c>
      <c r="I288">
        <v>3.4228893329562228E-2</v>
      </c>
      <c r="J288">
        <v>0.94685691245868464</v>
      </c>
      <c r="K288">
        <v>1.582144289526758E-2</v>
      </c>
      <c r="L288">
        <v>0.30781879460479311</v>
      </c>
      <c r="M288" t="s">
        <v>3</v>
      </c>
      <c r="N288">
        <v>0.1526402461835987</v>
      </c>
      <c r="O288">
        <v>62253.847323599999</v>
      </c>
      <c r="P288" s="1">
        <v>0.15277777777777779</v>
      </c>
      <c r="Q288">
        <v>0.22222222222222221</v>
      </c>
      <c r="R288">
        <v>0.625</v>
      </c>
      <c r="S288">
        <v>10</v>
      </c>
      <c r="T288">
        <v>67800.7</v>
      </c>
      <c r="U288" s="1">
        <v>82.898497999999989</v>
      </c>
      <c r="V288">
        <v>203509.38083341389</v>
      </c>
      <c r="W288" s="1">
        <v>0.74910391567068479</v>
      </c>
      <c r="X288">
        <v>4.9974268879950011E-2</v>
      </c>
      <c r="Y288">
        <v>0.20092181544936519</v>
      </c>
      <c r="Z288">
        <v>0.25089608432931521</v>
      </c>
      <c r="AA288">
        <v>203.5093808334139</v>
      </c>
      <c r="AB288">
        <v>5926.8999059548714</v>
      </c>
      <c r="AC288" s="1">
        <v>666.30070909125527</v>
      </c>
      <c r="AD288" s="1">
        <v>188244.07567925111</v>
      </c>
      <c r="AE288" s="1">
        <v>356</v>
      </c>
      <c r="AF288">
        <v>40572</v>
      </c>
      <c r="AG288" s="1">
        <v>71107.159791370315</v>
      </c>
      <c r="AH288" s="1">
        <v>42.599970999999996</v>
      </c>
      <c r="AI288">
        <v>25.384098000000002</v>
      </c>
      <c r="AJ288">
        <v>30.993587000000002</v>
      </c>
      <c r="AK288">
        <v>3</v>
      </c>
      <c r="AL288">
        <v>1.4841120000000001</v>
      </c>
      <c r="AM288">
        <v>2.2203879999999998</v>
      </c>
      <c r="AN288">
        <v>0</v>
      </c>
      <c r="AO288">
        <v>1.0720206805650609</v>
      </c>
      <c r="AP288">
        <v>1971.444657537704</v>
      </c>
      <c r="AQ288" s="1">
        <v>2351.9639040987208</v>
      </c>
      <c r="AR288" s="1">
        <v>9322.1503241228802</v>
      </c>
      <c r="AS288" s="1">
        <v>418.30464769096301</v>
      </c>
      <c r="AT288">
        <v>347.69978582724139</v>
      </c>
      <c r="AU288">
        <v>14411.563319277509</v>
      </c>
      <c r="AV288" s="1">
        <v>7271.8283016611003</v>
      </c>
      <c r="AW288" s="1">
        <v>0.45245646560000002</v>
      </c>
      <c r="AX288">
        <v>5419.183658942</v>
      </c>
      <c r="AY288" s="1">
        <v>0.33718407299999997</v>
      </c>
      <c r="AZ288">
        <v>2128.8108493377999</v>
      </c>
      <c r="BA288">
        <v>0.13245557969999999</v>
      </c>
      <c r="BB288">
        <v>1252.0622322826</v>
      </c>
      <c r="BC288" s="1">
        <v>7.7903881800000005E-2</v>
      </c>
      <c r="BD288">
        <v>16071.885042223499</v>
      </c>
      <c r="BE288" s="1">
        <v>0.55585057410533434</v>
      </c>
      <c r="BF288">
        <v>0.21315974431134149</v>
      </c>
      <c r="BG288">
        <v>6.9939329704524697E-2</v>
      </c>
      <c r="BH288">
        <v>3.5763596355566543E-2</v>
      </c>
      <c r="BI288">
        <v>0.1252867555232329</v>
      </c>
    </row>
    <row r="289" spans="1:61" x14ac:dyDescent="0.35">
      <c r="A289" t="s">
        <v>1612</v>
      </c>
      <c r="B289" t="s">
        <v>914</v>
      </c>
      <c r="C289">
        <v>25</v>
      </c>
      <c r="D289">
        <v>28.19912356</v>
      </c>
      <c r="E289">
        <v>704.97808899999995</v>
      </c>
      <c r="F289" t="s">
        <v>3</v>
      </c>
      <c r="G289" t="s">
        <v>3</v>
      </c>
      <c r="H289" t="s">
        <v>3</v>
      </c>
      <c r="I289">
        <v>1.6109943248284121E-2</v>
      </c>
      <c r="J289">
        <v>0.95613245340621689</v>
      </c>
      <c r="K289">
        <v>2.0193022198736501E-2</v>
      </c>
      <c r="L289">
        <v>0.76789238069007137</v>
      </c>
      <c r="M289" t="s">
        <v>3</v>
      </c>
      <c r="N289">
        <v>0.18345786554846061</v>
      </c>
      <c r="O289">
        <v>60109.22231818</v>
      </c>
      <c r="P289" s="1">
        <v>0.22727272727272729</v>
      </c>
      <c r="Q289">
        <v>0.10606060606060611</v>
      </c>
      <c r="R289">
        <v>0.66666666666666663</v>
      </c>
      <c r="S289">
        <v>9</v>
      </c>
      <c r="T289">
        <v>84065.888888879999</v>
      </c>
      <c r="U289" s="1">
        <v>78.330898777777776</v>
      </c>
      <c r="V289">
        <v>173779.0747139093</v>
      </c>
      <c r="W289" s="1">
        <v>0.69220051776811842</v>
      </c>
      <c r="X289">
        <v>0.1751832741764702</v>
      </c>
      <c r="Y289">
        <v>0.13261620805541141</v>
      </c>
      <c r="Z289">
        <v>0.30779948223188158</v>
      </c>
      <c r="AA289">
        <v>173.7790747139093</v>
      </c>
      <c r="AB289">
        <v>3616.15919668675</v>
      </c>
      <c r="AC289" s="1">
        <v>419.20728404368901</v>
      </c>
      <c r="AD289">
        <v>133380.7503654137</v>
      </c>
      <c r="AE289" s="1">
        <v>135</v>
      </c>
      <c r="AF289">
        <v>31749.5</v>
      </c>
      <c r="AG289" s="1">
        <v>52900.541632653061</v>
      </c>
      <c r="AH289" s="1">
        <v>26.099981</v>
      </c>
      <c r="AI289">
        <v>19.999991000000001</v>
      </c>
      <c r="AJ289">
        <v>19.999972</v>
      </c>
      <c r="AK289">
        <v>5.0999999999999996</v>
      </c>
      <c r="AL289">
        <v>4.9160119999999994</v>
      </c>
      <c r="AM289">
        <v>4.9894149999999993</v>
      </c>
      <c r="AN289">
        <v>0</v>
      </c>
      <c r="AO289">
        <v>0.83802371346741245</v>
      </c>
      <c r="AP289">
        <v>2081.2133070422278</v>
      </c>
      <c r="AQ289" s="1">
        <v>3751.31138295562</v>
      </c>
      <c r="AR289" s="1">
        <v>9926.9039409819161</v>
      </c>
      <c r="AS289" s="1">
        <v>790.3590319953903</v>
      </c>
      <c r="AT289" s="1">
        <v>322.82772124567413</v>
      </c>
      <c r="AU289">
        <v>16872.61538422083</v>
      </c>
      <c r="AV289" s="1">
        <v>10076.065989565899</v>
      </c>
      <c r="AW289" s="1">
        <v>0.61160164549999996</v>
      </c>
      <c r="AX289">
        <v>3059.3396608643002</v>
      </c>
      <c r="AY289" s="1">
        <v>0.18569719300000001</v>
      </c>
      <c r="AZ289">
        <v>708.55215867139998</v>
      </c>
      <c r="BA289">
        <v>4.3008021799999997E-2</v>
      </c>
      <c r="BB289">
        <v>2630.9259068504002</v>
      </c>
      <c r="BC289" s="1">
        <v>0.15969313969999999</v>
      </c>
      <c r="BD289">
        <v>16474.883715952001</v>
      </c>
      <c r="BE289" s="1">
        <v>0.47424541993903668</v>
      </c>
      <c r="BF289">
        <v>0.18343808149777119</v>
      </c>
      <c r="BG289">
        <v>0.29608414619561058</v>
      </c>
      <c r="BH289">
        <v>3.6029776995773082E-2</v>
      </c>
      <c r="BI289">
        <v>1.02025753718084E-2</v>
      </c>
    </row>
    <row r="290" spans="1:61" x14ac:dyDescent="0.35">
      <c r="A290" t="s">
        <v>1613</v>
      </c>
      <c r="B290" t="s">
        <v>915</v>
      </c>
      <c r="C290">
        <v>100</v>
      </c>
      <c r="D290">
        <v>50.373081190000001</v>
      </c>
      <c r="E290">
        <v>5037.3081190000003</v>
      </c>
      <c r="F290">
        <v>2.4502112347382921E-2</v>
      </c>
      <c r="G290">
        <v>3.2820149127702862E-2</v>
      </c>
      <c r="H290" t="s">
        <v>3</v>
      </c>
      <c r="I290">
        <v>4.2410097078435377E-2</v>
      </c>
      <c r="J290">
        <v>0.85286496365498565</v>
      </c>
      <c r="K290">
        <v>4.6877561119910767E-2</v>
      </c>
      <c r="L290">
        <v>0.17780272893560389</v>
      </c>
      <c r="M290">
        <v>2.4709323782400729E-2</v>
      </c>
      <c r="N290">
        <v>0.1142164366479218</v>
      </c>
      <c r="O290">
        <v>60808.378709310004</v>
      </c>
      <c r="P290" s="1">
        <v>0.40978593272171249</v>
      </c>
      <c r="Q290">
        <v>0.18042813455657489</v>
      </c>
      <c r="R290">
        <v>0.40978593272171249</v>
      </c>
      <c r="S290">
        <v>34.5</v>
      </c>
      <c r="T290">
        <v>95594.260869560007</v>
      </c>
      <c r="U290" s="1">
        <v>146.00893098550719</v>
      </c>
      <c r="V290">
        <v>276387.33766327309</v>
      </c>
      <c r="W290" s="1">
        <v>0.93216709394441444</v>
      </c>
      <c r="X290">
        <v>3.3374890100412988E-2</v>
      </c>
      <c r="Y290">
        <v>3.4458015955172588E-2</v>
      </c>
      <c r="Z290">
        <v>6.7832906055585576E-2</v>
      </c>
      <c r="AA290">
        <v>276.38733766327312</v>
      </c>
      <c r="AB290">
        <v>7944.9741914824481</v>
      </c>
      <c r="AC290" s="1">
        <v>1170.25166432945</v>
      </c>
      <c r="AD290">
        <v>221905.58943097221</v>
      </c>
      <c r="AE290" s="1">
        <v>441</v>
      </c>
      <c r="AF290">
        <v>57784.5</v>
      </c>
      <c r="AG290" s="1">
        <v>95788.096719518857</v>
      </c>
      <c r="AH290" s="1">
        <v>41.439976999999999</v>
      </c>
      <c r="AI290">
        <v>28.099999</v>
      </c>
      <c r="AJ290">
        <v>33.676895000000002</v>
      </c>
      <c r="AK290">
        <v>3</v>
      </c>
      <c r="AL290">
        <v>3</v>
      </c>
      <c r="AM290">
        <v>3</v>
      </c>
      <c r="AN290">
        <v>0</v>
      </c>
      <c r="AO290" s="1">
        <v>0.73242762333980382</v>
      </c>
      <c r="AP290">
        <v>1546.9399758589591</v>
      </c>
      <c r="AQ290" s="1">
        <v>2756.4868342332979</v>
      </c>
      <c r="AR290" s="1">
        <v>7642.6617174338471</v>
      </c>
      <c r="AS290" s="1">
        <v>478.54720875770988</v>
      </c>
      <c r="AT290">
        <v>291.00426366037033</v>
      </c>
      <c r="AU290">
        <v>12715.639999944189</v>
      </c>
      <c r="AV290" s="1">
        <v>3486.3724169269999</v>
      </c>
      <c r="AW290" s="1">
        <v>0.28563175699999999</v>
      </c>
      <c r="AX290">
        <v>6768.9205769505998</v>
      </c>
      <c r="AY290" s="1">
        <v>0.55456458639999995</v>
      </c>
      <c r="AZ290">
        <v>1050.9764305053</v>
      </c>
      <c r="BA290">
        <v>8.6104468599999998E-2</v>
      </c>
      <c r="BB290">
        <v>899.55969471289995</v>
      </c>
      <c r="BC290" s="1">
        <v>7.3699187999999999E-2</v>
      </c>
      <c r="BD290">
        <v>12205.829119095801</v>
      </c>
      <c r="BE290" s="1">
        <v>0.5487200783722479</v>
      </c>
      <c r="BF290">
        <v>0.25911669915268237</v>
      </c>
      <c r="BG290">
        <v>0.1384741891171562</v>
      </c>
      <c r="BH290">
        <v>4.4207041524368003E-2</v>
      </c>
      <c r="BI290">
        <v>9.4819918335454449E-3</v>
      </c>
    </row>
    <row r="291" spans="1:61" x14ac:dyDescent="0.35">
      <c r="A291" t="s">
        <v>1614</v>
      </c>
      <c r="B291" t="s">
        <v>916</v>
      </c>
      <c r="C291">
        <v>2</v>
      </c>
      <c r="D291">
        <v>230.89925349999999</v>
      </c>
      <c r="E291">
        <v>461.79850699999997</v>
      </c>
      <c r="F291" t="s">
        <v>3</v>
      </c>
      <c r="G291">
        <v>0.50662826354543966</v>
      </c>
      <c r="H291" t="s">
        <v>3</v>
      </c>
      <c r="I291">
        <v>0.1517710620894489</v>
      </c>
      <c r="J291">
        <v>0.23091403673108979</v>
      </c>
      <c r="K291">
        <v>0.1063850534759134</v>
      </c>
      <c r="L291">
        <v>1</v>
      </c>
      <c r="M291">
        <v>0.12392215210471599</v>
      </c>
      <c r="N291">
        <v>0.1795700728522725</v>
      </c>
      <c r="O291">
        <v>67234.811603859998</v>
      </c>
      <c r="P291" s="1">
        <v>0.20588235294117649</v>
      </c>
      <c r="Q291">
        <v>0.26470588235294118</v>
      </c>
      <c r="R291">
        <v>0.52941176470588236</v>
      </c>
      <c r="S291">
        <v>11</v>
      </c>
      <c r="T291">
        <v>106220.36363635999</v>
      </c>
      <c r="U291" s="1">
        <v>41.981682454545449</v>
      </c>
      <c r="V291">
        <v>159346.07601492311</v>
      </c>
      <c r="W291" s="1">
        <v>0.38662034974692122</v>
      </c>
      <c r="X291">
        <v>0.45680687219731858</v>
      </c>
      <c r="Y291">
        <v>0.1565727780557602</v>
      </c>
      <c r="Z291">
        <v>0.61337965025307883</v>
      </c>
      <c r="AA291">
        <v>159.34607601492311</v>
      </c>
      <c r="AB291">
        <v>6531.7946123199572</v>
      </c>
      <c r="AC291" s="1">
        <v>384.50102654836002</v>
      </c>
      <c r="AD291">
        <v>95016.286167465485</v>
      </c>
      <c r="AE291" s="1">
        <v>54</v>
      </c>
      <c r="AF291">
        <v>29335</v>
      </c>
      <c r="AG291" s="1">
        <v>42199.312880324542</v>
      </c>
      <c r="AH291" s="1">
        <v>47.089925999999998</v>
      </c>
      <c r="AI291">
        <v>37.069978999999996</v>
      </c>
      <c r="AJ291">
        <v>42.219679999999997</v>
      </c>
      <c r="AK291">
        <v>1</v>
      </c>
      <c r="AL291">
        <v>0.93218000000000001</v>
      </c>
      <c r="AM291">
        <v>0.90051999999999999</v>
      </c>
      <c r="AN291">
        <v>0</v>
      </c>
      <c r="AO291">
        <v>0.8783895350913612</v>
      </c>
      <c r="AP291">
        <v>4751.4333345386931</v>
      </c>
      <c r="AQ291" s="1">
        <v>2355.2533053122238</v>
      </c>
      <c r="AR291" s="1">
        <v>10684.219730489511</v>
      </c>
      <c r="AS291" s="1">
        <v>2058.6402415545272</v>
      </c>
      <c r="AT291">
        <v>215.82817720110131</v>
      </c>
      <c r="AU291">
        <v>20065.374789096059</v>
      </c>
      <c r="AV291" s="1">
        <v>12275.793179144001</v>
      </c>
      <c r="AW291" s="1">
        <v>0.50224933760000001</v>
      </c>
      <c r="AX291">
        <v>6206.3358502929004</v>
      </c>
      <c r="AY291" s="1">
        <v>0.25392477899999999</v>
      </c>
      <c r="AZ291">
        <v>1658.6932306497999</v>
      </c>
      <c r="BA291">
        <v>6.7863441799999993E-2</v>
      </c>
      <c r="BB291">
        <v>4300.8091383616002</v>
      </c>
      <c r="BC291" s="1">
        <v>0.17596244159999999</v>
      </c>
      <c r="BD291">
        <v>24441.631398448299</v>
      </c>
      <c r="BE291" s="1">
        <v>0.47942157994981099</v>
      </c>
      <c r="BF291">
        <v>0.1779227342057377</v>
      </c>
      <c r="BG291">
        <v>0.32702618337786488</v>
      </c>
      <c r="BH291">
        <v>2.8889512578353072E-3</v>
      </c>
      <c r="BI291">
        <v>1.2740551208751E-2</v>
      </c>
    </row>
    <row r="292" spans="1:61" x14ac:dyDescent="0.35">
      <c r="A292" t="s">
        <v>1615</v>
      </c>
      <c r="B292" t="s">
        <v>917</v>
      </c>
      <c r="C292">
        <v>198</v>
      </c>
      <c r="D292">
        <v>8.0765174545454546</v>
      </c>
      <c r="E292">
        <v>1599.1504560000001</v>
      </c>
      <c r="F292">
        <v>6.7203754913049661E-3</v>
      </c>
      <c r="G292">
        <v>1.331801664754477E-2</v>
      </c>
      <c r="H292" t="s">
        <v>3</v>
      </c>
      <c r="I292">
        <v>1.4536696463535941E-2</v>
      </c>
      <c r="J292">
        <v>0.9371467120011121</v>
      </c>
      <c r="K292">
        <v>2.8278199396502241E-2</v>
      </c>
      <c r="L292">
        <v>0.38952139393051599</v>
      </c>
      <c r="M292" t="s">
        <v>3</v>
      </c>
      <c r="N292">
        <v>0.18416386854786029</v>
      </c>
      <c r="O292">
        <v>65755.314049580003</v>
      </c>
      <c r="P292" s="1">
        <v>9.9173553719008267E-2</v>
      </c>
      <c r="Q292">
        <v>0.11570247933884301</v>
      </c>
      <c r="R292">
        <v>0.78512396694214881</v>
      </c>
      <c r="S292">
        <v>17</v>
      </c>
      <c r="T292">
        <v>98418.529411759999</v>
      </c>
      <c r="U292" s="1">
        <v>94.067673882352949</v>
      </c>
      <c r="V292">
        <v>280248.04565356037</v>
      </c>
      <c r="W292" s="1">
        <v>0.82493035560007644</v>
      </c>
      <c r="X292">
        <v>6.6135018795458633E-2</v>
      </c>
      <c r="Y292">
        <v>0.1089346256044649</v>
      </c>
      <c r="Z292">
        <v>0.17506964439992351</v>
      </c>
      <c r="AA292">
        <v>280.24804565356038</v>
      </c>
      <c r="AB292">
        <v>6781.7045977817606</v>
      </c>
      <c r="AC292" s="1">
        <v>681.62296168585146</v>
      </c>
      <c r="AD292">
        <v>218663.37699415541</v>
      </c>
      <c r="AE292" s="1">
        <v>437</v>
      </c>
      <c r="AF292">
        <v>43280</v>
      </c>
      <c r="AG292" s="1">
        <v>71047.643363728464</v>
      </c>
      <c r="AH292" s="1">
        <v>37.949972000000002</v>
      </c>
      <c r="AI292">
        <v>21.949998999999998</v>
      </c>
      <c r="AJ292">
        <v>29.600805999999999</v>
      </c>
      <c r="AK292">
        <v>0.5</v>
      </c>
      <c r="AL292">
        <v>0.413078</v>
      </c>
      <c r="AM292">
        <v>0.48810300000000001</v>
      </c>
      <c r="AN292">
        <v>2099.9993574088071</v>
      </c>
      <c r="AO292" s="1">
        <v>1.281034958424613</v>
      </c>
      <c r="AP292">
        <v>2281.929305843878</v>
      </c>
      <c r="AQ292" s="1">
        <v>2954.1940799096392</v>
      </c>
      <c r="AR292" s="1">
        <v>8607.5533095430019</v>
      </c>
      <c r="AS292" s="1">
        <v>939.96064245251978</v>
      </c>
      <c r="AT292">
        <v>325.39379146448488</v>
      </c>
      <c r="AU292">
        <v>15109.031129213519</v>
      </c>
      <c r="AV292" s="1">
        <v>6230.7131985507003</v>
      </c>
      <c r="AW292" s="1">
        <v>0.36078978859999999</v>
      </c>
      <c r="AX292">
        <v>8055.3748924837</v>
      </c>
      <c r="AY292" s="1">
        <v>0.46644692380000002</v>
      </c>
      <c r="AZ292">
        <v>1142.8097813884001</v>
      </c>
      <c r="BA292">
        <v>6.6174462899999995E-2</v>
      </c>
      <c r="BB292">
        <v>1840.7516453737001</v>
      </c>
      <c r="BC292" s="1">
        <v>0.1065888247</v>
      </c>
      <c r="BD292">
        <v>17269.649517796501</v>
      </c>
      <c r="BE292" s="1">
        <v>0.57456159974984</v>
      </c>
      <c r="BF292">
        <v>0.23265926822268701</v>
      </c>
      <c r="BG292">
        <v>0.13595524975381129</v>
      </c>
      <c r="BH292">
        <v>3.8307714610898942E-2</v>
      </c>
      <c r="BI292">
        <v>1.8516167662762768E-2</v>
      </c>
    </row>
    <row r="293" spans="1:61" x14ac:dyDescent="0.35">
      <c r="A293" t="s">
        <v>1616</v>
      </c>
      <c r="B293" t="s">
        <v>918</v>
      </c>
      <c r="C293">
        <v>317</v>
      </c>
      <c r="D293">
        <v>10.59133883596215</v>
      </c>
      <c r="E293">
        <v>3357.4544110000002</v>
      </c>
      <c r="F293" t="s">
        <v>3</v>
      </c>
      <c r="G293">
        <v>4.5305561718704994E-3</v>
      </c>
      <c r="H293" t="s">
        <v>3</v>
      </c>
      <c r="I293">
        <v>1.0951858998012419E-2</v>
      </c>
      <c r="J293">
        <v>0.95564821836936598</v>
      </c>
      <c r="K293">
        <v>2.7445288244301001E-2</v>
      </c>
      <c r="L293">
        <v>1</v>
      </c>
      <c r="M293" t="s">
        <v>3</v>
      </c>
      <c r="N293">
        <v>0.23377357893973999</v>
      </c>
      <c r="O293">
        <v>72104.42592039</v>
      </c>
      <c r="P293" s="1">
        <v>0.1387755102040816</v>
      </c>
      <c r="Q293">
        <v>0.2204081632653061</v>
      </c>
      <c r="R293">
        <v>0.64081632653061227</v>
      </c>
      <c r="S293">
        <v>25</v>
      </c>
      <c r="T293">
        <v>103215.64</v>
      </c>
      <c r="U293" s="1">
        <v>134.29817643999999</v>
      </c>
      <c r="V293">
        <v>311277.28095903539</v>
      </c>
      <c r="W293" s="1">
        <v>0.64407387210141409</v>
      </c>
      <c r="X293">
        <v>6.7448242811917358E-2</v>
      </c>
      <c r="Y293">
        <v>0.2884778850866685</v>
      </c>
      <c r="Z293">
        <v>0.35592612789858591</v>
      </c>
      <c r="AA293">
        <v>311.27728095903552</v>
      </c>
      <c r="AB293">
        <v>6827.1819045110478</v>
      </c>
      <c r="AC293" s="1">
        <v>595.82022422880186</v>
      </c>
      <c r="AD293">
        <v>212283.36639453369</v>
      </c>
      <c r="AE293" s="1">
        <v>427</v>
      </c>
      <c r="AF293">
        <v>34699</v>
      </c>
      <c r="AG293" s="1">
        <v>55958.825857021438</v>
      </c>
      <c r="AH293" s="1">
        <v>26.699995000000001</v>
      </c>
      <c r="AI293">
        <v>19.999998999999999</v>
      </c>
      <c r="AJ293">
        <v>19.999983</v>
      </c>
      <c r="AK293">
        <v>4.4000000000000004</v>
      </c>
      <c r="AL293">
        <v>4.1189529999999994</v>
      </c>
      <c r="AM293">
        <v>4.2426969999999997</v>
      </c>
      <c r="AN293">
        <v>0</v>
      </c>
      <c r="AO293">
        <v>1.3312735101136111</v>
      </c>
      <c r="AP293">
        <v>1699.345751741914</v>
      </c>
      <c r="AQ293" s="1">
        <v>2858.651831147678</v>
      </c>
      <c r="AR293" s="1">
        <v>9746.541958332491</v>
      </c>
      <c r="AS293" s="1">
        <v>964.70688012567621</v>
      </c>
      <c r="AT293" s="1">
        <v>586.87710949830068</v>
      </c>
      <c r="AU293">
        <v>15856.12353084606</v>
      </c>
      <c r="AV293" s="1">
        <v>7000.1589838072996</v>
      </c>
      <c r="AW293" s="1">
        <v>0.46036036489999999</v>
      </c>
      <c r="AX293">
        <v>5075.6950391104001</v>
      </c>
      <c r="AY293" s="1">
        <v>0.33379939310000001</v>
      </c>
      <c r="AZ293">
        <v>473.62918403909998</v>
      </c>
      <c r="BA293">
        <v>3.1147878899999999E-2</v>
      </c>
      <c r="BB293">
        <v>2656.3414422429</v>
      </c>
      <c r="BC293" s="1">
        <v>0.17469236320000001</v>
      </c>
      <c r="BD293">
        <v>15205.8246491997</v>
      </c>
      <c r="BE293" s="1">
        <v>0.6010577725323204</v>
      </c>
      <c r="BF293">
        <v>0.27152116529484449</v>
      </c>
      <c r="BG293">
        <v>8.4240622325457801E-2</v>
      </c>
      <c r="BH293">
        <v>2.5460259295101619E-2</v>
      </c>
      <c r="BI293">
        <v>1.7720180552275651E-2</v>
      </c>
    </row>
    <row r="294" spans="1:61" x14ac:dyDescent="0.35">
      <c r="A294" t="s">
        <v>1617</v>
      </c>
      <c r="B294" t="s">
        <v>919</v>
      </c>
      <c r="C294">
        <v>57</v>
      </c>
      <c r="D294">
        <v>35.282013087719299</v>
      </c>
      <c r="E294">
        <v>2011.074746</v>
      </c>
      <c r="F294">
        <v>5.960394151548384E-3</v>
      </c>
      <c r="G294">
        <v>4.3917740672531277E-2</v>
      </c>
      <c r="H294" t="s">
        <v>3</v>
      </c>
      <c r="I294">
        <v>2.3627208632719041E-2</v>
      </c>
      <c r="J294">
        <v>0.83891436653382412</v>
      </c>
      <c r="K294">
        <v>8.7120800575168675E-2</v>
      </c>
      <c r="L294">
        <v>0.42257334842057842</v>
      </c>
      <c r="M294">
        <v>1.159869594772654E-2</v>
      </c>
      <c r="N294">
        <v>0.16996331199811809</v>
      </c>
      <c r="O294">
        <v>63430.001054849999</v>
      </c>
      <c r="P294" s="1">
        <v>0.19259259259259259</v>
      </c>
      <c r="Q294">
        <v>0.23703703703703699</v>
      </c>
      <c r="R294">
        <v>0.57037037037037042</v>
      </c>
      <c r="S294">
        <v>17</v>
      </c>
      <c r="T294">
        <v>90502.941176470005</v>
      </c>
      <c r="U294" s="1">
        <v>118.2985144705882</v>
      </c>
      <c r="V294">
        <v>204667.63894214801</v>
      </c>
      <c r="W294" s="1">
        <v>0.77917352766478831</v>
      </c>
      <c r="X294">
        <v>0.16544658003538951</v>
      </c>
      <c r="Y294">
        <v>5.5379892299822119E-2</v>
      </c>
      <c r="Z294">
        <v>0.22082647233521169</v>
      </c>
      <c r="AA294">
        <v>204.66763894214799</v>
      </c>
      <c r="AB294">
        <v>4455.6036605911413</v>
      </c>
      <c r="AC294" s="1">
        <v>511.22089919575768</v>
      </c>
      <c r="AD294">
        <v>182131.3931956072</v>
      </c>
      <c r="AE294" s="1">
        <v>334</v>
      </c>
      <c r="AF294">
        <v>41754</v>
      </c>
      <c r="AG294" s="1">
        <v>69282.636790377001</v>
      </c>
      <c r="AH294" s="1">
        <v>37.299968</v>
      </c>
      <c r="AI294">
        <v>19.999998999999999</v>
      </c>
      <c r="AJ294">
        <v>24.907188999999999</v>
      </c>
      <c r="AK294">
        <v>0</v>
      </c>
      <c r="AL294">
        <v>0</v>
      </c>
      <c r="AM294">
        <v>0</v>
      </c>
      <c r="AN294">
        <v>2458.5424484267278</v>
      </c>
      <c r="AO294">
        <v>1.171088543103209</v>
      </c>
      <c r="AP294">
        <v>1692.8302077142189</v>
      </c>
      <c r="AQ294" s="1">
        <v>2248.4159273511159</v>
      </c>
      <c r="AR294" s="1">
        <v>6944.7672582926471</v>
      </c>
      <c r="AS294" s="1">
        <v>874.90822183493322</v>
      </c>
      <c r="AT294">
        <v>179.6273314646854</v>
      </c>
      <c r="AU294">
        <v>11940.5489466576</v>
      </c>
      <c r="AV294" s="1">
        <v>5006.5980688589998</v>
      </c>
      <c r="AW294" s="1">
        <v>0.36295155699999998</v>
      </c>
      <c r="AX294">
        <v>6487.0783208597004</v>
      </c>
      <c r="AY294" s="1">
        <v>0.47027844949999997</v>
      </c>
      <c r="AZ294">
        <v>734.18900044279997</v>
      </c>
      <c r="BA294" s="1">
        <v>5.3224771999999997E-2</v>
      </c>
      <c r="BB294">
        <v>1566.2566405606001</v>
      </c>
      <c r="BC294" s="1">
        <v>0.11354522139999999</v>
      </c>
      <c r="BD294">
        <v>13794.122030722099</v>
      </c>
      <c r="BE294" s="1">
        <v>0.57512306558745518</v>
      </c>
      <c r="BF294">
        <v>0.21769783721375929</v>
      </c>
      <c r="BG294">
        <v>0.1587371694237138</v>
      </c>
      <c r="BH294">
        <v>2.608605572627867E-2</v>
      </c>
      <c r="BI294">
        <v>2.2355872048793069E-2</v>
      </c>
    </row>
    <row r="295" spans="1:61" x14ac:dyDescent="0.35">
      <c r="A295" t="s">
        <v>1618</v>
      </c>
      <c r="B295" t="s">
        <v>920</v>
      </c>
      <c r="C295">
        <v>16</v>
      </c>
      <c r="D295">
        <v>349.91434874999999</v>
      </c>
      <c r="E295">
        <v>5598.6295799999998</v>
      </c>
      <c r="F295">
        <v>2.0763359711303401E-3</v>
      </c>
      <c r="G295">
        <v>0.25007263993491702</v>
      </c>
      <c r="H295" t="s">
        <v>3</v>
      </c>
      <c r="I295">
        <v>0.45311311082056099</v>
      </c>
      <c r="J295">
        <v>0.2009360665603884</v>
      </c>
      <c r="K295">
        <v>9.2230451347445411E-2</v>
      </c>
      <c r="L295">
        <v>0.99998605879459612</v>
      </c>
      <c r="M295">
        <v>7.1923496155877092E-2</v>
      </c>
      <c r="N295">
        <v>0.19982624493879311</v>
      </c>
      <c r="O295">
        <v>75576.124118969994</v>
      </c>
      <c r="P295" s="1">
        <v>0.1318681318681319</v>
      </c>
      <c r="Q295">
        <v>0.21098901098901099</v>
      </c>
      <c r="R295">
        <v>0.65714285714285714</v>
      </c>
      <c r="S295">
        <v>74</v>
      </c>
      <c r="T295">
        <v>103381.94594593999</v>
      </c>
      <c r="U295" s="1">
        <v>75.657156486486485</v>
      </c>
      <c r="V295">
        <v>126806.5782626755</v>
      </c>
      <c r="W295" s="1">
        <v>0.76546752918466443</v>
      </c>
      <c r="X295">
        <v>0.1851192544934519</v>
      </c>
      <c r="Y295">
        <v>4.941321632188362E-2</v>
      </c>
      <c r="Z295">
        <v>0.23453247081533549</v>
      </c>
      <c r="AA295">
        <v>126.8065782626755</v>
      </c>
      <c r="AB295">
        <v>4251.496667154036</v>
      </c>
      <c r="AC295" s="1">
        <v>536.09701036874105</v>
      </c>
      <c r="AD295">
        <v>54416.135732923984</v>
      </c>
      <c r="AE295" s="1">
        <v>5</v>
      </c>
      <c r="AF295">
        <v>27530</v>
      </c>
      <c r="AG295" s="1">
        <v>39128.135000622133</v>
      </c>
      <c r="AH295" s="1">
        <v>60.17998</v>
      </c>
      <c r="AI295">
        <v>28.723600000000001</v>
      </c>
      <c r="AJ295">
        <v>46.276898000000003</v>
      </c>
      <c r="AK295">
        <v>0.5</v>
      </c>
      <c r="AL295">
        <v>0.39238099999999998</v>
      </c>
      <c r="AM295">
        <v>0.43171900000000002</v>
      </c>
      <c r="AN295">
        <v>0</v>
      </c>
      <c r="AO295" s="1">
        <v>1.2219773816982209</v>
      </c>
      <c r="AP295">
        <v>2837.8387894703328</v>
      </c>
      <c r="AQ295" s="1">
        <v>3820.0353773003139</v>
      </c>
      <c r="AR295" s="1">
        <v>11834.74981925845</v>
      </c>
      <c r="AS295" s="1">
        <v>1475.3408958340119</v>
      </c>
      <c r="AT295">
        <v>789.00880597283594</v>
      </c>
      <c r="AU295">
        <v>20756.973687835951</v>
      </c>
      <c r="AV295" s="1">
        <v>12042.6927368168</v>
      </c>
      <c r="AW295" s="1">
        <v>0.63228732340000005</v>
      </c>
      <c r="AX295">
        <v>3514.6278817072998</v>
      </c>
      <c r="AY295" s="1">
        <v>0.18453137550000001</v>
      </c>
      <c r="AZ295">
        <v>581.57045330100004</v>
      </c>
      <c r="BA295">
        <v>3.0534668099999999E-2</v>
      </c>
      <c r="BB295">
        <v>2907.3435928980002</v>
      </c>
      <c r="BC295" s="1">
        <v>0.152646633</v>
      </c>
      <c r="BD295">
        <v>19046.234664723099</v>
      </c>
      <c r="BE295" s="1">
        <v>0.61453193240340453</v>
      </c>
      <c r="BF295">
        <v>0.18895265390287411</v>
      </c>
      <c r="BG295">
        <v>0.15632801121758419</v>
      </c>
      <c r="BH295">
        <v>2.937748235884069E-2</v>
      </c>
      <c r="BI295">
        <v>1.0809920117296489E-2</v>
      </c>
    </row>
    <row r="296" spans="1:61" x14ac:dyDescent="0.35">
      <c r="A296" t="s">
        <v>1619</v>
      </c>
      <c r="B296" t="s">
        <v>921</v>
      </c>
      <c r="C296">
        <v>23</v>
      </c>
      <c r="D296">
        <v>17.804281521739131</v>
      </c>
      <c r="E296">
        <v>409.49847499999998</v>
      </c>
      <c r="F296" t="s">
        <v>3</v>
      </c>
      <c r="G296" t="s">
        <v>3</v>
      </c>
      <c r="H296" t="s">
        <v>3</v>
      </c>
      <c r="I296">
        <v>3.0140729708214409E-2</v>
      </c>
      <c r="J296">
        <v>0.90567584844440552</v>
      </c>
      <c r="K296">
        <v>3.5634291793358537E-2</v>
      </c>
      <c r="L296">
        <v>0.749700805171574</v>
      </c>
      <c r="M296" t="s">
        <v>3</v>
      </c>
      <c r="N296">
        <v>0.22787102295659339</v>
      </c>
      <c r="O296">
        <v>64458.609964770003</v>
      </c>
      <c r="P296" s="1">
        <v>0.33333333333333331</v>
      </c>
      <c r="Q296">
        <v>0.1372549019607843</v>
      </c>
      <c r="R296">
        <v>0.52941176470588236</v>
      </c>
      <c r="S296">
        <v>4.0599999999999996</v>
      </c>
      <c r="T296">
        <v>101387.62068964999</v>
      </c>
      <c r="U296" s="1">
        <v>100.86169334975369</v>
      </c>
      <c r="V296">
        <v>433375.72868861113</v>
      </c>
      <c r="W296" s="1">
        <v>0.35087844649165167</v>
      </c>
      <c r="X296">
        <v>0.43258983234601189</v>
      </c>
      <c r="Y296">
        <v>0.2165317211623364</v>
      </c>
      <c r="Z296">
        <v>0.64912155350834833</v>
      </c>
      <c r="AA296">
        <v>433.37572868861122</v>
      </c>
      <c r="AB296">
        <v>15649.41359061227</v>
      </c>
      <c r="AC296" s="1">
        <v>697.75949715075262</v>
      </c>
      <c r="AD296">
        <v>316568.10895937472</v>
      </c>
      <c r="AE296" s="1">
        <v>567</v>
      </c>
      <c r="AF296">
        <v>36039</v>
      </c>
      <c r="AG296" s="1">
        <v>56926.045350172208</v>
      </c>
      <c r="AH296" s="1">
        <v>41.549976000000001</v>
      </c>
      <c r="AI296">
        <v>30.349993000000001</v>
      </c>
      <c r="AJ296">
        <v>38.060192000000001</v>
      </c>
      <c r="AK296">
        <v>0</v>
      </c>
      <c r="AL296">
        <v>0</v>
      </c>
      <c r="AM296">
        <v>0</v>
      </c>
      <c r="AN296">
        <v>0</v>
      </c>
      <c r="AO296">
        <v>1.075189104975375</v>
      </c>
      <c r="AP296">
        <v>3270.573840354351</v>
      </c>
      <c r="AQ296" s="1">
        <v>5277.3212403294056</v>
      </c>
      <c r="AR296" s="1">
        <v>13514.0653454204</v>
      </c>
      <c r="AS296" s="1">
        <v>737.43879021771693</v>
      </c>
      <c r="AT296">
        <v>16.573053171931839</v>
      </c>
      <c r="AU296">
        <v>22815.972269493799</v>
      </c>
      <c r="AV296" s="1">
        <v>6520.5957502196998</v>
      </c>
      <c r="AW296" s="1">
        <v>0.24194775020000001</v>
      </c>
      <c r="AX296">
        <v>13728.0515997682</v>
      </c>
      <c r="AY296" s="1">
        <v>0.5093815545</v>
      </c>
      <c r="AZ296">
        <v>4653.4697401372996</v>
      </c>
      <c r="BA296">
        <v>0.17266774039999999</v>
      </c>
      <c r="BB296">
        <v>2048.3122633970002</v>
      </c>
      <c r="BC296" s="1">
        <v>7.6002954799999994E-2</v>
      </c>
      <c r="BD296">
        <v>26950.429353522199</v>
      </c>
      <c r="BE296" s="1">
        <v>0.52365581012317186</v>
      </c>
      <c r="BF296">
        <v>0.19169186588087361</v>
      </c>
      <c r="BG296">
        <v>0.1259613134976493</v>
      </c>
      <c r="BH296">
        <v>4.7384276310267183E-2</v>
      </c>
      <c r="BI296">
        <v>0.1113067341880381</v>
      </c>
    </row>
    <row r="297" spans="1:61" x14ac:dyDescent="0.35">
      <c r="A297" t="s">
        <v>1620</v>
      </c>
      <c r="B297" t="s">
        <v>922</v>
      </c>
      <c r="C297">
        <v>118</v>
      </c>
      <c r="D297">
        <v>7.3047931440677969</v>
      </c>
      <c r="E297">
        <v>861.96559100000002</v>
      </c>
      <c r="F297" t="s">
        <v>3</v>
      </c>
      <c r="G297" t="s">
        <v>3</v>
      </c>
      <c r="H297" t="s">
        <v>3</v>
      </c>
      <c r="I297">
        <v>2.334213138907101E-2</v>
      </c>
      <c r="J297">
        <v>0.95656113202363724</v>
      </c>
      <c r="K297">
        <v>1.6550253660122579E-2</v>
      </c>
      <c r="L297">
        <v>0.32189878317629123</v>
      </c>
      <c r="M297" t="s">
        <v>3</v>
      </c>
      <c r="N297">
        <v>0.12920791071152329</v>
      </c>
      <c r="O297">
        <v>57394.007332200003</v>
      </c>
      <c r="P297" s="1">
        <v>0.22972972972972969</v>
      </c>
      <c r="Q297">
        <v>0.2162162162162162</v>
      </c>
      <c r="R297">
        <v>0.55405405405405406</v>
      </c>
      <c r="S297">
        <v>13</v>
      </c>
      <c r="T297">
        <v>69694.384615379997</v>
      </c>
      <c r="U297" s="1">
        <v>66.305045461538469</v>
      </c>
      <c r="V297">
        <v>257427.31765263699</v>
      </c>
      <c r="W297" s="1">
        <v>0.69131536936933125</v>
      </c>
      <c r="X297">
        <v>0.12647721210748461</v>
      </c>
      <c r="Y297">
        <v>0.18220741852318431</v>
      </c>
      <c r="Z297">
        <v>0.30868463063066881</v>
      </c>
      <c r="AA297">
        <v>257.42731765263699</v>
      </c>
      <c r="AB297">
        <v>7620.184690179819</v>
      </c>
      <c r="AC297" s="1">
        <v>706.37312713797189</v>
      </c>
      <c r="AD297" s="1">
        <v>214275.86340436561</v>
      </c>
      <c r="AE297" s="1">
        <v>430</v>
      </c>
      <c r="AF297">
        <v>34194</v>
      </c>
      <c r="AG297" s="1">
        <v>53406.730292644337</v>
      </c>
      <c r="AH297" s="1">
        <v>37.059961999999999</v>
      </c>
      <c r="AI297">
        <v>27.859988000000001</v>
      </c>
      <c r="AJ297">
        <v>28.374026000000001</v>
      </c>
      <c r="AK297">
        <v>1.5</v>
      </c>
      <c r="AL297">
        <v>1.3001609999999999</v>
      </c>
      <c r="AM297">
        <v>1.328595</v>
      </c>
      <c r="AN297">
        <v>2952.803251748363</v>
      </c>
      <c r="AO297">
        <v>2.001564778547837</v>
      </c>
      <c r="AP297">
        <v>2614.3876316287901</v>
      </c>
      <c r="AQ297" s="1">
        <v>3329.2799851450218</v>
      </c>
      <c r="AR297" s="1">
        <v>9731.7516007434224</v>
      </c>
      <c r="AS297" s="1">
        <v>668.70494137857065</v>
      </c>
      <c r="AT297" s="1">
        <v>809.84322029624957</v>
      </c>
      <c r="AU297">
        <v>17153.96737919205</v>
      </c>
      <c r="AV297" s="1">
        <v>7498.6379289008</v>
      </c>
      <c r="AW297" s="1">
        <v>0.33433086099999998</v>
      </c>
      <c r="AX297">
        <v>9904.5858016189995</v>
      </c>
      <c r="AY297" s="1">
        <v>0.44160135880000001</v>
      </c>
      <c r="AZ297">
        <v>1583.7698093311001</v>
      </c>
      <c r="BA297">
        <v>7.0613240600000002E-2</v>
      </c>
      <c r="BB297">
        <v>3441.8002202685002</v>
      </c>
      <c r="BC297" s="1">
        <v>0.1534545396</v>
      </c>
      <c r="BD297">
        <v>22428.793760119399</v>
      </c>
      <c r="BE297" s="1">
        <v>0.52571003211038714</v>
      </c>
      <c r="BF297">
        <v>0.27013997770349057</v>
      </c>
      <c r="BG297">
        <v>0.1464771282344097</v>
      </c>
      <c r="BH297">
        <v>4.4680994669474033E-2</v>
      </c>
      <c r="BI297">
        <v>1.2991867282238591E-2</v>
      </c>
    </row>
    <row r="298" spans="1:61" x14ac:dyDescent="0.35">
      <c r="A298" t="s">
        <v>1621</v>
      </c>
      <c r="B298" t="s">
        <v>923</v>
      </c>
      <c r="C298">
        <v>37</v>
      </c>
      <c r="D298">
        <v>71.651600432432431</v>
      </c>
      <c r="E298">
        <v>2651.1092159999998</v>
      </c>
      <c r="F298" t="s">
        <v>3</v>
      </c>
      <c r="G298">
        <v>8.5476196086376674E-3</v>
      </c>
      <c r="H298" t="s">
        <v>3</v>
      </c>
      <c r="I298">
        <v>8.8603155363086265E-3</v>
      </c>
      <c r="J298">
        <v>0.95117781938102763</v>
      </c>
      <c r="K298">
        <v>2.8713841166469248E-2</v>
      </c>
      <c r="L298">
        <v>0.31477011236001651</v>
      </c>
      <c r="M298" t="s">
        <v>3</v>
      </c>
      <c r="N298">
        <v>0.16217818517350921</v>
      </c>
      <c r="O298">
        <v>68798.941320140002</v>
      </c>
      <c r="P298" s="1">
        <v>0.1333333333333333</v>
      </c>
      <c r="Q298">
        <v>0.17777777777777781</v>
      </c>
      <c r="R298">
        <v>0.68888888888888888</v>
      </c>
      <c r="S298">
        <v>17</v>
      </c>
      <c r="T298">
        <v>98232.411764699995</v>
      </c>
      <c r="U298" s="1">
        <v>155.94760094117649</v>
      </c>
      <c r="V298">
        <v>181938.23818686459</v>
      </c>
      <c r="W298" s="1">
        <v>0.83591023923590202</v>
      </c>
      <c r="X298">
        <v>0.10278531985880281</v>
      </c>
      <c r="Y298">
        <v>6.1304440905295188E-2</v>
      </c>
      <c r="Z298">
        <v>0.16408976076409801</v>
      </c>
      <c r="AA298">
        <v>181.93823818686471</v>
      </c>
      <c r="AB298">
        <v>5682.8899801915977</v>
      </c>
      <c r="AC298" s="1">
        <v>686.14646617410426</v>
      </c>
      <c r="AD298">
        <v>158972.16772339959</v>
      </c>
      <c r="AE298" s="1">
        <v>242</v>
      </c>
      <c r="AF298">
        <v>40844</v>
      </c>
      <c r="AG298" s="1">
        <v>67783.436159896562</v>
      </c>
      <c r="AH298" s="1">
        <v>56.499997999999998</v>
      </c>
      <c r="AI298">
        <v>29.399998</v>
      </c>
      <c r="AJ298">
        <v>31.092085000000001</v>
      </c>
      <c r="AK298">
        <v>1.3</v>
      </c>
      <c r="AL298">
        <v>0.91375700000000004</v>
      </c>
      <c r="AM298">
        <v>1.2059329999999999</v>
      </c>
      <c r="AN298">
        <v>0</v>
      </c>
      <c r="AO298">
        <v>0.93798634925707147</v>
      </c>
      <c r="AP298">
        <v>1376.249385721271</v>
      </c>
      <c r="AQ298" s="1">
        <v>2325.1969488080122</v>
      </c>
      <c r="AR298" s="1">
        <v>7328.7637049201076</v>
      </c>
      <c r="AS298" s="1">
        <v>702.82266711414127</v>
      </c>
      <c r="AT298">
        <v>805.39796592069195</v>
      </c>
      <c r="AU298">
        <v>12538.430672484221</v>
      </c>
      <c r="AV298" s="1">
        <v>6117.7152024354</v>
      </c>
      <c r="AW298" s="1">
        <v>0.45294002480000001</v>
      </c>
      <c r="AX298">
        <v>4883.2618354730002</v>
      </c>
      <c r="AY298" s="1">
        <v>0.36154424709999999</v>
      </c>
      <c r="AZ298">
        <v>837.06567288949998</v>
      </c>
      <c r="BA298">
        <v>6.1974206699999999E-2</v>
      </c>
      <c r="BB298">
        <v>1668.6355860141</v>
      </c>
      <c r="BC298" s="1">
        <v>0.12354152140000001</v>
      </c>
      <c r="BD298">
        <v>13506.678296812001</v>
      </c>
      <c r="BE298" s="1">
        <v>0.57745227182175296</v>
      </c>
      <c r="BF298">
        <v>0.25467571034304931</v>
      </c>
      <c r="BG298">
        <v>0.11213229025396471</v>
      </c>
      <c r="BH298">
        <v>4.1027364709545329E-2</v>
      </c>
      <c r="BI298">
        <v>1.4712362871687741E-2</v>
      </c>
    </row>
    <row r="299" spans="1:61" x14ac:dyDescent="0.35">
      <c r="A299" t="s">
        <v>1622</v>
      </c>
      <c r="B299" t="s">
        <v>924</v>
      </c>
      <c r="C299">
        <v>16</v>
      </c>
      <c r="D299">
        <v>246.57227800000001</v>
      </c>
      <c r="E299">
        <v>3945.1564480000002</v>
      </c>
      <c r="F299">
        <v>3.2575350699542753E-2</v>
      </c>
      <c r="G299">
        <v>2.497323944035372E-2</v>
      </c>
      <c r="H299" t="s">
        <v>3</v>
      </c>
      <c r="I299">
        <v>3.3306626138752668E-2</v>
      </c>
      <c r="J299">
        <v>0.86644164823734415</v>
      </c>
      <c r="K299">
        <v>4.1609387819031833E-2</v>
      </c>
      <c r="L299">
        <v>0.13640167716966159</v>
      </c>
      <c r="M299">
        <v>2.4846566770749499E-2</v>
      </c>
      <c r="N299">
        <v>0.1425657211561096</v>
      </c>
      <c r="O299">
        <v>78806.301032789997</v>
      </c>
      <c r="P299" s="1">
        <v>0.171875</v>
      </c>
      <c r="Q299">
        <v>0.171875</v>
      </c>
      <c r="R299">
        <v>0.65625</v>
      </c>
      <c r="S299">
        <v>27.2</v>
      </c>
      <c r="T299">
        <v>105624.48529411</v>
      </c>
      <c r="U299" s="1">
        <v>145.04251647058831</v>
      </c>
      <c r="V299">
        <v>253509.94394836231</v>
      </c>
      <c r="W299" s="1">
        <v>0.90057519054976087</v>
      </c>
      <c r="X299">
        <v>7.8387738696319209E-2</v>
      </c>
      <c r="Y299">
        <v>2.1037070753919869E-2</v>
      </c>
      <c r="Z299">
        <v>9.9424809450239085E-2</v>
      </c>
      <c r="AA299">
        <v>253.50994394836229</v>
      </c>
      <c r="AB299">
        <v>9516.1480906624874</v>
      </c>
      <c r="AC299" s="1">
        <v>1108.7700976263029</v>
      </c>
      <c r="AD299">
        <v>235964.82654610529</v>
      </c>
      <c r="AE299" s="1">
        <v>474</v>
      </c>
      <c r="AF299">
        <v>61969</v>
      </c>
      <c r="AG299" s="1">
        <v>148352.26144073909</v>
      </c>
      <c r="AH299" s="1">
        <v>75.154492000000005</v>
      </c>
      <c r="AI299">
        <v>36.667574999999999</v>
      </c>
      <c r="AJ299">
        <v>37.437421000000001</v>
      </c>
      <c r="AK299">
        <v>5</v>
      </c>
      <c r="AL299">
        <v>3.8483749999999999</v>
      </c>
      <c r="AM299">
        <v>4.0905050000000003</v>
      </c>
      <c r="AN299">
        <v>0</v>
      </c>
      <c r="AO299">
        <v>0.52723246323152284</v>
      </c>
      <c r="AP299">
        <v>1672.8246438352651</v>
      </c>
      <c r="AQ299" s="1">
        <v>2057.8480136359849</v>
      </c>
      <c r="AR299" s="1">
        <v>8914.1172862303683</v>
      </c>
      <c r="AS299" s="1">
        <v>1111.466370927554</v>
      </c>
      <c r="AT299">
        <v>369.92550973228219</v>
      </c>
      <c r="AU299">
        <v>14126.181824361451</v>
      </c>
      <c r="AV299" s="1">
        <v>4066.2776293428001</v>
      </c>
      <c r="AW299" s="1">
        <v>0.28216417840000002</v>
      </c>
      <c r="AX299">
        <v>8124.9320111222996</v>
      </c>
      <c r="AY299" s="1">
        <v>0.56379936990000001</v>
      </c>
      <c r="AZ299">
        <v>1179.4977351291</v>
      </c>
      <c r="BA299" s="1">
        <v>8.1846848599999994E-2</v>
      </c>
      <c r="BB299">
        <v>1040.3268409358</v>
      </c>
      <c r="BC299" s="1">
        <v>7.2189603099999999E-2</v>
      </c>
      <c r="BD299">
        <v>14411.034216530001</v>
      </c>
      <c r="BE299" s="1">
        <v>0.62509560144750709</v>
      </c>
      <c r="BF299">
        <v>0.2094864105636704</v>
      </c>
      <c r="BG299">
        <v>0.1166850321028275</v>
      </c>
      <c r="BH299">
        <v>3.4281145413237721E-2</v>
      </c>
      <c r="BI299">
        <v>1.445181047275727E-2</v>
      </c>
    </row>
    <row r="300" spans="1:61" x14ac:dyDescent="0.35">
      <c r="A300" t="s">
        <v>1623</v>
      </c>
      <c r="B300" t="s">
        <v>925</v>
      </c>
      <c r="C300">
        <v>6</v>
      </c>
      <c r="D300">
        <v>77.89854866666667</v>
      </c>
      <c r="E300">
        <v>467.39129200000002</v>
      </c>
      <c r="F300" t="s">
        <v>3</v>
      </c>
      <c r="G300" t="s">
        <v>3</v>
      </c>
      <c r="H300" t="s">
        <v>3</v>
      </c>
      <c r="I300">
        <v>9.4575944940522738E-2</v>
      </c>
      <c r="J300">
        <v>0.83797259331442098</v>
      </c>
      <c r="K300">
        <v>5.0228608046504489E-2</v>
      </c>
      <c r="L300">
        <v>0.4191340711106723</v>
      </c>
      <c r="M300" t="s">
        <v>3</v>
      </c>
      <c r="N300">
        <v>0.15535906927972029</v>
      </c>
      <c r="O300">
        <v>58855.398441550002</v>
      </c>
      <c r="P300" s="1">
        <v>0.38095238095238088</v>
      </c>
      <c r="Q300">
        <v>4.7619047619047623E-2</v>
      </c>
      <c r="R300">
        <v>0.5714285714285714</v>
      </c>
      <c r="S300">
        <v>3.17</v>
      </c>
      <c r="T300">
        <v>47478.990536270001</v>
      </c>
      <c r="U300" s="1">
        <v>147.4420479495268</v>
      </c>
      <c r="V300">
        <v>117072.22820916399</v>
      </c>
      <c r="W300" s="1">
        <v>0.59281991076516294</v>
      </c>
      <c r="X300">
        <v>4.9479573102644919E-2</v>
      </c>
      <c r="Y300">
        <v>0.35770051613219211</v>
      </c>
      <c r="Z300">
        <v>0.40718008923483712</v>
      </c>
      <c r="AA300">
        <v>117.072228209164</v>
      </c>
      <c r="AB300">
        <v>3934.8465225578061</v>
      </c>
      <c r="AC300" s="1">
        <v>239.74712819424971</v>
      </c>
      <c r="AD300">
        <v>99670.85288007179</v>
      </c>
      <c r="AE300" s="1">
        <v>63</v>
      </c>
      <c r="AF300">
        <v>38586</v>
      </c>
      <c r="AG300" s="1">
        <v>64896.367991845058</v>
      </c>
      <c r="AH300" s="1">
        <v>55.899984000000003</v>
      </c>
      <c r="AI300">
        <v>19.999974999999999</v>
      </c>
      <c r="AJ300">
        <v>35.541561000000002</v>
      </c>
      <c r="AK300">
        <v>4</v>
      </c>
      <c r="AL300">
        <v>3.9967320000000002</v>
      </c>
      <c r="AM300">
        <v>3.9988320000000002</v>
      </c>
      <c r="AN300">
        <v>0</v>
      </c>
      <c r="AO300">
        <v>0.53697266091749063</v>
      </c>
      <c r="AP300">
        <v>1851.0238954130959</v>
      </c>
      <c r="AQ300" s="1">
        <v>2503.5575117218909</v>
      </c>
      <c r="AR300" s="1">
        <v>8929.7940535871167</v>
      </c>
      <c r="AS300" s="1">
        <v>403.26153530476978</v>
      </c>
      <c r="AT300">
        <v>153.41871196008509</v>
      </c>
      <c r="AU300">
        <v>13841.05570798696</v>
      </c>
      <c r="AV300" s="1">
        <v>8556.0482429577005</v>
      </c>
      <c r="AW300" s="1">
        <v>0.5916652778</v>
      </c>
      <c r="AX300">
        <v>3774.5253660917001</v>
      </c>
      <c r="AY300" s="1">
        <v>0.26101484419999998</v>
      </c>
      <c r="AZ300">
        <v>962.83944969679999</v>
      </c>
      <c r="BA300" s="1">
        <v>6.6581984400000002E-2</v>
      </c>
      <c r="BB300">
        <v>1167.5474956170001</v>
      </c>
      <c r="BC300" s="1">
        <v>8.0737893699999994E-2</v>
      </c>
      <c r="BD300">
        <v>14460.960554363201</v>
      </c>
      <c r="BE300" s="1">
        <v>0.61135100173700607</v>
      </c>
      <c r="BF300">
        <v>0.2225426872314408</v>
      </c>
      <c r="BG300">
        <v>0.12949962117760039</v>
      </c>
      <c r="BH300">
        <v>2.6134664902002658E-2</v>
      </c>
      <c r="BI300">
        <v>1.0472024951950079E-2</v>
      </c>
    </row>
    <row r="301" spans="1:61" x14ac:dyDescent="0.35">
      <c r="A301" t="s">
        <v>1624</v>
      </c>
      <c r="B301" t="s">
        <v>926</v>
      </c>
      <c r="C301">
        <v>39</v>
      </c>
      <c r="D301">
        <v>10.809842205128209</v>
      </c>
      <c r="E301">
        <v>421.58384599999999</v>
      </c>
      <c r="F301" t="s">
        <v>3</v>
      </c>
      <c r="G301" t="s">
        <v>3</v>
      </c>
      <c r="H301" t="s">
        <v>3</v>
      </c>
      <c r="I301" t="s">
        <v>3</v>
      </c>
      <c r="J301">
        <v>0.95463045347089348</v>
      </c>
      <c r="K301" t="s">
        <v>3</v>
      </c>
      <c r="L301">
        <v>0.27670589800160389</v>
      </c>
      <c r="M301" t="s">
        <v>3</v>
      </c>
      <c r="N301">
        <v>0.1124161811218176</v>
      </c>
      <c r="O301">
        <v>52359.586698910003</v>
      </c>
      <c r="P301" s="1">
        <v>0.30612244897959179</v>
      </c>
      <c r="Q301">
        <v>0.16326530612244899</v>
      </c>
      <c r="R301">
        <v>0.53061224489795922</v>
      </c>
      <c r="S301">
        <v>6.49</v>
      </c>
      <c r="T301">
        <v>63506.895223419997</v>
      </c>
      <c r="U301" s="1">
        <v>64.958990138674878</v>
      </c>
      <c r="V301">
        <v>336907.19259674859</v>
      </c>
      <c r="W301" s="1">
        <v>0.48635322245004609</v>
      </c>
      <c r="X301">
        <v>1.1499730734680689E-2</v>
      </c>
      <c r="Y301">
        <v>0.50214704681527311</v>
      </c>
      <c r="Z301">
        <v>0.5136467775499538</v>
      </c>
      <c r="AA301">
        <v>336.90719259674859</v>
      </c>
      <c r="AB301">
        <v>12103.45711396162</v>
      </c>
      <c r="AC301" s="1">
        <v>722.04483850171027</v>
      </c>
      <c r="AD301">
        <v>240287.46397025039</v>
      </c>
      <c r="AE301" s="1">
        <v>485</v>
      </c>
      <c r="AF301">
        <v>38099</v>
      </c>
      <c r="AG301" s="1">
        <v>64673.905515832477</v>
      </c>
      <c r="AH301" s="1">
        <v>41.875953000000003</v>
      </c>
      <c r="AI301">
        <v>29.899231</v>
      </c>
      <c r="AJ301">
        <v>30.933167999999998</v>
      </c>
      <c r="AK301">
        <v>0</v>
      </c>
      <c r="AL301">
        <v>0</v>
      </c>
      <c r="AM301">
        <v>0</v>
      </c>
      <c r="AN301">
        <v>0</v>
      </c>
      <c r="AO301">
        <v>0.8704329126742838</v>
      </c>
      <c r="AP301">
        <v>2704.205843788427</v>
      </c>
      <c r="AQ301" s="1">
        <v>3049.855710078607</v>
      </c>
      <c r="AR301" s="1">
        <v>8081.1807718078462</v>
      </c>
      <c r="AS301" s="1">
        <v>833.36549380025349</v>
      </c>
      <c r="AT301" s="1">
        <v>630.55219625279472</v>
      </c>
      <c r="AU301">
        <v>15299.16001572793</v>
      </c>
      <c r="AV301" s="1">
        <v>8234.8515548091</v>
      </c>
      <c r="AW301" s="1">
        <v>0.3391692</v>
      </c>
      <c r="AX301">
        <v>11436.866693124501</v>
      </c>
      <c r="AY301" s="1">
        <v>0.471050741</v>
      </c>
      <c r="AZ301">
        <v>2661.1251070091998</v>
      </c>
      <c r="BA301">
        <v>0.109603879</v>
      </c>
      <c r="BB301">
        <v>1946.6358999834999</v>
      </c>
      <c r="BC301" s="1">
        <v>8.017618E-2</v>
      </c>
      <c r="BD301">
        <v>24279.4792549263</v>
      </c>
      <c r="BE301" s="1">
        <v>0.59282461325440605</v>
      </c>
      <c r="BF301">
        <v>0.21110999523497151</v>
      </c>
      <c r="BG301">
        <v>0.1256596704520071</v>
      </c>
      <c r="BH301">
        <v>4.6377912621638491E-2</v>
      </c>
      <c r="BI301">
        <v>2.4027808436976949E-2</v>
      </c>
    </row>
    <row r="302" spans="1:61" x14ac:dyDescent="0.35">
      <c r="A302" t="s">
        <v>1625</v>
      </c>
      <c r="B302" t="s">
        <v>927</v>
      </c>
      <c r="C302">
        <v>114</v>
      </c>
      <c r="D302">
        <v>9.2083384824561403</v>
      </c>
      <c r="E302">
        <v>1049.750587</v>
      </c>
      <c r="F302" t="s">
        <v>3</v>
      </c>
      <c r="G302" t="s">
        <v>3</v>
      </c>
      <c r="H302" t="s">
        <v>3</v>
      </c>
      <c r="I302">
        <v>9.9766783747068707E-3</v>
      </c>
      <c r="J302">
        <v>0.94777772269864724</v>
      </c>
      <c r="K302">
        <v>3.7520480494269308E-2</v>
      </c>
      <c r="L302">
        <v>0.42096960403606759</v>
      </c>
      <c r="M302" t="s">
        <v>3</v>
      </c>
      <c r="N302">
        <v>0.1950221000167992</v>
      </c>
      <c r="O302">
        <v>67054.133477890005</v>
      </c>
      <c r="P302" s="1">
        <v>0.1098901098901099</v>
      </c>
      <c r="Q302">
        <v>0.15384615384615391</v>
      </c>
      <c r="R302">
        <v>0.73626373626373631</v>
      </c>
      <c r="S302">
        <v>7</v>
      </c>
      <c r="T302">
        <v>94402.285714280006</v>
      </c>
      <c r="U302" s="1">
        <v>149.96436957142859</v>
      </c>
      <c r="V302">
        <v>150969.56549737079</v>
      </c>
      <c r="W302" s="1">
        <v>0.85903290621634643</v>
      </c>
      <c r="X302">
        <v>2.6306472365445342E-2</v>
      </c>
      <c r="Y302">
        <v>0.11466062141820831</v>
      </c>
      <c r="Z302">
        <v>0.1409670937836536</v>
      </c>
      <c r="AA302">
        <v>150.96956549737081</v>
      </c>
      <c r="AB302">
        <v>3082.7884643040452</v>
      </c>
      <c r="AC302" s="1">
        <v>349.61249323883442</v>
      </c>
      <c r="AD302" s="1">
        <v>127992.37287248</v>
      </c>
      <c r="AE302" s="1">
        <v>120</v>
      </c>
      <c r="AF302">
        <v>38823</v>
      </c>
      <c r="AG302" s="1">
        <v>62136.533717383943</v>
      </c>
      <c r="AH302" s="1">
        <v>22.799873999999999</v>
      </c>
      <c r="AI302">
        <v>20.043386000000002</v>
      </c>
      <c r="AJ302">
        <v>22.342686</v>
      </c>
      <c r="AK302">
        <v>0</v>
      </c>
      <c r="AL302">
        <v>0</v>
      </c>
      <c r="AM302">
        <v>0</v>
      </c>
      <c r="AN302">
        <v>0</v>
      </c>
      <c r="AO302">
        <v>0.77935566152878355</v>
      </c>
      <c r="AP302">
        <v>1893.7668191082421</v>
      </c>
      <c r="AQ302" s="1">
        <v>3600.0095611282568</v>
      </c>
      <c r="AR302" s="1">
        <v>8284.5736003384591</v>
      </c>
      <c r="AS302" s="1">
        <v>1047.0048920296531</v>
      </c>
      <c r="AT302">
        <v>384.63137339498343</v>
      </c>
      <c r="AU302">
        <v>15209.986245999589</v>
      </c>
      <c r="AV302" s="1">
        <v>10820.309798893401</v>
      </c>
      <c r="AW302" s="1">
        <v>0.66855822570000001</v>
      </c>
      <c r="AX302">
        <v>2570.9434975204999</v>
      </c>
      <c r="AY302" s="1">
        <v>0.15885177549999999</v>
      </c>
      <c r="AZ302">
        <v>1005.7290596206</v>
      </c>
      <c r="BA302">
        <v>6.21413294E-2</v>
      </c>
      <c r="BB302">
        <v>1787.5613118964</v>
      </c>
      <c r="BC302">
        <v>0.1104486693</v>
      </c>
      <c r="BD302">
        <v>16184.5436679309</v>
      </c>
      <c r="BE302" s="1">
        <v>0.58380942624350329</v>
      </c>
      <c r="BF302">
        <v>0.2204469987228608</v>
      </c>
      <c r="BG302">
        <v>0.1319330560507031</v>
      </c>
      <c r="BH302">
        <v>5.1010988860887438E-2</v>
      </c>
      <c r="BI302">
        <v>1.2799530122045341E-2</v>
      </c>
    </row>
    <row r="303" spans="1:61" x14ac:dyDescent="0.35">
      <c r="A303" t="s">
        <v>1626</v>
      </c>
      <c r="B303" t="s">
        <v>928</v>
      </c>
      <c r="C303">
        <v>11</v>
      </c>
      <c r="D303">
        <v>329.44550163636359</v>
      </c>
      <c r="E303">
        <v>3623.9005179999999</v>
      </c>
      <c r="F303">
        <v>1.976548431574713E-2</v>
      </c>
      <c r="G303">
        <v>0.1121784578544031</v>
      </c>
      <c r="H303" t="s">
        <v>3</v>
      </c>
      <c r="I303">
        <v>6.9108430533664153E-2</v>
      </c>
      <c r="J303">
        <v>0.69440677771674753</v>
      </c>
      <c r="K303">
        <v>0.1034076149958531</v>
      </c>
      <c r="L303">
        <v>0.57287297633193845</v>
      </c>
      <c r="M303">
        <v>3.6254416348028111E-2</v>
      </c>
      <c r="N303">
        <v>0.13363960772495381</v>
      </c>
      <c r="O303">
        <v>77639.257914650007</v>
      </c>
      <c r="P303" s="1">
        <v>0.18076923076923079</v>
      </c>
      <c r="Q303">
        <v>0.16923076923076921</v>
      </c>
      <c r="R303">
        <v>0.65</v>
      </c>
      <c r="S303">
        <v>22.45</v>
      </c>
      <c r="T303">
        <v>118457.19376391001</v>
      </c>
      <c r="U303" s="1">
        <v>161.42095848552341</v>
      </c>
      <c r="V303">
        <v>72217.738511330739</v>
      </c>
      <c r="W303" s="1">
        <v>0.71543671064793501</v>
      </c>
      <c r="X303">
        <v>0.22352834187778151</v>
      </c>
      <c r="Y303">
        <v>6.1034947474283549E-2</v>
      </c>
      <c r="Z303">
        <v>0.28456328935206499</v>
      </c>
      <c r="AA303">
        <v>72.217738511330737</v>
      </c>
      <c r="AB303">
        <v>3096.9931277787909</v>
      </c>
      <c r="AC303" s="1">
        <v>387.44080391447432</v>
      </c>
      <c r="AD303">
        <v>59048.413296433479</v>
      </c>
      <c r="AE303" s="1">
        <v>10</v>
      </c>
      <c r="AF303">
        <v>32501</v>
      </c>
      <c r="AG303" s="1">
        <v>49287.154302042552</v>
      </c>
      <c r="AH303" s="1">
        <v>65.299982</v>
      </c>
      <c r="AI303">
        <v>38.326099999999997</v>
      </c>
      <c r="AJ303">
        <v>51.351993</v>
      </c>
      <c r="AK303">
        <v>0.5</v>
      </c>
      <c r="AL303">
        <v>0.41796499999999998</v>
      </c>
      <c r="AM303">
        <v>0.48647899999999999</v>
      </c>
      <c r="AN303">
        <v>0</v>
      </c>
      <c r="AO303">
        <v>0.96394948384627466</v>
      </c>
      <c r="AP303">
        <v>1458.826345740212</v>
      </c>
      <c r="AQ303" s="1">
        <v>2353.3657581491038</v>
      </c>
      <c r="AR303" s="1">
        <v>9088.0732973807317</v>
      </c>
      <c r="AS303" s="1">
        <v>1164.3098559252451</v>
      </c>
      <c r="AT303">
        <v>584.46837309125056</v>
      </c>
      <c r="AU303">
        <v>14649.04363028654</v>
      </c>
      <c r="AV303" s="1">
        <v>8911.0154606557007</v>
      </c>
      <c r="AW303" s="1">
        <v>0.58215551229999996</v>
      </c>
      <c r="AX303">
        <v>2681.4010563382999</v>
      </c>
      <c r="AY303" s="1">
        <v>0.17517559169999999</v>
      </c>
      <c r="AZ303">
        <v>671.1149980573</v>
      </c>
      <c r="BA303">
        <v>4.3843857899999998E-2</v>
      </c>
      <c r="BB303">
        <v>3043.4015509303999</v>
      </c>
      <c r="BC303" s="1">
        <v>0.1988250382</v>
      </c>
      <c r="BD303">
        <v>15306.933065981701</v>
      </c>
      <c r="BE303" s="1">
        <v>0.57857916355088634</v>
      </c>
      <c r="BF303">
        <v>0.2703663864035723</v>
      </c>
      <c r="BG303">
        <v>0.1117117847456592</v>
      </c>
      <c r="BH303">
        <v>3.1261640071461497E-2</v>
      </c>
      <c r="BI303">
        <v>8.0810252284206126E-3</v>
      </c>
    </row>
    <row r="304" spans="1:61" x14ac:dyDescent="0.35">
      <c r="A304" t="s">
        <v>1627</v>
      </c>
      <c r="B304" t="s">
        <v>929</v>
      </c>
      <c r="C304">
        <v>3</v>
      </c>
      <c r="D304">
        <v>535.59617000000003</v>
      </c>
      <c r="E304">
        <v>1606.7885100000001</v>
      </c>
      <c r="F304">
        <v>1.843184113591808E-2</v>
      </c>
      <c r="G304">
        <v>1.1365591885066259E-2</v>
      </c>
      <c r="H304" t="s">
        <v>3</v>
      </c>
      <c r="I304">
        <v>5.7059345705214912E-2</v>
      </c>
      <c r="J304">
        <v>0.85172672069539102</v>
      </c>
      <c r="K304">
        <v>6.0841923330227657E-2</v>
      </c>
      <c r="L304">
        <v>6.3411093783521194E-2</v>
      </c>
      <c r="M304">
        <v>2.1701183954341979E-2</v>
      </c>
      <c r="N304">
        <v>8.19409669912151E-2</v>
      </c>
      <c r="O304">
        <v>85163.137273229993</v>
      </c>
      <c r="P304" s="1">
        <v>7.9646017699115043E-2</v>
      </c>
      <c r="Q304">
        <v>0.19469026548672569</v>
      </c>
      <c r="R304">
        <v>0.72566371681415931</v>
      </c>
      <c r="S304">
        <v>9.3000000000000007</v>
      </c>
      <c r="T304">
        <v>122745.20430107</v>
      </c>
      <c r="U304" s="1">
        <v>172.7729580645161</v>
      </c>
      <c r="V304">
        <v>279444.18771080213</v>
      </c>
      <c r="W304" s="1">
        <v>0.90512436857710088</v>
      </c>
      <c r="X304">
        <v>7.0806178361614319E-2</v>
      </c>
      <c r="Y304">
        <v>2.406945306128485E-2</v>
      </c>
      <c r="Z304">
        <v>9.4875631422899176E-2</v>
      </c>
      <c r="AA304">
        <v>279.44418771080211</v>
      </c>
      <c r="AB304">
        <v>13796.952033220599</v>
      </c>
      <c r="AC304" s="1">
        <v>1365.7503687277419</v>
      </c>
      <c r="AD304">
        <v>285767.54522460932</v>
      </c>
      <c r="AE304" s="1">
        <v>536</v>
      </c>
      <c r="AF304">
        <v>81067.5</v>
      </c>
      <c r="AG304" s="1">
        <v>192639.68083639699</v>
      </c>
      <c r="AH304" s="1">
        <v>106.269981</v>
      </c>
      <c r="AI304">
        <v>46.8523</v>
      </c>
      <c r="AJ304">
        <v>62.251876000000003</v>
      </c>
      <c r="AK304">
        <v>0</v>
      </c>
      <c r="AL304">
        <v>0</v>
      </c>
      <c r="AM304">
        <v>0</v>
      </c>
      <c r="AN304">
        <v>0</v>
      </c>
      <c r="AO304">
        <v>0.56963431445511947</v>
      </c>
      <c r="AP304">
        <v>1889.8555354991929</v>
      </c>
      <c r="AQ304" s="1">
        <v>1930.0811716658341</v>
      </c>
      <c r="AR304" s="1">
        <v>9320.2848643721009</v>
      </c>
      <c r="AS304" s="1">
        <v>945.65568557619315</v>
      </c>
      <c r="AT304">
        <v>518.09624279675734</v>
      </c>
      <c r="AU304">
        <v>14603.97349991008</v>
      </c>
      <c r="AV304" s="1">
        <v>2742.3141703125998</v>
      </c>
      <c r="AW304" s="1">
        <v>0.1691179713</v>
      </c>
      <c r="AX304">
        <v>11612.8301306838</v>
      </c>
      <c r="AY304" s="1">
        <v>0.7161609323</v>
      </c>
      <c r="AZ304">
        <v>1097.4928597573</v>
      </c>
      <c r="BA304">
        <v>6.7682167099999996E-2</v>
      </c>
      <c r="BB304">
        <v>762.75466973009998</v>
      </c>
      <c r="BC304" s="1">
        <v>4.7038929299999997E-2</v>
      </c>
      <c r="BD304">
        <v>16215.391830483801</v>
      </c>
      <c r="BE304" s="1">
        <v>0.57775485245099445</v>
      </c>
      <c r="BF304">
        <v>0.18313531318975851</v>
      </c>
      <c r="BG304">
        <v>0.19330667532034451</v>
      </c>
      <c r="BH304">
        <v>2.8733918627885269E-2</v>
      </c>
      <c r="BI304">
        <v>1.706924041101723E-2</v>
      </c>
    </row>
    <row r="305" spans="1:61" x14ac:dyDescent="0.35">
      <c r="A305" t="s">
        <v>1628</v>
      </c>
      <c r="B305" t="s">
        <v>931</v>
      </c>
      <c r="C305">
        <v>45</v>
      </c>
      <c r="D305">
        <v>57.744987266666662</v>
      </c>
      <c r="E305">
        <v>2598.5244269999998</v>
      </c>
      <c r="F305">
        <v>6.4224021601792889E-3</v>
      </c>
      <c r="G305">
        <v>6.7727606970783413E-3</v>
      </c>
      <c r="H305" t="s">
        <v>3</v>
      </c>
      <c r="I305">
        <v>6.4125604405729758E-2</v>
      </c>
      <c r="J305">
        <v>0.86384445434791268</v>
      </c>
      <c r="K305">
        <v>5.847088483131916E-2</v>
      </c>
      <c r="L305">
        <v>0.35835436313019059</v>
      </c>
      <c r="M305">
        <v>1.6690123221141641E-2</v>
      </c>
      <c r="N305">
        <v>0.15421386025264119</v>
      </c>
      <c r="O305">
        <v>74215.642997360002</v>
      </c>
      <c r="P305" s="1">
        <v>0.1753246753246753</v>
      </c>
      <c r="Q305">
        <v>0.1038961038961039</v>
      </c>
      <c r="R305">
        <v>0.72077922077922074</v>
      </c>
      <c r="S305">
        <v>21.53</v>
      </c>
      <c r="T305">
        <v>89228.552717130005</v>
      </c>
      <c r="U305" s="1">
        <v>120.6931921504877</v>
      </c>
      <c r="V305">
        <v>177404.0779490429</v>
      </c>
      <c r="W305" s="1">
        <v>0.84194170171108051</v>
      </c>
      <c r="X305">
        <v>0.1231296862442415</v>
      </c>
      <c r="Y305">
        <v>3.492861204467796E-2</v>
      </c>
      <c r="Z305">
        <v>0.15805829828891951</v>
      </c>
      <c r="AA305">
        <v>177.40407794904289</v>
      </c>
      <c r="AB305">
        <v>4679.8763458381763</v>
      </c>
      <c r="AC305" s="1">
        <v>530.89192684352622</v>
      </c>
      <c r="AD305">
        <v>157536.36413525519</v>
      </c>
      <c r="AE305" s="1">
        <v>237</v>
      </c>
      <c r="AF305">
        <v>39661</v>
      </c>
      <c r="AG305" s="1">
        <v>67048.969861495847</v>
      </c>
      <c r="AH305" s="1">
        <v>55.658968000000002</v>
      </c>
      <c r="AI305">
        <v>24.733834000000002</v>
      </c>
      <c r="AJ305">
        <v>29.328588</v>
      </c>
      <c r="AK305">
        <v>1.5</v>
      </c>
      <c r="AL305">
        <v>0.76223200000000002</v>
      </c>
      <c r="AM305">
        <v>1.172739</v>
      </c>
      <c r="AN305">
        <v>0</v>
      </c>
      <c r="AO305">
        <v>0.81329006965354866</v>
      </c>
      <c r="AP305">
        <v>2750.3882494770951</v>
      </c>
      <c r="AQ305" s="1">
        <v>2320.092586914905</v>
      </c>
      <c r="AR305" s="1">
        <v>7405.9335944814666</v>
      </c>
      <c r="AS305" s="1">
        <v>719.40263119181373</v>
      </c>
      <c r="AT305">
        <v>52.756329159571912</v>
      </c>
      <c r="AU305">
        <v>13248.573391224851</v>
      </c>
      <c r="AV305" s="1">
        <v>5968.0861987449998</v>
      </c>
      <c r="AW305" s="1">
        <v>0.45462009240000001</v>
      </c>
      <c r="AX305">
        <v>5517.6785196220999</v>
      </c>
      <c r="AY305" s="1">
        <v>0.4203102024</v>
      </c>
      <c r="AZ305">
        <v>750.45763690499996</v>
      </c>
      <c r="BA305">
        <v>5.7166252100000002E-2</v>
      </c>
      <c r="BB305">
        <v>891.41168278750001</v>
      </c>
      <c r="BC305" s="1">
        <v>6.7903453099999997E-2</v>
      </c>
      <c r="BD305">
        <v>13127.634038059599</v>
      </c>
      <c r="BE305" s="1">
        <v>0.53484168253706188</v>
      </c>
      <c r="BF305">
        <v>0.19009695055907069</v>
      </c>
      <c r="BG305">
        <v>0.15047569058287871</v>
      </c>
      <c r="BH305">
        <v>2.8428205554261541E-2</v>
      </c>
      <c r="BI305">
        <v>9.6157470766727177E-2</v>
      </c>
    </row>
    <row r="306" spans="1:61" x14ac:dyDescent="0.35">
      <c r="A306" t="s">
        <v>1629</v>
      </c>
      <c r="B306" t="s">
        <v>930</v>
      </c>
      <c r="C306">
        <v>31</v>
      </c>
      <c r="D306">
        <v>45.385399709677422</v>
      </c>
      <c r="E306">
        <v>1406.9473909999999</v>
      </c>
      <c r="F306" t="s">
        <v>3</v>
      </c>
      <c r="G306">
        <v>8.2842016321966784E-3</v>
      </c>
      <c r="H306" t="s">
        <v>3</v>
      </c>
      <c r="I306">
        <v>2.9633787853704099E-2</v>
      </c>
      <c r="J306">
        <v>0.93113211371898608</v>
      </c>
      <c r="K306">
        <v>2.6811608032679748E-2</v>
      </c>
      <c r="L306">
        <v>0.35591275942965878</v>
      </c>
      <c r="M306">
        <v>1.380416431404663E-2</v>
      </c>
      <c r="N306">
        <v>0.16348070287016539</v>
      </c>
      <c r="O306">
        <v>60506.510843119999</v>
      </c>
      <c r="P306" s="1">
        <v>0.3125</v>
      </c>
      <c r="Q306">
        <v>0.2232142857142857</v>
      </c>
      <c r="R306">
        <v>0.4642857142857143</v>
      </c>
      <c r="S306">
        <v>11</v>
      </c>
      <c r="T306">
        <v>90850.909090899993</v>
      </c>
      <c r="U306" s="1">
        <v>127.90430827272731</v>
      </c>
      <c r="V306">
        <v>137187.588700678</v>
      </c>
      <c r="W306" s="1">
        <v>0.9160383413330272</v>
      </c>
      <c r="X306">
        <v>4.5809273980378387E-2</v>
      </c>
      <c r="Y306">
        <v>3.8152384686594439E-2</v>
      </c>
      <c r="Z306">
        <v>8.3961658666972819E-2</v>
      </c>
      <c r="AA306">
        <v>137.18758870067799</v>
      </c>
      <c r="AB306">
        <v>3599.3783651005051</v>
      </c>
      <c r="AC306" s="1">
        <v>640.46517713752962</v>
      </c>
      <c r="AD306">
        <v>131594.86197465679</v>
      </c>
      <c r="AE306" s="1">
        <v>130</v>
      </c>
      <c r="AF306">
        <v>44321</v>
      </c>
      <c r="AG306" s="1">
        <v>68850.906871381827</v>
      </c>
      <c r="AH306" s="1">
        <v>28.839993</v>
      </c>
      <c r="AI306">
        <v>26.011894999999999</v>
      </c>
      <c r="AJ306">
        <v>28.568487999999999</v>
      </c>
      <c r="AK306">
        <v>3.7</v>
      </c>
      <c r="AL306">
        <v>3.7</v>
      </c>
      <c r="AM306">
        <v>3.7</v>
      </c>
      <c r="AN306">
        <v>1102.6444058418949</v>
      </c>
      <c r="AO306" s="1">
        <v>1.0314749675659409</v>
      </c>
      <c r="AP306">
        <v>1581.108244864005</v>
      </c>
      <c r="AQ306" s="1">
        <v>3541.192913019162</v>
      </c>
      <c r="AR306" s="1">
        <v>7695.814434329478</v>
      </c>
      <c r="AS306" s="1">
        <v>993.96821725226835</v>
      </c>
      <c r="AT306">
        <v>297.56010258666453</v>
      </c>
      <c r="AU306">
        <v>14109.643912051581</v>
      </c>
      <c r="AV306" s="1">
        <v>7322.4989682676996</v>
      </c>
      <c r="AW306" s="1">
        <v>0.52527019809999997</v>
      </c>
      <c r="AX306">
        <v>4184.1513683345001</v>
      </c>
      <c r="AY306" s="1">
        <v>0.30014480399999999</v>
      </c>
      <c r="AZ306">
        <v>1098.9473071395</v>
      </c>
      <c r="BA306">
        <v>7.8831594500000005E-2</v>
      </c>
      <c r="BB306">
        <v>1334.8448092778999</v>
      </c>
      <c r="BC306" s="1">
        <v>9.5753403400000006E-2</v>
      </c>
      <c r="BD306">
        <v>13940.442453019599</v>
      </c>
      <c r="BE306" s="1">
        <v>0.50444864976824799</v>
      </c>
      <c r="BF306">
        <v>0.20600557769057579</v>
      </c>
      <c r="BG306">
        <v>0.25122471612189751</v>
      </c>
      <c r="BH306">
        <v>2.5828210798658591E-2</v>
      </c>
      <c r="BI306">
        <v>1.249284562062002E-2</v>
      </c>
    </row>
    <row r="307" spans="1:61" x14ac:dyDescent="0.35">
      <c r="A307" t="s">
        <v>1630</v>
      </c>
      <c r="B307" t="s">
        <v>932</v>
      </c>
      <c r="C307">
        <v>49</v>
      </c>
      <c r="D307">
        <v>52.952756469387751</v>
      </c>
      <c r="E307">
        <v>2594.6850669999999</v>
      </c>
      <c r="F307">
        <v>4.6062477305646677E-3</v>
      </c>
      <c r="G307">
        <v>5.3447964398671957E-2</v>
      </c>
      <c r="H307" t="s">
        <v>3</v>
      </c>
      <c r="I307">
        <v>3.1847744416610771E-2</v>
      </c>
      <c r="J307">
        <v>0.82808117294083228</v>
      </c>
      <c r="K307">
        <v>8.1286204659447622E-2</v>
      </c>
      <c r="L307">
        <v>0.56571851484991142</v>
      </c>
      <c r="M307" t="s">
        <v>3</v>
      </c>
      <c r="N307">
        <v>0.18747553224055971</v>
      </c>
      <c r="O307">
        <v>59749.611313859998</v>
      </c>
      <c r="P307" s="1">
        <v>0.19148936170212769</v>
      </c>
      <c r="Q307">
        <v>0.1659574468085106</v>
      </c>
      <c r="R307">
        <v>0.64255319148936174</v>
      </c>
      <c r="S307">
        <v>23.2</v>
      </c>
      <c r="T307">
        <v>81292.172413790002</v>
      </c>
      <c r="U307" s="1">
        <v>111.8398735775862</v>
      </c>
      <c r="V307">
        <v>151090.42904126749</v>
      </c>
      <c r="W307" s="1">
        <v>0.72466832306172491</v>
      </c>
      <c r="X307">
        <v>0.18942998236266789</v>
      </c>
      <c r="Y307">
        <v>8.5901694575607174E-2</v>
      </c>
      <c r="Z307">
        <v>0.27533167693827498</v>
      </c>
      <c r="AA307">
        <v>151.09042904126761</v>
      </c>
      <c r="AB307">
        <v>5147.4146785152016</v>
      </c>
      <c r="AC307" s="1">
        <v>588.70257490097163</v>
      </c>
      <c r="AD307">
        <v>111226.6121956603</v>
      </c>
      <c r="AE307" s="1">
        <v>84</v>
      </c>
      <c r="AF307">
        <v>32830</v>
      </c>
      <c r="AG307" s="1">
        <v>48781.336078323729</v>
      </c>
      <c r="AH307" s="1">
        <v>60.399979999999999</v>
      </c>
      <c r="AI307">
        <v>26.404997000000002</v>
      </c>
      <c r="AJ307">
        <v>51.444394000000003</v>
      </c>
      <c r="AK307">
        <v>0.5</v>
      </c>
      <c r="AL307">
        <v>0.41446499999999997</v>
      </c>
      <c r="AM307">
        <v>0.49726399999999998</v>
      </c>
      <c r="AN307">
        <v>0</v>
      </c>
      <c r="AO307">
        <v>0.87141815729987104</v>
      </c>
      <c r="AP307">
        <v>1792.7961274230429</v>
      </c>
      <c r="AQ307" s="1">
        <v>3194.203175332801</v>
      </c>
      <c r="AR307" s="1">
        <v>9971.7281025998218</v>
      </c>
      <c r="AS307" s="1">
        <v>846.09927344219</v>
      </c>
      <c r="AT307">
        <v>404.02192671963297</v>
      </c>
      <c r="AU307">
        <v>16208.848605517491</v>
      </c>
      <c r="AV307" s="1">
        <v>7626.8868392837003</v>
      </c>
      <c r="AW307" s="1">
        <v>0.50066271470000001</v>
      </c>
      <c r="AX307">
        <v>4450.3019270280001</v>
      </c>
      <c r="AY307" s="1">
        <v>0.29213757730000001</v>
      </c>
      <c r="AZ307">
        <v>609.98258841799998</v>
      </c>
      <c r="BA307">
        <v>4.0041965399999997E-2</v>
      </c>
      <c r="BB307">
        <v>2546.4112870255999</v>
      </c>
      <c r="BC307" s="1">
        <v>0.1671577427</v>
      </c>
      <c r="BD307">
        <v>15233.5826417553</v>
      </c>
      <c r="BE307" s="1">
        <v>0.51193361314743868</v>
      </c>
      <c r="BF307">
        <v>0.33494046981401088</v>
      </c>
      <c r="BG307">
        <v>0.11522423255579289</v>
      </c>
      <c r="BH307">
        <v>2.662888508154948E-2</v>
      </c>
      <c r="BI307">
        <v>1.1272799401207951E-2</v>
      </c>
    </row>
    <row r="308" spans="1:61" x14ac:dyDescent="0.35">
      <c r="A308" t="s">
        <v>1631</v>
      </c>
      <c r="B308" t="s">
        <v>933</v>
      </c>
      <c r="C308">
        <v>248</v>
      </c>
      <c r="D308">
        <v>4.3411363225806454</v>
      </c>
      <c r="E308">
        <v>1076.6018079999999</v>
      </c>
      <c r="F308" t="s">
        <v>3</v>
      </c>
      <c r="G308" t="s">
        <v>3</v>
      </c>
      <c r="H308" t="s">
        <v>3</v>
      </c>
      <c r="I308">
        <v>4.9283825802733321E-2</v>
      </c>
      <c r="J308">
        <v>0.89941238733019557</v>
      </c>
      <c r="K308">
        <v>3.7922817414550267E-2</v>
      </c>
      <c r="L308">
        <v>0.36506400585236548</v>
      </c>
      <c r="M308">
        <v>1.397620297482169E-2</v>
      </c>
      <c r="N308">
        <v>0.18709003327414239</v>
      </c>
      <c r="O308">
        <v>60185.013613080002</v>
      </c>
      <c r="P308" s="1">
        <v>0.36585365853658541</v>
      </c>
      <c r="Q308">
        <v>0.17073170731707321</v>
      </c>
      <c r="R308">
        <v>0.46341463414634149</v>
      </c>
      <c r="S308">
        <v>11.2</v>
      </c>
      <c r="T308">
        <v>80668.392857140003</v>
      </c>
      <c r="U308" s="1">
        <v>96.125161428571431</v>
      </c>
      <c r="V308">
        <v>311908.15165341058</v>
      </c>
      <c r="W308" s="1">
        <v>0.86079554050007256</v>
      </c>
      <c r="X308">
        <v>3.4230136621440657E-2</v>
      </c>
      <c r="Y308">
        <v>0.10497432287848681</v>
      </c>
      <c r="Z308">
        <v>0.13920445949992749</v>
      </c>
      <c r="AA308">
        <v>311.90815165341058</v>
      </c>
      <c r="AB308">
        <v>7974.990322513002</v>
      </c>
      <c r="AC308" s="1">
        <v>793.38654612402445</v>
      </c>
      <c r="AD308">
        <v>269256.15086438262</v>
      </c>
      <c r="AE308" s="1">
        <v>516</v>
      </c>
      <c r="AF308">
        <v>42292</v>
      </c>
      <c r="AG308" s="1">
        <v>68696.661225455406</v>
      </c>
      <c r="AH308" s="1">
        <v>45.949941000000003</v>
      </c>
      <c r="AI308">
        <v>22.309598000000001</v>
      </c>
      <c r="AJ308">
        <v>45.013750000000002</v>
      </c>
      <c r="AK308">
        <v>2.5</v>
      </c>
      <c r="AL308">
        <v>1.022165</v>
      </c>
      <c r="AM308">
        <v>2.4682650000000002</v>
      </c>
      <c r="AN308">
        <v>2937.0865314393009</v>
      </c>
      <c r="AO308">
        <v>1.5911742545573799</v>
      </c>
      <c r="AP308">
        <v>2439.5172852988562</v>
      </c>
      <c r="AQ308" s="1">
        <v>3017.0914686035899</v>
      </c>
      <c r="AR308" s="1">
        <v>8687.0391360145295</v>
      </c>
      <c r="AS308" s="1">
        <v>938.42773854973882</v>
      </c>
      <c r="AT308" s="1">
        <v>542.68035373761893</v>
      </c>
      <c r="AU308">
        <v>15624.755982204329</v>
      </c>
      <c r="AV308" s="1">
        <v>5793.3292286775004</v>
      </c>
      <c r="AW308" s="1">
        <v>0.3160649868</v>
      </c>
      <c r="AX308">
        <v>10260.9138406234</v>
      </c>
      <c r="AY308" s="1">
        <v>0.55980170809999996</v>
      </c>
      <c r="AZ308">
        <v>1060.3007189916</v>
      </c>
      <c r="BA308">
        <v>5.78465196E-2</v>
      </c>
      <c r="BB308">
        <v>1215.0070007997999</v>
      </c>
      <c r="BC308" s="1">
        <v>6.6286785500000001E-2</v>
      </c>
      <c r="BD308">
        <v>18329.5507890923</v>
      </c>
      <c r="BE308" s="1">
        <v>0.54063543389103363</v>
      </c>
      <c r="BF308">
        <v>0.26227515268261892</v>
      </c>
      <c r="BG308">
        <v>0.14859693524857681</v>
      </c>
      <c r="BH308">
        <v>3.2869831339513392E-2</v>
      </c>
      <c r="BI308">
        <v>1.562264683825732E-2</v>
      </c>
    </row>
    <row r="309" spans="1:61" x14ac:dyDescent="0.35">
      <c r="A309" t="s">
        <v>1632</v>
      </c>
      <c r="B309" t="s">
        <v>934</v>
      </c>
      <c r="C309">
        <v>115</v>
      </c>
      <c r="D309">
        <v>5.9736091130434783</v>
      </c>
      <c r="E309">
        <v>686.96504800000002</v>
      </c>
      <c r="F309" t="s">
        <v>3</v>
      </c>
      <c r="G309" t="s">
        <v>3</v>
      </c>
      <c r="H309" t="s">
        <v>3</v>
      </c>
      <c r="I309" t="s">
        <v>3</v>
      </c>
      <c r="J309">
        <v>0.97518228055892753</v>
      </c>
      <c r="K309" t="s">
        <v>3</v>
      </c>
      <c r="L309">
        <v>0.89245533921076015</v>
      </c>
      <c r="M309" t="s">
        <v>3</v>
      </c>
      <c r="N309">
        <v>0.23408543528989739</v>
      </c>
      <c r="O309">
        <v>66954.201923069995</v>
      </c>
      <c r="P309" s="1">
        <v>0.15686274509803921</v>
      </c>
      <c r="Q309">
        <v>5.8823529411764712E-2</v>
      </c>
      <c r="R309">
        <v>0.78431372549019607</v>
      </c>
      <c r="S309">
        <v>7</v>
      </c>
      <c r="T309">
        <v>89306.285714280006</v>
      </c>
      <c r="U309" s="1">
        <v>98.137864000000008</v>
      </c>
      <c r="V309">
        <v>144270.30936805389</v>
      </c>
      <c r="W309" s="1">
        <v>0.70252296822497651</v>
      </c>
      <c r="X309">
        <v>6.0846650534877568E-2</v>
      </c>
      <c r="Y309">
        <v>0.2366303812401459</v>
      </c>
      <c r="Z309">
        <v>0.29747703177502349</v>
      </c>
      <c r="AA309">
        <v>144.27030936805389</v>
      </c>
      <c r="AB309">
        <v>3164.3662313369982</v>
      </c>
      <c r="AC309" s="1">
        <v>264.28468308332327</v>
      </c>
      <c r="AD309">
        <v>174061.50621054511</v>
      </c>
      <c r="AE309" s="1">
        <v>301</v>
      </c>
      <c r="AF309">
        <v>30994</v>
      </c>
      <c r="AG309" s="1">
        <v>46151.851288056198</v>
      </c>
      <c r="AH309" s="1">
        <v>26.499991999999999</v>
      </c>
      <c r="AI309">
        <v>19.999997</v>
      </c>
      <c r="AJ309">
        <v>26.499934</v>
      </c>
      <c r="AK309">
        <v>0</v>
      </c>
      <c r="AL309">
        <v>0</v>
      </c>
      <c r="AM309">
        <v>0</v>
      </c>
      <c r="AN309">
        <v>0</v>
      </c>
      <c r="AO309">
        <v>1.158862833511219</v>
      </c>
      <c r="AP309">
        <v>2204.2086775861699</v>
      </c>
      <c r="AQ309" s="1">
        <v>3088.164654339153</v>
      </c>
      <c r="AR309" s="1">
        <v>9090.2015294379289</v>
      </c>
      <c r="AS309" s="1">
        <v>893.40533668606668</v>
      </c>
      <c r="AT309" s="1">
        <v>83.515020403192338</v>
      </c>
      <c r="AU309">
        <v>15359.49521845251</v>
      </c>
      <c r="AV309" s="1">
        <v>13421.677534914999</v>
      </c>
      <c r="AW309" s="1">
        <v>0.64927044010000001</v>
      </c>
      <c r="AX309">
        <v>2794.8725859075998</v>
      </c>
      <c r="AY309" s="1">
        <v>0.13520129280000001</v>
      </c>
      <c r="AZ309">
        <v>923.82479088549997</v>
      </c>
      <c r="BA309">
        <v>4.4689803299999997E-2</v>
      </c>
      <c r="BB309">
        <v>3531.5619364371</v>
      </c>
      <c r="BC309" s="1">
        <v>0.17083846389999999</v>
      </c>
      <c r="BD309">
        <v>20671.9368481452</v>
      </c>
      <c r="BE309" s="1">
        <v>0.52014337318712822</v>
      </c>
      <c r="BF309">
        <v>0.25414793502272393</v>
      </c>
      <c r="BG309">
        <v>0.17788487983926629</v>
      </c>
      <c r="BH309">
        <v>2.9086497774247749E-2</v>
      </c>
      <c r="BI309">
        <v>1.873731417663382E-2</v>
      </c>
    </row>
    <row r="310" spans="1:61" x14ac:dyDescent="0.35">
      <c r="A310" t="s">
        <v>1633</v>
      </c>
      <c r="B310" t="s">
        <v>935</v>
      </c>
      <c r="C310">
        <v>14</v>
      </c>
      <c r="D310">
        <v>89.903544142857143</v>
      </c>
      <c r="E310">
        <v>1258.6496179999999</v>
      </c>
      <c r="F310" t="s">
        <v>3</v>
      </c>
      <c r="G310" t="s">
        <v>3</v>
      </c>
      <c r="H310" t="s">
        <v>3</v>
      </c>
      <c r="I310">
        <v>1.534458620421968E-2</v>
      </c>
      <c r="J310">
        <v>0.95098896361143204</v>
      </c>
      <c r="K310">
        <v>2.1482241551070209E-2</v>
      </c>
      <c r="L310">
        <v>0.27576138095762642</v>
      </c>
      <c r="M310" t="s">
        <v>3</v>
      </c>
      <c r="N310">
        <v>0.16542517800788731</v>
      </c>
      <c r="O310">
        <v>72881.258081709995</v>
      </c>
      <c r="P310" s="1">
        <v>0.13253012048192769</v>
      </c>
      <c r="Q310">
        <v>0.2168674698795181</v>
      </c>
      <c r="R310">
        <v>0.6506024096385542</v>
      </c>
      <c r="S310">
        <v>10.5</v>
      </c>
      <c r="T310">
        <v>84688.952380949995</v>
      </c>
      <c r="U310" s="1">
        <v>119.8713921904762</v>
      </c>
      <c r="V310">
        <v>214067.0017666505</v>
      </c>
      <c r="W310" s="1">
        <v>0.78739059295671487</v>
      </c>
      <c r="X310">
        <v>3.6209651035025658E-2</v>
      </c>
      <c r="Y310">
        <v>0.1763997560082595</v>
      </c>
      <c r="Z310">
        <v>0.21260940704328521</v>
      </c>
      <c r="AA310">
        <v>214.06700176665049</v>
      </c>
      <c r="AB310">
        <v>9041.2095926127713</v>
      </c>
      <c r="AC310" s="1">
        <v>865.50129155960235</v>
      </c>
      <c r="AD310">
        <v>203033.53234954839</v>
      </c>
      <c r="AE310" s="1">
        <v>406</v>
      </c>
      <c r="AF310">
        <v>46201</v>
      </c>
      <c r="AG310" s="1">
        <v>72534.548119964194</v>
      </c>
      <c r="AH310" s="1">
        <v>68.479999000000007</v>
      </c>
      <c r="AI310">
        <v>36.388097000000002</v>
      </c>
      <c r="AJ310">
        <v>41.533656999999998</v>
      </c>
      <c r="AK310">
        <v>1.5</v>
      </c>
      <c r="AL310">
        <v>0.869417</v>
      </c>
      <c r="AM310">
        <v>1.0077700000000001</v>
      </c>
      <c r="AN310">
        <v>0</v>
      </c>
      <c r="AO310">
        <v>1.048284772699261</v>
      </c>
      <c r="AP310">
        <v>1685.035493332982</v>
      </c>
      <c r="AQ310" s="1">
        <v>2779.890288736417</v>
      </c>
      <c r="AR310" s="1">
        <v>7689.9256167731983</v>
      </c>
      <c r="AS310" s="1">
        <v>1106.683019705966</v>
      </c>
      <c r="AT310" s="1">
        <v>381.98057912571511</v>
      </c>
      <c r="AU310">
        <v>13643.51499767428</v>
      </c>
      <c r="AV310" s="1">
        <v>4929.4079907752002</v>
      </c>
      <c r="AW310" s="1">
        <v>0.32526167249999999</v>
      </c>
      <c r="AX310">
        <v>8159.8544732253004</v>
      </c>
      <c r="AY310" s="1">
        <v>0.53841920129999998</v>
      </c>
      <c r="AZ310">
        <v>1049.1383140896</v>
      </c>
      <c r="BA310">
        <v>6.92262607E-2</v>
      </c>
      <c r="BB310">
        <v>1016.8062672984</v>
      </c>
      <c r="BC310" s="1">
        <v>6.7092865500000001E-2</v>
      </c>
      <c r="BD310">
        <v>15155.207045388501</v>
      </c>
      <c r="BE310" s="1">
        <v>0.58043998331586955</v>
      </c>
      <c r="BF310">
        <v>0.24493292170085579</v>
      </c>
      <c r="BG310">
        <v>0.12696609186545549</v>
      </c>
      <c r="BH310">
        <v>2.582865519899211E-2</v>
      </c>
      <c r="BI310">
        <v>2.183234791882694E-2</v>
      </c>
    </row>
    <row r="311" spans="1:61" x14ac:dyDescent="0.35">
      <c r="A311" t="s">
        <v>1634</v>
      </c>
      <c r="B311" t="s">
        <v>936</v>
      </c>
      <c r="C311">
        <v>19</v>
      </c>
      <c r="D311">
        <v>158.1935251578947</v>
      </c>
      <c r="E311">
        <v>3005.676978</v>
      </c>
      <c r="F311">
        <v>3.4389963004270588E-3</v>
      </c>
      <c r="G311">
        <v>0.28657436594286001</v>
      </c>
      <c r="H311" t="s">
        <v>3</v>
      </c>
      <c r="I311">
        <v>4.3544947723124318E-2</v>
      </c>
      <c r="J311">
        <v>0.50544802144348433</v>
      </c>
      <c r="K311">
        <v>0.15898501254341241</v>
      </c>
      <c r="L311">
        <v>0.99934319500049584</v>
      </c>
      <c r="M311">
        <v>4.8675350086022969E-3</v>
      </c>
      <c r="N311">
        <v>0.28488469480778178</v>
      </c>
      <c r="O311">
        <v>57608.356679440003</v>
      </c>
      <c r="P311" s="1">
        <v>0.1209964412811388</v>
      </c>
      <c r="Q311">
        <v>0.18505338078291811</v>
      </c>
      <c r="R311">
        <v>0.69395017793594305</v>
      </c>
      <c r="S311">
        <v>34.28</v>
      </c>
      <c r="T311">
        <v>87410.951575259998</v>
      </c>
      <c r="U311" s="1">
        <v>87.680191890315044</v>
      </c>
      <c r="V311">
        <v>139076.20914012939</v>
      </c>
      <c r="W311" s="1">
        <v>0.65809389716465905</v>
      </c>
      <c r="X311">
        <v>0.2330814527292307</v>
      </c>
      <c r="Y311">
        <v>0.1088246501061102</v>
      </c>
      <c r="Z311">
        <v>0.34190610283534101</v>
      </c>
      <c r="AA311">
        <v>139.07620914012941</v>
      </c>
      <c r="AB311">
        <v>6646.1227025441194</v>
      </c>
      <c r="AC311" s="1">
        <v>650.51284097102996</v>
      </c>
      <c r="AD311">
        <v>73900.096874790135</v>
      </c>
      <c r="AE311" s="1">
        <v>28</v>
      </c>
      <c r="AF311">
        <v>27464</v>
      </c>
      <c r="AG311" s="1">
        <v>44553.411075539807</v>
      </c>
      <c r="AH311" s="1">
        <v>65.45</v>
      </c>
      <c r="AI311">
        <v>42.256796999999999</v>
      </c>
      <c r="AJ311">
        <v>55.157192000000002</v>
      </c>
      <c r="AK311">
        <v>3</v>
      </c>
      <c r="AL311">
        <v>2.0694840000000001</v>
      </c>
      <c r="AM311">
        <v>3</v>
      </c>
      <c r="AN311">
        <v>0</v>
      </c>
      <c r="AO311">
        <v>1.3157209472401481</v>
      </c>
      <c r="AP311">
        <v>3622.0620278510851</v>
      </c>
      <c r="AQ311" s="1">
        <v>3848.0281862144939</v>
      </c>
      <c r="AR311" s="1">
        <v>12220.89200830948</v>
      </c>
      <c r="AS311" s="1">
        <v>1954.7383178579209</v>
      </c>
      <c r="AT311">
        <v>422.34779362241898</v>
      </c>
      <c r="AU311">
        <v>22068.068333855401</v>
      </c>
      <c r="AV311" s="1">
        <v>9900.4108850212997</v>
      </c>
      <c r="AW311" s="1">
        <v>0.4766745859</v>
      </c>
      <c r="AX311">
        <v>5813.9848865541999</v>
      </c>
      <c r="AY311" s="1">
        <v>0.27992563850000002</v>
      </c>
      <c r="AZ311">
        <v>568.6407351217</v>
      </c>
      <c r="BA311">
        <v>2.7378316900000001E-2</v>
      </c>
      <c r="BB311">
        <v>4486.7111970555998</v>
      </c>
      <c r="BC311" s="1">
        <v>0.21602145880000001</v>
      </c>
      <c r="BD311">
        <v>20769.747703752801</v>
      </c>
      <c r="BE311" s="1">
        <v>0.52871869317561959</v>
      </c>
      <c r="BF311">
        <v>0.28920211340928759</v>
      </c>
      <c r="BG311">
        <v>0.1333981421292372</v>
      </c>
      <c r="BH311">
        <v>3.0337675269514069E-2</v>
      </c>
      <c r="BI311">
        <v>1.8343376016341541E-2</v>
      </c>
    </row>
    <row r="312" spans="1:61" x14ac:dyDescent="0.35">
      <c r="A312" t="s">
        <v>1635</v>
      </c>
      <c r="B312" t="s">
        <v>937</v>
      </c>
      <c r="C312">
        <v>5</v>
      </c>
      <c r="D312">
        <v>604.88559720000001</v>
      </c>
      <c r="E312">
        <v>3024.4279860000001</v>
      </c>
      <c r="F312" t="s">
        <v>3</v>
      </c>
      <c r="G312">
        <v>0.90176152631436279</v>
      </c>
      <c r="H312" t="s">
        <v>3</v>
      </c>
      <c r="I312">
        <v>3.4555884551398741E-2</v>
      </c>
      <c r="J312">
        <v>1.7550148184545492E-2</v>
      </c>
      <c r="K312">
        <v>4.2873552502972617E-2</v>
      </c>
      <c r="L312">
        <v>0.99732569497796031</v>
      </c>
      <c r="M312">
        <v>4.3930431394293562E-3</v>
      </c>
      <c r="N312">
        <v>0.18753489920740121</v>
      </c>
      <c r="O312">
        <v>74915.967278569995</v>
      </c>
      <c r="P312" s="1">
        <v>0.22164948453608249</v>
      </c>
      <c r="Q312">
        <v>0.17010309278350519</v>
      </c>
      <c r="R312">
        <v>0.60824742268041232</v>
      </c>
      <c r="S312">
        <v>46</v>
      </c>
      <c r="T312">
        <v>78190.326086949994</v>
      </c>
      <c r="U312" s="1">
        <v>65.748434478260876</v>
      </c>
      <c r="V312">
        <v>112732.3552017945</v>
      </c>
      <c r="W312" s="1">
        <v>0.68952408365908646</v>
      </c>
      <c r="X312">
        <v>0.25727197837788313</v>
      </c>
      <c r="Y312">
        <v>5.3203937963030391E-2</v>
      </c>
      <c r="Z312">
        <v>0.31047591634091348</v>
      </c>
      <c r="AA312">
        <v>112.7323552017945</v>
      </c>
      <c r="AB312">
        <v>5412.3560143514687</v>
      </c>
      <c r="AC312" s="1">
        <v>854.23519487297847</v>
      </c>
      <c r="AD312">
        <v>61856.648322678913</v>
      </c>
      <c r="AE312" s="1">
        <v>13</v>
      </c>
      <c r="AF312">
        <v>29437</v>
      </c>
      <c r="AG312" s="1">
        <v>38825.156453483192</v>
      </c>
      <c r="AH312" s="1">
        <v>66.599981</v>
      </c>
      <c r="AI312">
        <v>46.579700000000003</v>
      </c>
      <c r="AJ312">
        <v>48.001593</v>
      </c>
      <c r="AK312">
        <v>1.5</v>
      </c>
      <c r="AL312">
        <v>1.0948169999999999</v>
      </c>
      <c r="AM312">
        <v>1.244019</v>
      </c>
      <c r="AN312">
        <v>0</v>
      </c>
      <c r="AO312">
        <v>1.7376865166316999</v>
      </c>
      <c r="AP312">
        <v>2736.989192110987</v>
      </c>
      <c r="AQ312" s="1">
        <v>3503.854242539071</v>
      </c>
      <c r="AR312" s="1">
        <v>10292.137936194849</v>
      </c>
      <c r="AS312" s="1">
        <v>1223.1971027661291</v>
      </c>
      <c r="AT312">
        <v>329.7365831212752</v>
      </c>
      <c r="AU312">
        <v>18085.915056732319</v>
      </c>
      <c r="AV312" s="1">
        <v>9613.0413124935003</v>
      </c>
      <c r="AW312" s="1">
        <v>0.49036498499999998</v>
      </c>
      <c r="AX312">
        <v>5152.2861899583004</v>
      </c>
      <c r="AY312" s="1">
        <v>0.26282012719999998</v>
      </c>
      <c r="AZ312">
        <v>850.05761662290001</v>
      </c>
      <c r="BA312" s="1">
        <v>4.3361770399999999E-2</v>
      </c>
      <c r="BB312">
        <v>3988.4642713049998</v>
      </c>
      <c r="BC312" s="1">
        <v>0.20345311739999999</v>
      </c>
      <c r="BD312">
        <v>19603.849390379699</v>
      </c>
      <c r="BE312" s="1">
        <v>0.55440485712215304</v>
      </c>
      <c r="BF312">
        <v>0.20364192367013129</v>
      </c>
      <c r="BG312">
        <v>0.19598820776206249</v>
      </c>
      <c r="BH312">
        <v>3.008430131976161E-2</v>
      </c>
      <c r="BI312">
        <v>1.5880710125891501E-2</v>
      </c>
    </row>
    <row r="313" spans="1:61" x14ac:dyDescent="0.35">
      <c r="A313" t="s">
        <v>1636</v>
      </c>
      <c r="B313" t="s">
        <v>938</v>
      </c>
      <c r="C313">
        <v>101</v>
      </c>
      <c r="D313">
        <v>7.9448974158415826</v>
      </c>
      <c r="E313">
        <v>802.43463899999995</v>
      </c>
      <c r="F313" t="s">
        <v>3</v>
      </c>
      <c r="G313" t="s">
        <v>3</v>
      </c>
      <c r="H313" t="s">
        <v>3</v>
      </c>
      <c r="I313" t="s">
        <v>3</v>
      </c>
      <c r="J313">
        <v>0.97335315611291517</v>
      </c>
      <c r="K313">
        <v>1.4115490419125539E-2</v>
      </c>
      <c r="L313">
        <v>0.33979099754398168</v>
      </c>
      <c r="M313" t="s">
        <v>3</v>
      </c>
      <c r="N313">
        <v>0.12956677332675751</v>
      </c>
      <c r="O313">
        <v>45777.600346829997</v>
      </c>
      <c r="P313" s="1">
        <v>0.19736842105263161</v>
      </c>
      <c r="Q313">
        <v>0.26315789473684209</v>
      </c>
      <c r="R313">
        <v>0.53947368421052633</v>
      </c>
      <c r="S313">
        <v>9.34</v>
      </c>
      <c r="T313">
        <v>63946.145610270003</v>
      </c>
      <c r="U313" s="1">
        <v>85.913772912205559</v>
      </c>
      <c r="V313">
        <v>200083.1123143975</v>
      </c>
      <c r="W313" s="1">
        <v>0.86654265409898579</v>
      </c>
      <c r="X313">
        <v>3.3205791311338863E-2</v>
      </c>
      <c r="Y313">
        <v>0.1002515545896754</v>
      </c>
      <c r="Z313">
        <v>0.13345734590101421</v>
      </c>
      <c r="AA313">
        <v>200.08311231439751</v>
      </c>
      <c r="AB313">
        <v>4429.9894685877343</v>
      </c>
      <c r="AC313" s="1">
        <v>532.15511799460103</v>
      </c>
      <c r="AD313">
        <v>170973.5435991761</v>
      </c>
      <c r="AE313" s="1">
        <v>289</v>
      </c>
      <c r="AF313">
        <v>39273</v>
      </c>
      <c r="AG313" s="1">
        <v>58061.789891926259</v>
      </c>
      <c r="AH313" s="1">
        <v>41.099918000000002</v>
      </c>
      <c r="AI313">
        <v>19.999991000000001</v>
      </c>
      <c r="AJ313">
        <v>20.766566000000001</v>
      </c>
      <c r="AK313">
        <v>4</v>
      </c>
      <c r="AL313">
        <v>1.550532</v>
      </c>
      <c r="AM313">
        <v>2.4059279999999998</v>
      </c>
      <c r="AN313">
        <v>0</v>
      </c>
      <c r="AO313">
        <v>0.78864441250542427</v>
      </c>
      <c r="AP313">
        <v>1941.7767308023699</v>
      </c>
      <c r="AQ313" s="1">
        <v>2099.4698734584422</v>
      </c>
      <c r="AR313" s="1">
        <v>7917.297311488569</v>
      </c>
      <c r="AS313" s="1">
        <v>734.94686213315379</v>
      </c>
      <c r="AT313">
        <v>666.52614930298398</v>
      </c>
      <c r="AU313">
        <v>13360.016927185519</v>
      </c>
      <c r="AV313" s="1">
        <v>7159.3139844697998</v>
      </c>
      <c r="AW313" s="1">
        <v>0.52446837670000002</v>
      </c>
      <c r="AX313">
        <v>3781.1459112962998</v>
      </c>
      <c r="AY313" s="1">
        <v>0.27699462019999999</v>
      </c>
      <c r="AZ313">
        <v>919.5820954372</v>
      </c>
      <c r="BA313" s="1">
        <v>6.7365634499999993E-2</v>
      </c>
      <c r="BB313">
        <v>1790.5693749484001</v>
      </c>
      <c r="BC313" s="1">
        <v>0.1311713686</v>
      </c>
      <c r="BD313">
        <v>13650.611366151699</v>
      </c>
      <c r="BE313" s="1">
        <v>0.52703797450768264</v>
      </c>
      <c r="BF313">
        <v>0.28963954524600583</v>
      </c>
      <c r="BG313">
        <v>0.13428077081721901</v>
      </c>
      <c r="BH313">
        <v>3.49601316137216E-2</v>
      </c>
      <c r="BI313">
        <v>1.4081577815370941E-2</v>
      </c>
    </row>
    <row r="314" spans="1:61" x14ac:dyDescent="0.35">
      <c r="A314" t="s">
        <v>1637</v>
      </c>
      <c r="B314" t="s">
        <v>939</v>
      </c>
      <c r="C314">
        <v>78</v>
      </c>
      <c r="D314">
        <v>7.8435727179487182</v>
      </c>
      <c r="E314">
        <v>611.79867200000001</v>
      </c>
      <c r="F314" t="s">
        <v>3</v>
      </c>
      <c r="G314" t="s">
        <v>3</v>
      </c>
      <c r="H314" t="s">
        <v>3</v>
      </c>
      <c r="I314" t="s">
        <v>3</v>
      </c>
      <c r="J314">
        <v>0.96928007782421022</v>
      </c>
      <c r="K314" t="s">
        <v>3</v>
      </c>
      <c r="L314">
        <v>0.34545053262331338</v>
      </c>
      <c r="M314" t="s">
        <v>3</v>
      </c>
      <c r="N314">
        <v>0.1400037515518068</v>
      </c>
      <c r="O314">
        <v>68396.612691040005</v>
      </c>
      <c r="P314" s="1">
        <v>0.26984126984126983</v>
      </c>
      <c r="Q314">
        <v>0.17460317460317459</v>
      </c>
      <c r="R314">
        <v>0.55555555555555558</v>
      </c>
      <c r="S314">
        <v>4.1100000000000003</v>
      </c>
      <c r="T314">
        <v>92754.678832110003</v>
      </c>
      <c r="U314" s="1">
        <v>148.85612457420919</v>
      </c>
      <c r="V314">
        <v>186076.32740987709</v>
      </c>
      <c r="W314" s="1">
        <v>0.92748779550470506</v>
      </c>
      <c r="X314">
        <v>2.9151823262657431E-2</v>
      </c>
      <c r="Y314">
        <v>4.3360381232637552E-2</v>
      </c>
      <c r="Z314">
        <v>7.2512204495294982E-2</v>
      </c>
      <c r="AA314">
        <v>186.07632740987711</v>
      </c>
      <c r="AB314">
        <v>5107.3615275843549</v>
      </c>
      <c r="AC314" s="1">
        <v>759.33950376407483</v>
      </c>
      <c r="AD314" s="1">
        <v>165866.71905886539</v>
      </c>
      <c r="AE314" s="1">
        <v>264</v>
      </c>
      <c r="AF314">
        <v>36591</v>
      </c>
      <c r="AG314" s="1">
        <v>55705.361250000002</v>
      </c>
      <c r="AH314" s="1">
        <v>39.099915000000003</v>
      </c>
      <c r="AI314">
        <v>26.905992000000001</v>
      </c>
      <c r="AJ314">
        <v>27.350031000000001</v>
      </c>
      <c r="AK314">
        <v>5</v>
      </c>
      <c r="AL314">
        <v>1.523625</v>
      </c>
      <c r="AM314">
        <v>1.4349350000000001</v>
      </c>
      <c r="AN314">
        <v>0</v>
      </c>
      <c r="AO314">
        <v>1.1807526795488461</v>
      </c>
      <c r="AP314">
        <v>2175.5720483159212</v>
      </c>
      <c r="AQ314" s="1">
        <v>2991.3120014095089</v>
      </c>
      <c r="AR314" s="1">
        <v>8360.1471106168083</v>
      </c>
      <c r="AS314" s="1">
        <v>1423.144524249637</v>
      </c>
      <c r="AT314">
        <v>74.662845950080779</v>
      </c>
      <c r="AU314">
        <v>15024.83853054196</v>
      </c>
      <c r="AV314" s="1">
        <v>6717.7012136735002</v>
      </c>
      <c r="AW314" s="1">
        <v>0.3884362663</v>
      </c>
      <c r="AX314">
        <v>4545.6835378704</v>
      </c>
      <c r="AY314" s="1">
        <v>0.26284413150000002</v>
      </c>
      <c r="AZ314">
        <v>3359.2587808656999</v>
      </c>
      <c r="BA314">
        <v>0.19424173489999999</v>
      </c>
      <c r="BB314">
        <v>2671.573809727</v>
      </c>
      <c r="BC314" s="1">
        <v>0.15447786720000001</v>
      </c>
      <c r="BD314">
        <v>17294.217342136599</v>
      </c>
      <c r="BE314" s="1">
        <v>0.54658266502720909</v>
      </c>
      <c r="BF314">
        <v>0.20964393495669401</v>
      </c>
      <c r="BG314">
        <v>0.1766057705695431</v>
      </c>
      <c r="BH314">
        <v>2.9263612912549669E-2</v>
      </c>
      <c r="BI314">
        <v>3.7904016534004159E-2</v>
      </c>
    </row>
    <row r="315" spans="1:61" x14ac:dyDescent="0.35">
      <c r="A315" t="s">
        <v>1638</v>
      </c>
      <c r="B315" t="s">
        <v>940</v>
      </c>
      <c r="C315">
        <v>75</v>
      </c>
      <c r="D315">
        <v>12.876534786666671</v>
      </c>
      <c r="E315">
        <v>965.74010899999996</v>
      </c>
      <c r="F315" t="s">
        <v>3</v>
      </c>
      <c r="G315" t="s">
        <v>3</v>
      </c>
      <c r="H315" t="s">
        <v>3</v>
      </c>
      <c r="I315">
        <v>4.5661552757833568E-2</v>
      </c>
      <c r="J315">
        <v>0.92320524522965441</v>
      </c>
      <c r="K315">
        <v>2.3092415030843898E-2</v>
      </c>
      <c r="L315">
        <v>0.29164576478357618</v>
      </c>
      <c r="M315" t="s">
        <v>3</v>
      </c>
      <c r="N315">
        <v>0.2085976395574908</v>
      </c>
      <c r="O315">
        <v>65463.412407759999</v>
      </c>
      <c r="P315" s="1">
        <v>0.13924050632911389</v>
      </c>
      <c r="Q315">
        <v>0.17721518987341769</v>
      </c>
      <c r="R315">
        <v>0.68354430379746833</v>
      </c>
      <c r="S315">
        <v>12.25</v>
      </c>
      <c r="T315">
        <v>81779.836734690005</v>
      </c>
      <c r="U315" s="1">
        <v>78.835927265306125</v>
      </c>
      <c r="V315">
        <v>368639.98572932841</v>
      </c>
      <c r="W315" s="1">
        <v>0.52908541272471743</v>
      </c>
      <c r="X315">
        <v>5.9179897037845132E-2</v>
      </c>
      <c r="Y315">
        <v>0.41173469023743742</v>
      </c>
      <c r="Z315">
        <v>0.47091458727528263</v>
      </c>
      <c r="AA315">
        <v>368.63998572932837</v>
      </c>
      <c r="AB315">
        <v>14773.996510069361</v>
      </c>
      <c r="AC315" s="1">
        <v>721.19543706349259</v>
      </c>
      <c r="AD315">
        <v>309497.10236312012</v>
      </c>
      <c r="AE315" s="1">
        <v>563</v>
      </c>
      <c r="AF315">
        <v>38461</v>
      </c>
      <c r="AG315" s="1">
        <v>57407.951867636002</v>
      </c>
      <c r="AH315" s="1">
        <v>58.699992999999999</v>
      </c>
      <c r="AI315">
        <v>25.440093999999998</v>
      </c>
      <c r="AJ315">
        <v>41.369219000000001</v>
      </c>
      <c r="AK315">
        <v>1.5</v>
      </c>
      <c r="AL315">
        <v>0.77810199999999996</v>
      </c>
      <c r="AM315">
        <v>1.1718189999999999</v>
      </c>
      <c r="AN315">
        <v>0</v>
      </c>
      <c r="AO315">
        <v>1.1062037657238599</v>
      </c>
      <c r="AP315">
        <v>2719.8133902917348</v>
      </c>
      <c r="AQ315" s="1">
        <v>3412.8396545659061</v>
      </c>
      <c r="AR315" s="1">
        <v>9679.6400013660405</v>
      </c>
      <c r="AS315" s="1">
        <v>1002.410867042077</v>
      </c>
      <c r="AT315">
        <v>309.58964758084829</v>
      </c>
      <c r="AU315">
        <v>17124.29356084661</v>
      </c>
      <c r="AV315" s="1">
        <v>5565.7459813626001</v>
      </c>
      <c r="AW315" s="1">
        <v>0.29824776339999998</v>
      </c>
      <c r="AX315">
        <v>9150.0873905331991</v>
      </c>
      <c r="AY315" s="1">
        <v>0.49031937650000001</v>
      </c>
      <c r="AZ315">
        <v>2338.7179778570999</v>
      </c>
      <c r="BA315">
        <v>0.12532325559999999</v>
      </c>
      <c r="BB315">
        <v>1606.9330392336999</v>
      </c>
      <c r="BC315" s="1">
        <v>8.6109604500000006E-2</v>
      </c>
      <c r="BD315">
        <v>18661.484388986599</v>
      </c>
      <c r="BE315" s="1">
        <v>0.56068033297376296</v>
      </c>
      <c r="BF315">
        <v>0.2228436174149995</v>
      </c>
      <c r="BG315">
        <v>0.14606882429958801</v>
      </c>
      <c r="BH315">
        <v>5.3696217772253488E-2</v>
      </c>
      <c r="BI315">
        <v>1.6711007539396121E-2</v>
      </c>
    </row>
    <row r="316" spans="1:61" x14ac:dyDescent="0.35">
      <c r="A316" t="s">
        <v>1639</v>
      </c>
      <c r="B316" t="s">
        <v>941</v>
      </c>
      <c r="C316">
        <v>4</v>
      </c>
      <c r="D316">
        <v>378.6089465</v>
      </c>
      <c r="E316">
        <v>1514.435786</v>
      </c>
      <c r="F316">
        <v>1.7305736398146421E-2</v>
      </c>
      <c r="G316">
        <v>2.0222127534077951E-2</v>
      </c>
      <c r="H316" t="s">
        <v>3</v>
      </c>
      <c r="I316">
        <v>4.0178111085977589E-2</v>
      </c>
      <c r="J316">
        <v>0.88511061994325857</v>
      </c>
      <c r="K316">
        <v>3.5646192120833219E-2</v>
      </c>
      <c r="L316">
        <v>6.7622196110454627E-2</v>
      </c>
      <c r="M316">
        <v>7.1269979044016503E-3</v>
      </c>
      <c r="N316">
        <v>8.9706762816253213E-2</v>
      </c>
      <c r="O316">
        <v>77575.811564860007</v>
      </c>
      <c r="P316" s="1">
        <v>0.1162790697674419</v>
      </c>
      <c r="Q316">
        <v>0.20930232558139539</v>
      </c>
      <c r="R316">
        <v>0.67441860465116277</v>
      </c>
      <c r="S316">
        <v>11.8</v>
      </c>
      <c r="T316">
        <v>112426.44067796</v>
      </c>
      <c r="U316" s="1">
        <v>128.3420157627119</v>
      </c>
      <c r="V316">
        <v>295245.4135945781</v>
      </c>
      <c r="W316" s="1">
        <v>0.86344034183151386</v>
      </c>
      <c r="X316">
        <v>0.1067618958969045</v>
      </c>
      <c r="Y316">
        <v>2.9797762271581641E-2</v>
      </c>
      <c r="Z316">
        <v>0.13655965816848609</v>
      </c>
      <c r="AA316">
        <v>295.24541359457811</v>
      </c>
      <c r="AB316">
        <v>14643.93552041962</v>
      </c>
      <c r="AC316" s="1">
        <v>1477.966507851658</v>
      </c>
      <c r="AD316">
        <v>280509.70841254952</v>
      </c>
      <c r="AE316" s="1">
        <v>528</v>
      </c>
      <c r="AF316">
        <v>68725</v>
      </c>
      <c r="AG316" s="1">
        <v>196904.15350769981</v>
      </c>
      <c r="AH316" s="1">
        <v>109.51996</v>
      </c>
      <c r="AI316">
        <v>45.472999000000002</v>
      </c>
      <c r="AJ316">
        <v>66.245787000000007</v>
      </c>
      <c r="AK316">
        <v>5.75</v>
      </c>
      <c r="AL316">
        <v>5.1289769999999999</v>
      </c>
      <c r="AM316">
        <v>5.1128020000000003</v>
      </c>
      <c r="AN316">
        <v>0</v>
      </c>
      <c r="AO316">
        <v>0.64477092066164776</v>
      </c>
      <c r="AP316">
        <v>2615.9056175393362</v>
      </c>
      <c r="AQ316" s="1">
        <v>3119.4896565921481</v>
      </c>
      <c r="AR316" s="1">
        <v>10179.50641586331</v>
      </c>
      <c r="AS316" s="1">
        <v>1043.11174141787</v>
      </c>
      <c r="AT316" s="1">
        <v>797.15041149985086</v>
      </c>
      <c r="AU316" s="1">
        <v>17755.16384291252</v>
      </c>
      <c r="AV316" s="1">
        <v>3383.2215692200998</v>
      </c>
      <c r="AW316" s="1">
        <v>0.18058632429999999</v>
      </c>
      <c r="AX316">
        <v>13380.3843278446</v>
      </c>
      <c r="AY316" s="1">
        <v>0.71420519579999997</v>
      </c>
      <c r="AZ316">
        <v>962.11228311770003</v>
      </c>
      <c r="BA316">
        <v>5.1354697599999999E-2</v>
      </c>
      <c r="BB316">
        <v>1008.9317576946</v>
      </c>
      <c r="BC316" s="1">
        <v>5.3853782199999999E-2</v>
      </c>
      <c r="BD316">
        <v>18734.649937876999</v>
      </c>
      <c r="BE316" s="1">
        <v>0.54774238668699904</v>
      </c>
      <c r="BF316">
        <v>0.17096181079154699</v>
      </c>
      <c r="BG316">
        <v>0.2257073523067559</v>
      </c>
      <c r="BH316">
        <v>4.2390973566130717E-2</v>
      </c>
      <c r="BI316">
        <v>1.3197476648567441E-2</v>
      </c>
    </row>
    <row r="317" spans="1:61" x14ac:dyDescent="0.35">
      <c r="A317" t="s">
        <v>1640</v>
      </c>
      <c r="B317" t="s">
        <v>942</v>
      </c>
      <c r="C317">
        <v>71</v>
      </c>
      <c r="D317">
        <v>30.178880816901408</v>
      </c>
      <c r="E317">
        <v>2142.7005380000001</v>
      </c>
      <c r="F317">
        <v>1.228858041258645E-2</v>
      </c>
      <c r="G317">
        <v>7.6159928367213383E-3</v>
      </c>
      <c r="H317" t="s">
        <v>3</v>
      </c>
      <c r="I317">
        <v>2.6616960319188199E-2</v>
      </c>
      <c r="J317">
        <v>0.90602744964086368</v>
      </c>
      <c r="K317">
        <v>4.6976879678555072E-2</v>
      </c>
      <c r="L317">
        <v>0.51799246931059351</v>
      </c>
      <c r="M317">
        <v>5.9235921823195719E-3</v>
      </c>
      <c r="N317">
        <v>0.16115062346431969</v>
      </c>
      <c r="O317">
        <v>57194.884210520002</v>
      </c>
      <c r="P317" s="1">
        <v>0.15909090909090909</v>
      </c>
      <c r="Q317">
        <v>0.12878787878787881</v>
      </c>
      <c r="R317">
        <v>0.71212121212121215</v>
      </c>
      <c r="S317">
        <v>21</v>
      </c>
      <c r="T317">
        <v>79714.190476189993</v>
      </c>
      <c r="U317" s="1">
        <v>102.03335895238099</v>
      </c>
      <c r="V317">
        <v>322009.05248477613</v>
      </c>
      <c r="W317" s="1">
        <v>0.67624671584868523</v>
      </c>
      <c r="X317">
        <v>0.24101788229693871</v>
      </c>
      <c r="Y317">
        <v>8.2735401854376153E-2</v>
      </c>
      <c r="Z317">
        <v>0.32375328415131482</v>
      </c>
      <c r="AA317">
        <v>322.00905248477608</v>
      </c>
      <c r="AB317">
        <v>8591.2500013569315</v>
      </c>
      <c r="AC317" s="1">
        <v>752.37313913438709</v>
      </c>
      <c r="AD317">
        <v>224814.05684821049</v>
      </c>
      <c r="AE317" s="1">
        <v>454</v>
      </c>
      <c r="AF317">
        <v>35218.5</v>
      </c>
      <c r="AG317" s="1">
        <v>73215.989203905367</v>
      </c>
      <c r="AH317" s="1">
        <v>45.185991999999999</v>
      </c>
      <c r="AI317">
        <v>23.985997999999999</v>
      </c>
      <c r="AJ317">
        <v>27.886797000000001</v>
      </c>
      <c r="AK317">
        <v>2.95</v>
      </c>
      <c r="AL317">
        <v>1.768286</v>
      </c>
      <c r="AM317">
        <v>2.4732059999999998</v>
      </c>
      <c r="AN317">
        <v>0</v>
      </c>
      <c r="AO317">
        <v>0.82845547583476631</v>
      </c>
      <c r="AP317">
        <v>1778.2138905684069</v>
      </c>
      <c r="AQ317" s="1">
        <v>3504.1950878531961</v>
      </c>
      <c r="AR317" s="1">
        <v>6827.8536036844916</v>
      </c>
      <c r="AS317" s="1">
        <v>636.16204683101637</v>
      </c>
      <c r="AT317">
        <v>784.82030511349035</v>
      </c>
      <c r="AU317">
        <v>13531.244934050599</v>
      </c>
      <c r="AV317" s="1">
        <v>5081.9043148876999</v>
      </c>
      <c r="AW317" s="1">
        <v>0.3267262091</v>
      </c>
      <c r="AX317">
        <v>6845.3202994662997</v>
      </c>
      <c r="AY317" s="1">
        <v>0.44009989420000001</v>
      </c>
      <c r="AZ317">
        <v>515.57915130929996</v>
      </c>
      <c r="BA317">
        <v>3.3147657099999998E-2</v>
      </c>
      <c r="BB317">
        <v>3111.2111047284998</v>
      </c>
      <c r="BC317" s="1">
        <v>0.20002623959999999</v>
      </c>
      <c r="BD317">
        <v>15554.0148703918</v>
      </c>
      <c r="BE317" s="1">
        <v>0.51846419994991322</v>
      </c>
      <c r="BF317">
        <v>0.2548654132864086</v>
      </c>
      <c r="BG317">
        <v>0.17245686135077271</v>
      </c>
      <c r="BH317">
        <v>3.4617611484509203E-2</v>
      </c>
      <c r="BI317">
        <v>1.9595913928396231E-2</v>
      </c>
    </row>
    <row r="318" spans="1:61" x14ac:dyDescent="0.35">
      <c r="A318" t="s">
        <v>1641</v>
      </c>
      <c r="B318" t="s">
        <v>943</v>
      </c>
      <c r="C318">
        <v>9</v>
      </c>
      <c r="D318">
        <v>436.84705333333329</v>
      </c>
      <c r="E318">
        <v>3931.6234800000002</v>
      </c>
      <c r="F318" t="s">
        <v>3</v>
      </c>
      <c r="G318">
        <v>6.4772896499554464E-2</v>
      </c>
      <c r="H318" t="s">
        <v>3</v>
      </c>
      <c r="I318">
        <v>9.0614147014060203E-2</v>
      </c>
      <c r="J318">
        <v>0.71671860555517841</v>
      </c>
      <c r="K318">
        <v>0.12582755417140459</v>
      </c>
      <c r="L318">
        <v>0.99970765313641063</v>
      </c>
      <c r="M318">
        <v>2.632556148210374E-2</v>
      </c>
      <c r="N318">
        <v>0.20657911200091669</v>
      </c>
      <c r="O318">
        <v>62525.389233709997</v>
      </c>
      <c r="P318" s="1">
        <v>0.42196531791907521</v>
      </c>
      <c r="Q318">
        <v>0.13005780346820811</v>
      </c>
      <c r="R318">
        <v>0.44797687861271679</v>
      </c>
      <c r="S318">
        <v>58</v>
      </c>
      <c r="T318">
        <v>77668.931034480003</v>
      </c>
      <c r="U318" s="1">
        <v>67.786611724137941</v>
      </c>
      <c r="V318">
        <v>115868.56480977171</v>
      </c>
      <c r="W318" s="1">
        <v>0.71889994803442336</v>
      </c>
      <c r="X318">
        <v>0.17194959947125199</v>
      </c>
      <c r="Y318">
        <v>0.1091504524943246</v>
      </c>
      <c r="Z318">
        <v>0.28110005196557658</v>
      </c>
      <c r="AA318">
        <v>115.8685648097717</v>
      </c>
      <c r="AB318">
        <v>2974.5849416892788</v>
      </c>
      <c r="AC318" s="1">
        <v>308.32344861263272</v>
      </c>
      <c r="AD318">
        <v>67235.702779385247</v>
      </c>
      <c r="AE318" s="1">
        <v>17</v>
      </c>
      <c r="AF318">
        <v>30639</v>
      </c>
      <c r="AG318" s="1">
        <v>41266.295079300529</v>
      </c>
      <c r="AH318" s="1">
        <v>35.899991999999997</v>
      </c>
      <c r="AI318">
        <v>24.399999000000001</v>
      </c>
      <c r="AJ318">
        <v>24.497896000000001</v>
      </c>
      <c r="AK318">
        <v>0</v>
      </c>
      <c r="AL318">
        <v>0</v>
      </c>
      <c r="AM318">
        <v>0</v>
      </c>
      <c r="AN318">
        <v>0</v>
      </c>
      <c r="AO318">
        <v>1.0451576327576391</v>
      </c>
      <c r="AP318">
        <v>2258.0721412315911</v>
      </c>
      <c r="AQ318" s="1">
        <v>2972.1676781724791</v>
      </c>
      <c r="AR318" s="1">
        <v>9420.1584786547246</v>
      </c>
      <c r="AS318" s="1">
        <v>1583.670321350304</v>
      </c>
      <c r="AT318">
        <v>904.29663931094433</v>
      </c>
      <c r="AU318">
        <v>17138.365258720041</v>
      </c>
      <c r="AV318" s="1">
        <v>10867.327174034301</v>
      </c>
      <c r="AW318" s="1">
        <v>0.60770872200000003</v>
      </c>
      <c r="AX318">
        <v>2416.3851626442001</v>
      </c>
      <c r="AY318" s="1">
        <v>0.1351259896</v>
      </c>
      <c r="AZ318">
        <v>400.72635776760001</v>
      </c>
      <c r="BA318">
        <v>2.2408905E-2</v>
      </c>
      <c r="BB318">
        <v>4198.0217363915999</v>
      </c>
      <c r="BC318" s="1">
        <v>0.23475638339999999</v>
      </c>
      <c r="BD318">
        <v>17882.460430837698</v>
      </c>
      <c r="BE318" s="1">
        <v>0.59713667791779079</v>
      </c>
      <c r="BF318">
        <v>0.2418124144953315</v>
      </c>
      <c r="BG318">
        <v>0.13514256120173171</v>
      </c>
      <c r="BH318">
        <v>2.336102746849586E-2</v>
      </c>
      <c r="BI318">
        <v>2.54731891665018E-3</v>
      </c>
    </row>
    <row r="319" spans="1:61" x14ac:dyDescent="0.35">
      <c r="A319" t="s">
        <v>1642</v>
      </c>
      <c r="B319" t="s">
        <v>944</v>
      </c>
      <c r="C319">
        <v>53</v>
      </c>
      <c r="D319">
        <v>17.55190911320755</v>
      </c>
      <c r="E319">
        <v>930.25118299999997</v>
      </c>
      <c r="F319" t="s">
        <v>3</v>
      </c>
      <c r="G319" t="s">
        <v>3</v>
      </c>
      <c r="H319" t="s">
        <v>3</v>
      </c>
      <c r="I319" t="s">
        <v>3</v>
      </c>
      <c r="J319">
        <v>0.97622322532898598</v>
      </c>
      <c r="K319">
        <v>1.1023075879005089E-2</v>
      </c>
      <c r="L319">
        <v>3.306922763701528E-2</v>
      </c>
      <c r="M319" t="s">
        <v>3</v>
      </c>
      <c r="N319">
        <v>0.1013020673280568</v>
      </c>
      <c r="O319">
        <v>64927.185029430002</v>
      </c>
      <c r="P319" s="1">
        <v>0.14516129032258071</v>
      </c>
      <c r="Q319">
        <v>0.20967741935483869</v>
      </c>
      <c r="R319">
        <v>0.64516129032258063</v>
      </c>
      <c r="S319">
        <v>8.5</v>
      </c>
      <c r="T319">
        <v>58813.647058820003</v>
      </c>
      <c r="U319" s="1">
        <v>109.4413156470588</v>
      </c>
      <c r="V319">
        <v>147916.03871574969</v>
      </c>
      <c r="W319" s="1">
        <v>0.92500944955514597</v>
      </c>
      <c r="X319">
        <v>5.4580456103373372E-2</v>
      </c>
      <c r="Y319">
        <v>2.0410094341480649E-2</v>
      </c>
      <c r="Z319">
        <v>7.4990550444854018E-2</v>
      </c>
      <c r="AA319">
        <v>147.91603871574969</v>
      </c>
      <c r="AB319">
        <v>4259.9773829043334</v>
      </c>
      <c r="AC319" s="1">
        <v>500.42384090147402</v>
      </c>
      <c r="AD319">
        <v>155246.80160238169</v>
      </c>
      <c r="AE319" s="1">
        <v>229</v>
      </c>
      <c r="AF319">
        <v>50882.5</v>
      </c>
      <c r="AG319" s="1">
        <v>84535.717846460611</v>
      </c>
      <c r="AH319" s="1">
        <v>28.799569999999999</v>
      </c>
      <c r="AI319">
        <v>28.799994999999999</v>
      </c>
      <c r="AJ319">
        <v>28.799689000000001</v>
      </c>
      <c r="AK319">
        <v>1.8</v>
      </c>
      <c r="AL319">
        <v>1.3657630000000001</v>
      </c>
      <c r="AM319">
        <v>1.642925</v>
      </c>
      <c r="AN319">
        <v>0</v>
      </c>
      <c r="AO319">
        <v>0.86377186166855358</v>
      </c>
      <c r="AP319">
        <v>1217.9357368256101</v>
      </c>
      <c r="AQ319" s="1">
        <v>1492.5701846702191</v>
      </c>
      <c r="AR319" s="1">
        <v>6968.3964916817531</v>
      </c>
      <c r="AS319" s="1">
        <v>364.33362966225872</v>
      </c>
      <c r="AT319">
        <v>346.76122524210751</v>
      </c>
      <c r="AU319">
        <v>10389.99726808195</v>
      </c>
      <c r="AV319" s="1">
        <v>7147.0423228926002</v>
      </c>
      <c r="AW319" s="1">
        <v>0.53633190490000004</v>
      </c>
      <c r="AX319">
        <v>3887.1747332264999</v>
      </c>
      <c r="AY319" s="1">
        <v>0.29170329979999998</v>
      </c>
      <c r="AZ319">
        <v>1206.0264205226999</v>
      </c>
      <c r="BA319">
        <v>9.0503234500000002E-2</v>
      </c>
      <c r="BB319">
        <v>1085.5390423657</v>
      </c>
      <c r="BC319" s="1">
        <v>8.1461560799999999E-2</v>
      </c>
      <c r="BD319">
        <v>13325.7825190075</v>
      </c>
      <c r="BE319" s="1">
        <v>0.60109436793151094</v>
      </c>
      <c r="BF319">
        <v>0.2399978391106492</v>
      </c>
      <c r="BG319">
        <v>0.1207245439715921</v>
      </c>
      <c r="BH319">
        <v>2.7023146577914259E-2</v>
      </c>
      <c r="BI319">
        <v>1.1160102408333461E-2</v>
      </c>
    </row>
    <row r="320" spans="1:61" x14ac:dyDescent="0.35">
      <c r="A320" t="s">
        <v>1643</v>
      </c>
      <c r="B320" t="s">
        <v>945</v>
      </c>
      <c r="C320">
        <v>91</v>
      </c>
      <c r="D320">
        <v>20.66845348351648</v>
      </c>
      <c r="E320">
        <v>1880.8292670000001</v>
      </c>
      <c r="F320" t="s">
        <v>3</v>
      </c>
      <c r="G320">
        <v>1.962001116755856E-2</v>
      </c>
      <c r="H320" t="s">
        <v>3</v>
      </c>
      <c r="I320">
        <v>2.353695674407805E-2</v>
      </c>
      <c r="J320">
        <v>0.8940424175228423</v>
      </c>
      <c r="K320">
        <v>5.9553403405586423E-2</v>
      </c>
      <c r="L320">
        <v>0.38401646280812379</v>
      </c>
      <c r="M320">
        <v>8.3399724905756437E-3</v>
      </c>
      <c r="N320">
        <v>0.12534984804734581</v>
      </c>
      <c r="O320">
        <v>60735.55236075</v>
      </c>
      <c r="P320" s="1">
        <v>0.21167883211678831</v>
      </c>
      <c r="Q320">
        <v>0.18248175182481749</v>
      </c>
      <c r="R320">
        <v>0.6058394160583942</v>
      </c>
      <c r="S320">
        <v>14.21</v>
      </c>
      <c r="T320">
        <v>77645.240675580004</v>
      </c>
      <c r="U320" s="1">
        <v>132.3595543279381</v>
      </c>
      <c r="V320">
        <v>281513.94668828283</v>
      </c>
      <c r="W320" s="1">
        <v>0.67406170665627252</v>
      </c>
      <c r="X320">
        <v>0.17447089139418709</v>
      </c>
      <c r="Y320">
        <v>0.15146740194954039</v>
      </c>
      <c r="Z320">
        <v>0.32593829334372743</v>
      </c>
      <c r="AA320">
        <v>281.51394668828277</v>
      </c>
      <c r="AB320">
        <v>7628.5759966324467</v>
      </c>
      <c r="AC320" s="1">
        <v>581.40891317808268</v>
      </c>
      <c r="AD320">
        <v>243245.75666590119</v>
      </c>
      <c r="AE320" s="1">
        <v>487</v>
      </c>
      <c r="AF320">
        <v>38353</v>
      </c>
      <c r="AG320" s="1">
        <v>69883.730960264904</v>
      </c>
      <c r="AH320" s="1">
        <v>54.899997999999997</v>
      </c>
      <c r="AI320">
        <v>20.592198</v>
      </c>
      <c r="AJ320">
        <v>28.098797999999999</v>
      </c>
      <c r="AK320">
        <v>2</v>
      </c>
      <c r="AL320">
        <v>1.0772660000000001</v>
      </c>
      <c r="AM320">
        <v>1.505452</v>
      </c>
      <c r="AN320">
        <v>0</v>
      </c>
      <c r="AO320">
        <v>0.76920594385486152</v>
      </c>
      <c r="AP320">
        <v>1806.4532116832479</v>
      </c>
      <c r="AQ320" s="1">
        <v>3160.1691255477472</v>
      </c>
      <c r="AR320" s="1">
        <v>7793.917490119532</v>
      </c>
      <c r="AS320" s="1">
        <v>676.65577217966586</v>
      </c>
      <c r="AT320">
        <v>813.75779123283917</v>
      </c>
      <c r="AU320">
        <v>14250.95339076303</v>
      </c>
      <c r="AV320" s="1">
        <v>6728.1725987521004</v>
      </c>
      <c r="AW320" s="1">
        <v>0.42498130740000001</v>
      </c>
      <c r="AX320">
        <v>6116.3721801275997</v>
      </c>
      <c r="AY320" s="1">
        <v>0.38633727179999999</v>
      </c>
      <c r="AZ320">
        <v>1035.3390041429</v>
      </c>
      <c r="BA320">
        <v>6.5396616599999999E-2</v>
      </c>
      <c r="BB320">
        <v>1951.8068851782</v>
      </c>
      <c r="BC320" s="1">
        <v>0.12328480429999999</v>
      </c>
      <c r="BD320">
        <v>15831.690668200799</v>
      </c>
      <c r="BE320" s="1">
        <v>0.53489530280306841</v>
      </c>
      <c r="BF320">
        <v>0.25349279283431958</v>
      </c>
      <c r="BG320">
        <v>0.1578537371807924</v>
      </c>
      <c r="BH320">
        <v>3.4512562030216812E-2</v>
      </c>
      <c r="BI320">
        <v>1.9245605151602719E-2</v>
      </c>
    </row>
    <row r="321" spans="1:61" x14ac:dyDescent="0.35">
      <c r="A321" t="s">
        <v>1644</v>
      </c>
      <c r="B321" t="s">
        <v>946</v>
      </c>
      <c r="C321">
        <v>26</v>
      </c>
      <c r="D321">
        <v>48.995596923076917</v>
      </c>
      <c r="E321">
        <v>1273.88552</v>
      </c>
      <c r="F321" t="s">
        <v>3</v>
      </c>
      <c r="G321">
        <v>4.7021770995254827E-2</v>
      </c>
      <c r="H321" t="s">
        <v>3</v>
      </c>
      <c r="I321">
        <v>1.535144433301729E-2</v>
      </c>
      <c r="J321">
        <v>0.85097533014944471</v>
      </c>
      <c r="K321">
        <v>8.2135288095668557E-2</v>
      </c>
      <c r="L321">
        <v>0.60746184159538186</v>
      </c>
      <c r="M321" t="s">
        <v>3</v>
      </c>
      <c r="N321">
        <v>0.1989384855339898</v>
      </c>
      <c r="O321">
        <v>68843.679949609999</v>
      </c>
      <c r="P321" s="1">
        <v>0.23863636363636359</v>
      </c>
      <c r="Q321">
        <v>0.1818181818181818</v>
      </c>
      <c r="R321">
        <v>0.57954545454545459</v>
      </c>
      <c r="S321">
        <v>15</v>
      </c>
      <c r="T321">
        <v>75098.533333329993</v>
      </c>
      <c r="U321" s="1">
        <v>84.925701333333336</v>
      </c>
      <c r="V321">
        <v>202599.3042137727</v>
      </c>
      <c r="W321" s="1">
        <v>0.49583545663747969</v>
      </c>
      <c r="X321">
        <v>0.1949055656606235</v>
      </c>
      <c r="Y321">
        <v>0.30925897770189681</v>
      </c>
      <c r="Z321">
        <v>0.50416454336252026</v>
      </c>
      <c r="AA321">
        <v>202.59930421377271</v>
      </c>
      <c r="AB321">
        <v>5213.5673855528239</v>
      </c>
      <c r="AC321" s="1">
        <v>396.45020064283318</v>
      </c>
      <c r="AD321">
        <v>164499.42231080259</v>
      </c>
      <c r="AE321" s="1">
        <v>256</v>
      </c>
      <c r="AF321">
        <v>33361.5</v>
      </c>
      <c r="AG321" s="1">
        <v>53652.239110070259</v>
      </c>
      <c r="AH321" s="1">
        <v>35.499991999999999</v>
      </c>
      <c r="AI321">
        <v>20.041996000000001</v>
      </c>
      <c r="AJ321">
        <v>24.715399000000001</v>
      </c>
      <c r="AK321">
        <v>2</v>
      </c>
      <c r="AL321">
        <v>0.90668199999999999</v>
      </c>
      <c r="AM321">
        <v>1.4722200000000001</v>
      </c>
      <c r="AN321">
        <v>0</v>
      </c>
      <c r="AO321">
        <v>0.68229187029969574</v>
      </c>
      <c r="AP321">
        <v>2316.431581701313</v>
      </c>
      <c r="AQ321" s="1">
        <v>2638.5052559511</v>
      </c>
      <c r="AR321" s="1">
        <v>9573.6126115948009</v>
      </c>
      <c r="AS321" s="1">
        <v>759.17830512744968</v>
      </c>
      <c r="AT321">
        <v>235.53498747673959</v>
      </c>
      <c r="AU321">
        <v>15523.2627418514</v>
      </c>
      <c r="AV321" s="1">
        <v>9133.2873732598</v>
      </c>
      <c r="AW321" s="1">
        <v>0.49920705189999998</v>
      </c>
      <c r="AX321">
        <v>4966.3961683775997</v>
      </c>
      <c r="AY321" s="1">
        <v>0.27145318969999999</v>
      </c>
      <c r="AZ321">
        <v>806.65053014700004</v>
      </c>
      <c r="BA321">
        <v>4.4089889700000003E-2</v>
      </c>
      <c r="BB321">
        <v>3389.2555807468998</v>
      </c>
      <c r="BC321" s="1">
        <v>0.18524986869999999</v>
      </c>
      <c r="BD321">
        <v>18295.5896525313</v>
      </c>
      <c r="BE321" s="1">
        <v>0.52672880588389837</v>
      </c>
      <c r="BF321">
        <v>0.26249741994332793</v>
      </c>
      <c r="BG321">
        <v>0.13508873199159191</v>
      </c>
      <c r="BH321">
        <v>6.4453496851878789E-2</v>
      </c>
      <c r="BI321">
        <v>1.123154532930306E-2</v>
      </c>
    </row>
    <row r="322" spans="1:61" x14ac:dyDescent="0.35">
      <c r="A322" t="s">
        <v>1645</v>
      </c>
      <c r="B322" t="s">
        <v>947</v>
      </c>
      <c r="C322">
        <v>140</v>
      </c>
      <c r="D322">
        <v>37.882081257142858</v>
      </c>
      <c r="E322">
        <v>5303.4913759999999</v>
      </c>
      <c r="F322">
        <v>3.8436489211587488E-2</v>
      </c>
      <c r="G322">
        <v>2.9528860279595691E-2</v>
      </c>
      <c r="H322" t="s">
        <v>3</v>
      </c>
      <c r="I322">
        <v>6.7378426211090886E-2</v>
      </c>
      <c r="J322">
        <v>0.82161082271460761</v>
      </c>
      <c r="K322">
        <v>4.1215825121303978E-2</v>
      </c>
      <c r="L322">
        <v>0.19357454532880711</v>
      </c>
      <c r="M322">
        <v>1.7530874871448471E-2</v>
      </c>
      <c r="N322">
        <v>0.17687205501503009</v>
      </c>
      <c r="O322">
        <v>76323.919742440004</v>
      </c>
      <c r="P322" s="1">
        <v>0.16358024691358031</v>
      </c>
      <c r="Q322">
        <v>0.22530864197530859</v>
      </c>
      <c r="R322">
        <v>0.61111111111111116</v>
      </c>
      <c r="S322">
        <v>33</v>
      </c>
      <c r="T322">
        <v>99730.515151510001</v>
      </c>
      <c r="U322" s="1">
        <v>160.71185987878789</v>
      </c>
      <c r="V322">
        <v>216441.01755205719</v>
      </c>
      <c r="W322" s="1">
        <v>0.72372677535199337</v>
      </c>
      <c r="X322">
        <v>0.1707481168084759</v>
      </c>
      <c r="Y322">
        <v>0.1055251078395307</v>
      </c>
      <c r="Z322">
        <v>0.27627322464800658</v>
      </c>
      <c r="AA322">
        <v>216.44101755205719</v>
      </c>
      <c r="AB322">
        <v>5777.2625291056947</v>
      </c>
      <c r="AC322" s="1">
        <v>564.68585271062386</v>
      </c>
      <c r="AD322">
        <v>174160.74763231911</v>
      </c>
      <c r="AE322" s="1">
        <v>302</v>
      </c>
      <c r="AF322">
        <v>50728</v>
      </c>
      <c r="AG322" s="1">
        <v>77005.301721534284</v>
      </c>
      <c r="AH322" s="1">
        <v>47.859996000000002</v>
      </c>
      <c r="AI322">
        <v>20.171099999999999</v>
      </c>
      <c r="AJ322">
        <v>41.249597000000001</v>
      </c>
      <c r="AK322">
        <v>7</v>
      </c>
      <c r="AL322">
        <v>3.4765920000000001</v>
      </c>
      <c r="AM322">
        <v>6.2801070000000001</v>
      </c>
      <c r="AN322">
        <v>0</v>
      </c>
      <c r="AO322">
        <v>0.52685692223577507</v>
      </c>
      <c r="AP322">
        <v>1529.2304700826951</v>
      </c>
      <c r="AQ322" s="1">
        <v>2483.786967130914</v>
      </c>
      <c r="AR322" s="1">
        <v>7569.8089586183578</v>
      </c>
      <c r="AS322" s="1">
        <v>820.401984566176</v>
      </c>
      <c r="AT322">
        <v>586.72189683975455</v>
      </c>
      <c r="AU322">
        <v>12989.9502772379</v>
      </c>
      <c r="AV322" s="1">
        <v>4907.7072763728002</v>
      </c>
      <c r="AW322" s="1">
        <v>0.40327083229999999</v>
      </c>
      <c r="AX322">
        <v>5071.2137965675001</v>
      </c>
      <c r="AY322" s="1">
        <v>0.41670631390000001</v>
      </c>
      <c r="AZ322">
        <v>1089.0463275599</v>
      </c>
      <c r="BA322">
        <v>8.9487941000000001E-2</v>
      </c>
      <c r="BB322">
        <v>1101.7877195307999</v>
      </c>
      <c r="BC322" s="1">
        <v>9.05349129E-2</v>
      </c>
      <c r="BD322">
        <v>12169.755120031001</v>
      </c>
      <c r="BE322" s="1">
        <v>0.63049635341607835</v>
      </c>
      <c r="BF322">
        <v>0.25814752973000837</v>
      </c>
      <c r="BG322">
        <v>7.5023487485153792E-2</v>
      </c>
      <c r="BH322">
        <v>2.3351355730261789E-2</v>
      </c>
      <c r="BI322">
        <v>1.2981273638497701E-2</v>
      </c>
    </row>
    <row r="323" spans="1:61" x14ac:dyDescent="0.35">
      <c r="A323" t="s">
        <v>1646</v>
      </c>
      <c r="B323" t="s">
        <v>948</v>
      </c>
      <c r="C323">
        <v>25</v>
      </c>
      <c r="D323">
        <v>387.97345136000001</v>
      </c>
      <c r="E323">
        <v>9699.3362840000009</v>
      </c>
      <c r="F323">
        <v>0.33344626392137072</v>
      </c>
      <c r="G323">
        <v>5.0153881696065272E-2</v>
      </c>
      <c r="H323">
        <v>1.832060960053941E-3</v>
      </c>
      <c r="I323">
        <v>6.2029910756351038E-2</v>
      </c>
      <c r="J323">
        <v>0.50039742569587653</v>
      </c>
      <c r="K323">
        <v>5.214045697028253E-2</v>
      </c>
      <c r="L323">
        <v>0.102122994353118</v>
      </c>
      <c r="M323">
        <v>9.8879773821707567E-2</v>
      </c>
      <c r="N323">
        <v>9.8208017280004931E-2</v>
      </c>
      <c r="O323">
        <v>90764.095339199994</v>
      </c>
      <c r="P323" s="1">
        <v>0.1172413793103448</v>
      </c>
      <c r="Q323">
        <v>9.4827586206896547E-2</v>
      </c>
      <c r="R323">
        <v>0.78793103448275859</v>
      </c>
      <c r="S323">
        <v>61</v>
      </c>
      <c r="T323">
        <v>104851.67803277999</v>
      </c>
      <c r="U323" s="1">
        <v>159.00551285245899</v>
      </c>
      <c r="V323">
        <v>270447.27630767442</v>
      </c>
      <c r="W323" s="1">
        <v>0.77604722699471207</v>
      </c>
      <c r="X323">
        <v>0.20363247279688429</v>
      </c>
      <c r="Y323">
        <v>2.0320300208403679E-2</v>
      </c>
      <c r="Z323">
        <v>0.22395277300528799</v>
      </c>
      <c r="AA323">
        <v>270.44727630767437</v>
      </c>
      <c r="AB323">
        <v>10684.995031150729</v>
      </c>
      <c r="AC323" s="1">
        <v>798.26560841820162</v>
      </c>
      <c r="AD323" s="1">
        <v>233246.95321206711</v>
      </c>
      <c r="AE323" s="1">
        <v>468</v>
      </c>
      <c r="AF323">
        <v>66770</v>
      </c>
      <c r="AG323" s="1">
        <v>152603.3346683814</v>
      </c>
      <c r="AH323" s="1">
        <v>84.419974999999994</v>
      </c>
      <c r="AI323">
        <v>36.517291999999998</v>
      </c>
      <c r="AJ323">
        <v>46.426900000000003</v>
      </c>
      <c r="AK323">
        <v>0.43</v>
      </c>
      <c r="AL323">
        <v>0.43</v>
      </c>
      <c r="AM323">
        <v>0.43</v>
      </c>
      <c r="AN323">
        <v>0</v>
      </c>
      <c r="AO323">
        <v>0.54505733977207138</v>
      </c>
      <c r="AP323">
        <v>1301.87949363402</v>
      </c>
      <c r="AQ323" s="1">
        <v>2569.4000125668799</v>
      </c>
      <c r="AR323" s="1">
        <v>8827.5358110060133</v>
      </c>
      <c r="AS323" s="1">
        <v>1000.194423200184</v>
      </c>
      <c r="AT323" s="1">
        <v>417.13952599769448</v>
      </c>
      <c r="AU323">
        <v>14116.149266404789</v>
      </c>
      <c r="AV323" s="1">
        <v>4479.2032666851001</v>
      </c>
      <c r="AW323" s="1">
        <v>0.28176948600000001</v>
      </c>
      <c r="AX323">
        <v>9448.7635643707999</v>
      </c>
      <c r="AY323" s="1">
        <v>0.59438545070000004</v>
      </c>
      <c r="AZ323">
        <v>1159.2834814805999</v>
      </c>
      <c r="BA323" s="1">
        <v>7.2926074399999999E-2</v>
      </c>
      <c r="BB323">
        <v>809.4435805979</v>
      </c>
      <c r="BC323" s="1">
        <v>5.0918988900000003E-2</v>
      </c>
      <c r="BD323">
        <v>15896.693893134399</v>
      </c>
      <c r="BE323" s="1">
        <v>0.59529427689048353</v>
      </c>
      <c r="BF323">
        <v>0.24246087375095601</v>
      </c>
      <c r="BG323">
        <v>0.1197388593651515</v>
      </c>
      <c r="BH323">
        <v>2.9826091738596509E-2</v>
      </c>
      <c r="BI323">
        <v>1.2679898254812409E-2</v>
      </c>
    </row>
    <row r="324" spans="1:61" x14ac:dyDescent="0.35">
      <c r="A324" t="s">
        <v>1647</v>
      </c>
      <c r="B324" t="s">
        <v>949</v>
      </c>
      <c r="C324">
        <v>13</v>
      </c>
      <c r="D324">
        <v>295.20003446153851</v>
      </c>
      <c r="E324">
        <v>3837.6004480000001</v>
      </c>
      <c r="F324" t="s">
        <v>3</v>
      </c>
      <c r="G324">
        <v>0.13219323791120419</v>
      </c>
      <c r="H324" t="s">
        <v>3</v>
      </c>
      <c r="I324">
        <v>7.885251258172099E-2</v>
      </c>
      <c r="J324">
        <v>0.64493565337718339</v>
      </c>
      <c r="K324">
        <v>0.1403136161163287</v>
      </c>
      <c r="L324">
        <v>1</v>
      </c>
      <c r="M324">
        <v>3.8214141648074143E-2</v>
      </c>
      <c r="N324">
        <v>0.15495469315699961</v>
      </c>
      <c r="O324">
        <v>70636.388235289996</v>
      </c>
      <c r="P324" s="1">
        <v>0.19133574007220219</v>
      </c>
      <c r="Q324">
        <v>0.16245487364620939</v>
      </c>
      <c r="R324">
        <v>0.64620938628158842</v>
      </c>
      <c r="S324">
        <v>28</v>
      </c>
      <c r="T324">
        <v>94328.928571419994</v>
      </c>
      <c r="U324" s="1">
        <v>137.05715885714289</v>
      </c>
      <c r="V324">
        <v>139241.9240201214</v>
      </c>
      <c r="W324" s="1">
        <v>0.70787641553636449</v>
      </c>
      <c r="X324">
        <v>0.22792025831073651</v>
      </c>
      <c r="Y324">
        <v>6.4203326152899101E-2</v>
      </c>
      <c r="Z324">
        <v>0.29212358446363562</v>
      </c>
      <c r="AA324">
        <v>139.24192402012139</v>
      </c>
      <c r="AB324">
        <v>5235.6054967815126</v>
      </c>
      <c r="AC324" s="1">
        <v>696.78505259544932</v>
      </c>
      <c r="AD324">
        <v>109334.6194738808</v>
      </c>
      <c r="AE324" s="1">
        <v>80</v>
      </c>
      <c r="AF324">
        <v>32047.5</v>
      </c>
      <c r="AG324" s="1">
        <v>46830.81838995569</v>
      </c>
      <c r="AH324" s="1">
        <v>44.899985999999998</v>
      </c>
      <c r="AI324">
        <v>37.099998999999997</v>
      </c>
      <c r="AJ324">
        <v>37.099998999999997</v>
      </c>
      <c r="AK324">
        <v>4.5999999999999996</v>
      </c>
      <c r="AL324">
        <v>4.4305009999999996</v>
      </c>
      <c r="AM324">
        <v>4.5023479999999996</v>
      </c>
      <c r="AN324">
        <v>1.4581351226692369</v>
      </c>
      <c r="AO324">
        <v>1.4046698836128779</v>
      </c>
      <c r="AP324">
        <v>1465.9113777547691</v>
      </c>
      <c r="AQ324" s="1">
        <v>3439.569707388152</v>
      </c>
      <c r="AR324" s="1">
        <v>8526.7724098410363</v>
      </c>
      <c r="AS324" s="1">
        <v>1131.7673136773619</v>
      </c>
      <c r="AT324" s="1">
        <v>366.25681569651522</v>
      </c>
      <c r="AU324">
        <v>14930.27762435783</v>
      </c>
      <c r="AV324" s="1">
        <v>8821.4600082345005</v>
      </c>
      <c r="AW324" s="1">
        <v>0.50989432950000002</v>
      </c>
      <c r="AX324">
        <v>4619.1426384155002</v>
      </c>
      <c r="AY324" s="1">
        <v>0.26699374440000001</v>
      </c>
      <c r="AZ324">
        <v>910.67335717809999</v>
      </c>
      <c r="BA324">
        <v>5.2638359199999998E-2</v>
      </c>
      <c r="BB324">
        <v>2949.2890309230002</v>
      </c>
      <c r="BC324" s="1">
        <v>0.17047356690000001</v>
      </c>
      <c r="BD324">
        <v>17300.5650347511</v>
      </c>
      <c r="BE324" s="1">
        <v>0.57020553043259636</v>
      </c>
      <c r="BF324">
        <v>0.24478096363596999</v>
      </c>
      <c r="BG324">
        <v>0.12650028857682569</v>
      </c>
      <c r="BH324">
        <v>4.5432121760116392E-2</v>
      </c>
      <c r="BI324">
        <v>1.30810955944915E-2</v>
      </c>
    </row>
    <row r="325" spans="1:61" x14ac:dyDescent="0.35">
      <c r="A325" t="s">
        <v>1648</v>
      </c>
      <c r="B325" t="s">
        <v>950</v>
      </c>
      <c r="C325">
        <v>49</v>
      </c>
      <c r="D325">
        <v>12.664733163265311</v>
      </c>
      <c r="E325">
        <v>620.57192499999996</v>
      </c>
      <c r="F325" t="s">
        <v>3</v>
      </c>
      <c r="G325" t="s">
        <v>3</v>
      </c>
      <c r="H325" t="s">
        <v>3</v>
      </c>
      <c r="I325">
        <v>2.1073206406501399E-2</v>
      </c>
      <c r="J325">
        <v>0.93752551335302059</v>
      </c>
      <c r="K325">
        <v>2.1869370974959761E-2</v>
      </c>
      <c r="L325">
        <v>0.44556170094165709</v>
      </c>
      <c r="M325" t="s">
        <v>3</v>
      </c>
      <c r="N325">
        <v>0.14467327186574211</v>
      </c>
      <c r="O325">
        <v>58702.948337020003</v>
      </c>
      <c r="P325" s="1">
        <v>0.1818181818181818</v>
      </c>
      <c r="Q325">
        <v>0.1818181818181818</v>
      </c>
      <c r="R325">
        <v>0.63636363636363635</v>
      </c>
      <c r="S325">
        <v>3.61</v>
      </c>
      <c r="T325">
        <v>83415.991689749993</v>
      </c>
      <c r="U325" s="1">
        <v>171.90358033241</v>
      </c>
      <c r="V325">
        <v>290633.66023205128</v>
      </c>
      <c r="W325" s="1">
        <v>0.81208055551843827</v>
      </c>
      <c r="X325">
        <v>0.13766941272546901</v>
      </c>
      <c r="Y325">
        <v>5.0250031756092807E-2</v>
      </c>
      <c r="Z325">
        <v>0.18791944448156181</v>
      </c>
      <c r="AA325">
        <v>290.63366023205128</v>
      </c>
      <c r="AB325">
        <v>9817.630728299544</v>
      </c>
      <c r="AC325" s="1">
        <v>1167.304192821807</v>
      </c>
      <c r="AD325" s="1">
        <v>247955.0971388921</v>
      </c>
      <c r="AE325" s="1">
        <v>495</v>
      </c>
      <c r="AF325">
        <v>39796</v>
      </c>
      <c r="AG325" s="1">
        <v>71567.964852607707</v>
      </c>
      <c r="AH325" s="1">
        <v>53.249954000000002</v>
      </c>
      <c r="AI325">
        <v>31.733594</v>
      </c>
      <c r="AJ325">
        <v>38.745297000000001</v>
      </c>
      <c r="AK325">
        <v>2</v>
      </c>
      <c r="AL325">
        <v>0.89156400000000002</v>
      </c>
      <c r="AM325">
        <v>1.6987540000000001</v>
      </c>
      <c r="AN325">
        <v>0</v>
      </c>
      <c r="AO325">
        <v>0.94049031296229857</v>
      </c>
      <c r="AP325">
        <v>2607.2818714768641</v>
      </c>
      <c r="AQ325" s="1">
        <v>4527.2263162726867</v>
      </c>
      <c r="AR325" s="1">
        <v>7920.9927680824439</v>
      </c>
      <c r="AS325" s="1">
        <v>1239.715654232989</v>
      </c>
      <c r="AT325" s="1">
        <v>535.12849457377558</v>
      </c>
      <c r="AU325" s="1">
        <v>16830.34510463876</v>
      </c>
      <c r="AV325" s="1">
        <v>4986.9281069581002</v>
      </c>
      <c r="AW325" s="1">
        <v>0.27979737529999998</v>
      </c>
      <c r="AX325">
        <v>8874.9514302454008</v>
      </c>
      <c r="AY325" s="1">
        <v>0.49793942540000002</v>
      </c>
      <c r="AZ325">
        <v>1294.2060209056999</v>
      </c>
      <c r="BA325" s="1">
        <v>7.2612927199999996E-2</v>
      </c>
      <c r="BB325">
        <v>2667.2700095140999</v>
      </c>
      <c r="BC325" s="1">
        <v>0.149650272</v>
      </c>
      <c r="BD325">
        <v>17823.355567623301</v>
      </c>
      <c r="BE325" s="1">
        <v>0.52932025908352975</v>
      </c>
      <c r="BF325">
        <v>0.19961595352279399</v>
      </c>
      <c r="BG325">
        <v>0.19355969443141199</v>
      </c>
      <c r="BH325">
        <v>5.3607622332458457E-2</v>
      </c>
      <c r="BI325">
        <v>2.389647062980579E-2</v>
      </c>
    </row>
    <row r="326" spans="1:61" x14ac:dyDescent="0.35">
      <c r="A326" t="s">
        <v>1649</v>
      </c>
      <c r="B326" t="s">
        <v>951</v>
      </c>
      <c r="C326">
        <v>9</v>
      </c>
      <c r="D326">
        <v>237.73887355555561</v>
      </c>
      <c r="E326">
        <v>2139.6498620000002</v>
      </c>
      <c r="F326">
        <v>1.7456891646352259E-2</v>
      </c>
      <c r="G326">
        <v>0.104113693856213</v>
      </c>
      <c r="H326" t="s">
        <v>3</v>
      </c>
      <c r="I326">
        <v>9.0686271170617477E-2</v>
      </c>
      <c r="J326">
        <v>0.70844641752206661</v>
      </c>
      <c r="K326">
        <v>7.9159862865340658E-2</v>
      </c>
      <c r="L326">
        <v>0.30791567005338971</v>
      </c>
      <c r="M326">
        <v>5.060651828915662E-3</v>
      </c>
      <c r="N326">
        <v>0.15122342129499361</v>
      </c>
      <c r="O326">
        <v>77573.284100179997</v>
      </c>
      <c r="P326" s="1">
        <v>0.16666666666666671</v>
      </c>
      <c r="Q326">
        <v>0.15</v>
      </c>
      <c r="R326">
        <v>0.68333333333333335</v>
      </c>
      <c r="S326">
        <v>19.8</v>
      </c>
      <c r="T326">
        <v>105150.05050505001</v>
      </c>
      <c r="U326" s="1">
        <v>108.0631243434344</v>
      </c>
      <c r="V326">
        <v>243142.74930652179</v>
      </c>
      <c r="W326" s="1">
        <v>0.61220762672483975</v>
      </c>
      <c r="X326">
        <v>0.34645774784674038</v>
      </c>
      <c r="Y326">
        <v>4.1334625428419758E-2</v>
      </c>
      <c r="Z326">
        <v>0.3877923732751602</v>
      </c>
      <c r="AA326">
        <v>243.14274930652181</v>
      </c>
      <c r="AB326">
        <v>12265.882594205499</v>
      </c>
      <c r="AC326" s="1">
        <v>928.1488785944174</v>
      </c>
      <c r="AD326">
        <v>209311.61313531411</v>
      </c>
      <c r="AE326" s="1">
        <v>421</v>
      </c>
      <c r="AF326">
        <v>42388.5</v>
      </c>
      <c r="AG326" s="1">
        <v>64986.582801870747</v>
      </c>
      <c r="AH326" s="1">
        <v>86.499961999999996</v>
      </c>
      <c r="AI326">
        <v>42.267299000000001</v>
      </c>
      <c r="AJ326">
        <v>60.600295000000003</v>
      </c>
      <c r="AK326">
        <v>2.65</v>
      </c>
      <c r="AL326">
        <v>2.0306150000000001</v>
      </c>
      <c r="AM326">
        <v>2.5123799999999998</v>
      </c>
      <c r="AN326">
        <v>0</v>
      </c>
      <c r="AO326">
        <v>1.0561431734773821</v>
      </c>
      <c r="AP326">
        <v>2442.9821452721412</v>
      </c>
      <c r="AQ326" s="1">
        <v>2763.9821706491898</v>
      </c>
      <c r="AR326" s="1">
        <v>9962.4649100648039</v>
      </c>
      <c r="AS326" s="1">
        <v>1146.1347922167649</v>
      </c>
      <c r="AT326">
        <v>301.44394251361859</v>
      </c>
      <c r="AU326">
        <v>16617.007960716521</v>
      </c>
      <c r="AV326" s="1">
        <v>4135.4247226237003</v>
      </c>
      <c r="AW326" s="1">
        <v>0.22099526880000001</v>
      </c>
      <c r="AX326">
        <v>11429.0094344096</v>
      </c>
      <c r="AY326" s="1">
        <v>0.61076121110000003</v>
      </c>
      <c r="AZ326">
        <v>1096.4572390885</v>
      </c>
      <c r="BA326">
        <v>5.8594190099999999E-2</v>
      </c>
      <c r="BB326">
        <v>2051.8382695904002</v>
      </c>
      <c r="BC326" s="1">
        <v>0.10964933</v>
      </c>
      <c r="BD326">
        <v>18712.729665712199</v>
      </c>
      <c r="BE326" s="1">
        <v>0.61969337530153068</v>
      </c>
      <c r="BF326">
        <v>0.2212841812060127</v>
      </c>
      <c r="BG326">
        <v>0.1037401733619884</v>
      </c>
      <c r="BH326">
        <v>4.1158469383779102E-2</v>
      </c>
      <c r="BI326">
        <v>1.4123800746689079E-2</v>
      </c>
    </row>
    <row r="327" spans="1:61" x14ac:dyDescent="0.35">
      <c r="A327" t="s">
        <v>1650</v>
      </c>
      <c r="B327" t="s">
        <v>952</v>
      </c>
      <c r="C327">
        <v>22</v>
      </c>
      <c r="D327">
        <v>171.4640527272727</v>
      </c>
      <c r="E327">
        <v>3772.2091599999999</v>
      </c>
      <c r="F327">
        <v>8.8706530348410237E-2</v>
      </c>
      <c r="G327">
        <v>0.19978847647930911</v>
      </c>
      <c r="H327" t="s">
        <v>3</v>
      </c>
      <c r="I327">
        <v>5.399385868784809E-2</v>
      </c>
      <c r="J327">
        <v>0.59384774674870433</v>
      </c>
      <c r="K327">
        <v>6.1872741048456588E-2</v>
      </c>
      <c r="L327">
        <v>0.28245961869518288</v>
      </c>
      <c r="M327">
        <v>3.1842232298833997E-2</v>
      </c>
      <c r="N327">
        <v>0.17706259652238129</v>
      </c>
      <c r="O327">
        <v>91020.725011739996</v>
      </c>
      <c r="P327" s="1">
        <v>0.15181518151815179</v>
      </c>
      <c r="Q327">
        <v>0.15181518151815179</v>
      </c>
      <c r="R327">
        <v>0.69636963696369636</v>
      </c>
      <c r="S327">
        <v>41</v>
      </c>
      <c r="T327">
        <v>109310.97268291999</v>
      </c>
      <c r="U327" s="1">
        <v>92.005101463414633</v>
      </c>
      <c r="V327">
        <v>408307.7991359313</v>
      </c>
      <c r="W327" s="1">
        <v>0.69263256147121921</v>
      </c>
      <c r="X327">
        <v>0.28646225004308151</v>
      </c>
      <c r="Y327">
        <v>2.0905188485699361E-2</v>
      </c>
      <c r="Z327">
        <v>0.30736743852878079</v>
      </c>
      <c r="AA327">
        <v>408.3077991359313</v>
      </c>
      <c r="AB327">
        <v>18505.521045922069</v>
      </c>
      <c r="AC327" s="1">
        <v>1615.700628328892</v>
      </c>
      <c r="AD327">
        <v>363373.24074632948</v>
      </c>
      <c r="AE327" s="1">
        <v>581</v>
      </c>
      <c r="AF327">
        <v>48549</v>
      </c>
      <c r="AG327" s="1">
        <v>122174.4172028818</v>
      </c>
      <c r="AH327" s="1">
        <v>85.469976000000003</v>
      </c>
      <c r="AI327">
        <v>42.311799999999998</v>
      </c>
      <c r="AJ327">
        <v>49.672099000000003</v>
      </c>
      <c r="AK327">
        <v>5.1999999999999993</v>
      </c>
      <c r="AL327">
        <v>4.4259050000000002</v>
      </c>
      <c r="AM327">
        <v>4.7958910000000001</v>
      </c>
      <c r="AN327">
        <v>0</v>
      </c>
      <c r="AO327" s="1">
        <v>0.85095448568865106</v>
      </c>
      <c r="AP327">
        <v>2684.0857096057739</v>
      </c>
      <c r="AQ327" s="1">
        <v>3604.6297443379308</v>
      </c>
      <c r="AR327" s="1">
        <v>10836.659505381191</v>
      </c>
      <c r="AS327" s="1">
        <v>1342.9255524102491</v>
      </c>
      <c r="AT327">
        <v>1429.7592978645971</v>
      </c>
      <c r="AU327">
        <v>19898.059809599741</v>
      </c>
      <c r="AV327" s="1">
        <v>2648.8979492955</v>
      </c>
      <c r="AW327" s="1">
        <v>0.12849848780000001</v>
      </c>
      <c r="AX327">
        <v>15210.861988181699</v>
      </c>
      <c r="AY327" s="1">
        <v>0.73788148899999995</v>
      </c>
      <c r="AZ327">
        <v>1469.0972671347999</v>
      </c>
      <c r="BA327" s="1">
        <v>7.1266156999999997E-2</v>
      </c>
      <c r="BB327">
        <v>1285.3772155298</v>
      </c>
      <c r="BC327" s="1">
        <v>6.2353866199999997E-2</v>
      </c>
      <c r="BD327">
        <v>20614.234420141798</v>
      </c>
      <c r="BE327" s="1">
        <v>0.55364127232755178</v>
      </c>
      <c r="BF327">
        <v>0.23733467026411961</v>
      </c>
      <c r="BG327">
        <v>0.1643838151661596</v>
      </c>
      <c r="BH327">
        <v>2.4818115174986811E-2</v>
      </c>
      <c r="BI327">
        <v>1.982212706718222E-2</v>
      </c>
    </row>
    <row r="328" spans="1:61" x14ac:dyDescent="0.35">
      <c r="A328" t="s">
        <v>1651</v>
      </c>
      <c r="B328" t="s">
        <v>953</v>
      </c>
      <c r="C328">
        <v>54</v>
      </c>
      <c r="D328">
        <v>32.487996611111107</v>
      </c>
      <c r="E328">
        <v>1754.351817</v>
      </c>
      <c r="F328" t="s">
        <v>3</v>
      </c>
      <c r="G328">
        <v>1.5774577657690639E-2</v>
      </c>
      <c r="H328" t="s">
        <v>3</v>
      </c>
      <c r="I328">
        <v>9.7740785384169745E-3</v>
      </c>
      <c r="J328">
        <v>0.89760303492066262</v>
      </c>
      <c r="K328">
        <v>7.4815555267529046E-2</v>
      </c>
      <c r="L328">
        <v>0.94300691747935717</v>
      </c>
      <c r="M328" t="s">
        <v>3</v>
      </c>
      <c r="N328">
        <v>0.2149678609888796</v>
      </c>
      <c r="O328">
        <v>62563.0887372</v>
      </c>
      <c r="P328" s="1">
        <v>0.1864406779661017</v>
      </c>
      <c r="Q328">
        <v>0.1440677966101695</v>
      </c>
      <c r="R328">
        <v>0.66949152542372881</v>
      </c>
      <c r="S328">
        <v>16</v>
      </c>
      <c r="T328">
        <v>92690.6875</v>
      </c>
      <c r="U328" s="1">
        <v>109.6469885625</v>
      </c>
      <c r="V328">
        <v>131633.07254693031</v>
      </c>
      <c r="W328" s="1">
        <v>0.74297655158222342</v>
      </c>
      <c r="X328">
        <v>0.17237451128199829</v>
      </c>
      <c r="Y328">
        <v>8.4648937135778216E-2</v>
      </c>
      <c r="Z328">
        <v>0.25702344841777658</v>
      </c>
      <c r="AA328">
        <v>131.63307254693029</v>
      </c>
      <c r="AB328">
        <v>2821.5281290981779</v>
      </c>
      <c r="AC328" s="1">
        <v>301.90015757825608</v>
      </c>
      <c r="AD328">
        <v>103342.94238396161</v>
      </c>
      <c r="AE328" s="1">
        <v>67</v>
      </c>
      <c r="AF328">
        <v>35300</v>
      </c>
      <c r="AG328" s="1">
        <v>57096.962150982421</v>
      </c>
      <c r="AH328" s="1">
        <v>36.949995999999999</v>
      </c>
      <c r="AI328">
        <v>19.999998999999999</v>
      </c>
      <c r="AJ328">
        <v>19.99999</v>
      </c>
      <c r="AK328">
        <v>0.5</v>
      </c>
      <c r="AL328">
        <v>0.5</v>
      </c>
      <c r="AM328">
        <v>0.5</v>
      </c>
      <c r="AN328">
        <v>0</v>
      </c>
      <c r="AO328">
        <v>0.71595741711233596</v>
      </c>
      <c r="AP328">
        <v>1553.0769333708849</v>
      </c>
      <c r="AQ328" s="1">
        <v>3149.099220843455</v>
      </c>
      <c r="AR328" s="1">
        <v>8384.6875167570797</v>
      </c>
      <c r="AS328" s="1">
        <v>979.80624715253464</v>
      </c>
      <c r="AT328">
        <v>-66.249847307565446</v>
      </c>
      <c r="AU328">
        <v>14000.42007081639</v>
      </c>
      <c r="AV328" s="1">
        <v>8596.1377159900003</v>
      </c>
      <c r="AW328" s="1">
        <v>0.61202955280000004</v>
      </c>
      <c r="AX328">
        <v>2288.7936202430001</v>
      </c>
      <c r="AY328" s="1">
        <v>0.1629579914</v>
      </c>
      <c r="AZ328">
        <v>515.61160341519997</v>
      </c>
      <c r="BA328">
        <v>3.6710619299999997E-2</v>
      </c>
      <c r="BB328">
        <v>2644.7554887347001</v>
      </c>
      <c r="BC328" s="1">
        <v>0.18830183650000001</v>
      </c>
      <c r="BD328">
        <v>14045.298428382899</v>
      </c>
      <c r="BE328" s="1">
        <v>0.54491287043917813</v>
      </c>
      <c r="BF328">
        <v>0.25203036796749972</v>
      </c>
      <c r="BG328">
        <v>0.16473043705203241</v>
      </c>
      <c r="BH328">
        <v>2.4431874139980929E-2</v>
      </c>
      <c r="BI328">
        <v>1.3894450401308789E-2</v>
      </c>
    </row>
    <row r="329" spans="1:61" x14ac:dyDescent="0.35">
      <c r="A329" t="s">
        <v>1652</v>
      </c>
      <c r="B329" t="s">
        <v>954</v>
      </c>
      <c r="C329">
        <v>102</v>
      </c>
      <c r="D329">
        <v>5.9946982647058817</v>
      </c>
      <c r="E329">
        <v>611.45922299999995</v>
      </c>
      <c r="F329" t="s">
        <v>3</v>
      </c>
      <c r="G329" t="s">
        <v>3</v>
      </c>
      <c r="H329" t="s">
        <v>3</v>
      </c>
      <c r="I329">
        <v>0.13392278443501879</v>
      </c>
      <c r="J329">
        <v>0.83918365234284731</v>
      </c>
      <c r="K329" t="s">
        <v>3</v>
      </c>
      <c r="L329">
        <v>0.32293330669122489</v>
      </c>
      <c r="M329">
        <v>3.2717129019208771E-2</v>
      </c>
      <c r="N329">
        <v>0.12520583934088891</v>
      </c>
      <c r="O329">
        <v>58403.123662730002</v>
      </c>
      <c r="P329" s="1">
        <v>0.17460317460317459</v>
      </c>
      <c r="Q329">
        <v>0.19047619047619049</v>
      </c>
      <c r="R329">
        <v>0.63492063492063489</v>
      </c>
      <c r="S329">
        <v>6.13</v>
      </c>
      <c r="T329">
        <v>79322.905383360005</v>
      </c>
      <c r="U329" s="1">
        <v>99.748649755301784</v>
      </c>
      <c r="V329">
        <v>233251.59656639941</v>
      </c>
      <c r="W329" s="1">
        <v>0.86726693097030627</v>
      </c>
      <c r="X329">
        <v>4.3244383267201328E-2</v>
      </c>
      <c r="Y329">
        <v>8.9488685762492443E-2</v>
      </c>
      <c r="Z329">
        <v>0.13273306902969381</v>
      </c>
      <c r="AA329">
        <v>233.2515965663994</v>
      </c>
      <c r="AB329">
        <v>4958.5628705121362</v>
      </c>
      <c r="AC329" s="1">
        <v>538.77846241923464</v>
      </c>
      <c r="AD329">
        <v>190805.96501521219</v>
      </c>
      <c r="AE329" s="1">
        <v>363</v>
      </c>
      <c r="AF329">
        <v>40665</v>
      </c>
      <c r="AG329" s="1">
        <v>61864.481005586589</v>
      </c>
      <c r="AH329" s="1">
        <v>28.305710000000001</v>
      </c>
      <c r="AI329">
        <v>20.345616</v>
      </c>
      <c r="AJ329">
        <v>24.981517</v>
      </c>
      <c r="AK329">
        <v>3.36</v>
      </c>
      <c r="AL329">
        <v>1.2835559999999999</v>
      </c>
      <c r="AM329">
        <v>2.8674870000000001</v>
      </c>
      <c r="AN329">
        <v>2841.777202206009</v>
      </c>
      <c r="AO329" s="1">
        <v>1.920840853515748</v>
      </c>
      <c r="AP329">
        <v>1565.419236468038</v>
      </c>
      <c r="AQ329" s="1">
        <v>2751.4203510509492</v>
      </c>
      <c r="AR329" s="1">
        <v>10151.9558892973</v>
      </c>
      <c r="AS329" s="1">
        <v>645.26546523283048</v>
      </c>
      <c r="AT329">
        <v>328.88031194191342</v>
      </c>
      <c r="AU329">
        <v>15442.94125399103</v>
      </c>
      <c r="AV329" s="1">
        <v>8766.3696644076008</v>
      </c>
      <c r="AW329" s="1">
        <v>0.44701924300000001</v>
      </c>
      <c r="AX329">
        <v>7418.5375270571003</v>
      </c>
      <c r="AY329" s="1">
        <v>0.37828989159999998</v>
      </c>
      <c r="AZ329">
        <v>1714.3462228819999</v>
      </c>
      <c r="BA329">
        <v>8.7418826699999994E-2</v>
      </c>
      <c r="BB329">
        <v>1711.4676031086001</v>
      </c>
      <c r="BC329" s="1">
        <v>8.7272038699999999E-2</v>
      </c>
      <c r="BD329">
        <v>19610.7210174553</v>
      </c>
      <c r="BE329" s="1">
        <v>0.46768651548956752</v>
      </c>
      <c r="BF329">
        <v>0.25057813245163713</v>
      </c>
      <c r="BG329">
        <v>0.15091967944307899</v>
      </c>
      <c r="BH329">
        <v>3.7295160679793882E-2</v>
      </c>
      <c r="BI329">
        <v>9.3520511935922604E-2</v>
      </c>
    </row>
    <row r="330" spans="1:61" x14ac:dyDescent="0.35">
      <c r="A330" t="s">
        <v>1653</v>
      </c>
      <c r="B330" t="s">
        <v>955</v>
      </c>
      <c r="C330">
        <v>2</v>
      </c>
      <c r="D330">
        <v>364.46405249999998</v>
      </c>
      <c r="E330">
        <v>728.92810499999996</v>
      </c>
      <c r="F330" t="s">
        <v>3</v>
      </c>
      <c r="G330">
        <v>1.840127765770053E-2</v>
      </c>
      <c r="H330" t="s">
        <v>3</v>
      </c>
      <c r="I330">
        <v>4.2517596527042782E-2</v>
      </c>
      <c r="J330">
        <v>0.88616263006824847</v>
      </c>
      <c r="K330">
        <v>4.7387074221472779E-2</v>
      </c>
      <c r="L330">
        <v>0.3496265350820032</v>
      </c>
      <c r="M330" t="s">
        <v>3</v>
      </c>
      <c r="N330">
        <v>0.13038222231987021</v>
      </c>
      <c r="O330">
        <v>69096.577270930007</v>
      </c>
      <c r="P330" s="1">
        <v>0.16393442622950821</v>
      </c>
      <c r="Q330">
        <v>0.31147540983606559</v>
      </c>
      <c r="R330">
        <v>0.52459016393442626</v>
      </c>
      <c r="S330">
        <v>4.0999999999999996</v>
      </c>
      <c r="T330">
        <v>87198.975609750007</v>
      </c>
      <c r="U330" s="1">
        <v>177.78734268292681</v>
      </c>
      <c r="V330">
        <v>79723.445428133142</v>
      </c>
      <c r="W330" s="1">
        <v>0.88958206352970248</v>
      </c>
      <c r="X330">
        <v>6.0106007881931413E-2</v>
      </c>
      <c r="Y330">
        <v>5.0311928588366112E-2</v>
      </c>
      <c r="Z330">
        <v>0.1104179364702975</v>
      </c>
      <c r="AA330">
        <v>79.723445428133147</v>
      </c>
      <c r="AB330">
        <v>2435.9768649611892</v>
      </c>
      <c r="AC330" s="1">
        <v>370.08848767053649</v>
      </c>
      <c r="AD330">
        <v>69910.479883295935</v>
      </c>
      <c r="AE330" s="1">
        <v>20</v>
      </c>
      <c r="AF330">
        <v>37080</v>
      </c>
      <c r="AG330" s="1">
        <v>59159.430096051226</v>
      </c>
      <c r="AH330" s="1">
        <v>50.099871</v>
      </c>
      <c r="AI330">
        <v>28.199988000000001</v>
      </c>
      <c r="AJ330">
        <v>49.055231999999997</v>
      </c>
      <c r="AK330">
        <v>4.3</v>
      </c>
      <c r="AL330">
        <v>4.0116540000000001</v>
      </c>
      <c r="AM330">
        <v>4.1779479999999998</v>
      </c>
      <c r="AN330">
        <v>0</v>
      </c>
      <c r="AO330">
        <v>0.72103606658467478</v>
      </c>
      <c r="AP330">
        <v>1846.4264593008111</v>
      </c>
      <c r="AQ330" s="1">
        <v>2146.3382180880521</v>
      </c>
      <c r="AR330" s="1">
        <v>7831.7138286223726</v>
      </c>
      <c r="AS330" s="1">
        <v>362.24757721476527</v>
      </c>
      <c r="AT330">
        <v>20.308793005038542</v>
      </c>
      <c r="AU330">
        <v>12207.03487623104</v>
      </c>
      <c r="AV330" s="1">
        <v>10163.3103805476</v>
      </c>
      <c r="AW330" s="1">
        <v>0.67847312599999998</v>
      </c>
      <c r="AX330">
        <v>2132.9758104562002</v>
      </c>
      <c r="AY330" s="1">
        <v>0.1423912792</v>
      </c>
      <c r="AZ330">
        <v>958.45179615819995</v>
      </c>
      <c r="BA330">
        <v>6.3983462300000002E-2</v>
      </c>
      <c r="BB330">
        <v>1724.9421076929</v>
      </c>
      <c r="BC330" s="1">
        <v>0.1151521325</v>
      </c>
      <c r="BD330">
        <v>14979.680094854901</v>
      </c>
      <c r="BE330" s="1">
        <v>0.59767388786083686</v>
      </c>
      <c r="BF330">
        <v>0.2182411622080129</v>
      </c>
      <c r="BG330">
        <v>0.15423762084045581</v>
      </c>
      <c r="BH330">
        <v>2.4645671334917921E-2</v>
      </c>
      <c r="BI330">
        <v>5.2016577557765023E-3</v>
      </c>
    </row>
    <row r="331" spans="1:61" x14ac:dyDescent="0.35">
      <c r="A331" t="s">
        <v>1654</v>
      </c>
      <c r="B331" t="s">
        <v>956</v>
      </c>
      <c r="C331">
        <v>61</v>
      </c>
      <c r="D331">
        <v>13.643825</v>
      </c>
      <c r="E331">
        <v>832.273325</v>
      </c>
      <c r="F331" t="s">
        <v>3</v>
      </c>
      <c r="G331" t="s">
        <v>3</v>
      </c>
      <c r="H331" t="s">
        <v>3</v>
      </c>
      <c r="I331">
        <v>2.046270795970909E-2</v>
      </c>
      <c r="J331">
        <v>0.92720627152587143</v>
      </c>
      <c r="K331">
        <v>4.0840525009228412E-2</v>
      </c>
      <c r="L331">
        <v>0.30866097219773581</v>
      </c>
      <c r="M331" t="s">
        <v>3</v>
      </c>
      <c r="N331">
        <v>0.16141750649755801</v>
      </c>
      <c r="O331">
        <v>57382.768982219997</v>
      </c>
      <c r="P331" s="1">
        <v>0.22972972972972969</v>
      </c>
      <c r="Q331">
        <v>0.22972972972972969</v>
      </c>
      <c r="R331">
        <v>0.54054054054054057</v>
      </c>
      <c r="S331">
        <v>9.4</v>
      </c>
      <c r="T331">
        <v>84238.127659570004</v>
      </c>
      <c r="U331" s="1">
        <v>88.539715425531909</v>
      </c>
      <c r="V331">
        <v>167725.23617767039</v>
      </c>
      <c r="W331" s="1">
        <v>0.92188009963806272</v>
      </c>
      <c r="X331">
        <v>4.1044394413368442E-2</v>
      </c>
      <c r="Y331">
        <v>3.7075505948568857E-2</v>
      </c>
      <c r="Z331">
        <v>7.8119900361937292E-2</v>
      </c>
      <c r="AA331">
        <v>167.72523617767041</v>
      </c>
      <c r="AB331">
        <v>3744.6712592885269</v>
      </c>
      <c r="AC331" s="1">
        <v>528.65370880413593</v>
      </c>
      <c r="AD331">
        <v>139904.18931593691</v>
      </c>
      <c r="AE331" s="1">
        <v>155</v>
      </c>
      <c r="AF331">
        <v>42470</v>
      </c>
      <c r="AG331" s="1">
        <v>62708.667977282646</v>
      </c>
      <c r="AH331" s="1">
        <v>28.259740000000001</v>
      </c>
      <c r="AI331">
        <v>21.959996</v>
      </c>
      <c r="AJ331">
        <v>25.192163000000001</v>
      </c>
      <c r="AK331">
        <v>5.5</v>
      </c>
      <c r="AL331">
        <v>1.654566</v>
      </c>
      <c r="AM331">
        <v>3.2633899999999998</v>
      </c>
      <c r="AN331">
        <v>2651.826742134263</v>
      </c>
      <c r="AO331">
        <v>1.6786460837109309</v>
      </c>
      <c r="AP331">
        <v>1840.865643507198</v>
      </c>
      <c r="AQ331" s="1">
        <v>2619.376525133735</v>
      </c>
      <c r="AR331" s="1">
        <v>6886.2594388688358</v>
      </c>
      <c r="AS331" s="1">
        <v>438.14225332765528</v>
      </c>
      <c r="AT331">
        <v>787.51756221431219</v>
      </c>
      <c r="AU331">
        <v>12572.161423051741</v>
      </c>
      <c r="AV331" s="1">
        <v>8196.9862793266002</v>
      </c>
      <c r="AW331" s="1">
        <v>0.47921977249999997</v>
      </c>
      <c r="AX331">
        <v>5973.5719226602996</v>
      </c>
      <c r="AY331" s="1">
        <v>0.34923247159999998</v>
      </c>
      <c r="AZ331">
        <v>1498.5951431379001</v>
      </c>
      <c r="BA331">
        <v>8.7612251500000002E-2</v>
      </c>
      <c r="BB331">
        <v>1435.7049050276</v>
      </c>
      <c r="BC331" s="1">
        <v>8.3935504399999999E-2</v>
      </c>
      <c r="BD331">
        <v>17104.8582501524</v>
      </c>
      <c r="BE331" s="1">
        <v>0.56008180527978502</v>
      </c>
      <c r="BF331">
        <v>0.19124469889482809</v>
      </c>
      <c r="BG331">
        <v>0.19479446437289311</v>
      </c>
      <c r="BH331">
        <v>4.0557956797566623E-2</v>
      </c>
      <c r="BI331">
        <v>1.332107465492721E-2</v>
      </c>
    </row>
    <row r="332" spans="1:61" x14ac:dyDescent="0.35">
      <c r="A332" t="s">
        <v>1655</v>
      </c>
      <c r="B332" t="s">
        <v>957</v>
      </c>
      <c r="C332">
        <v>48</v>
      </c>
      <c r="D332">
        <v>124.0692343125</v>
      </c>
      <c r="E332">
        <v>5955.3232470000003</v>
      </c>
      <c r="F332">
        <v>1.3699751935986351E-2</v>
      </c>
      <c r="G332">
        <v>2.9968575481048362E-2</v>
      </c>
      <c r="H332" t="s">
        <v>3</v>
      </c>
      <c r="I332">
        <v>4.8423972903769229E-2</v>
      </c>
      <c r="J332">
        <v>0.85693440435383461</v>
      </c>
      <c r="K332">
        <v>5.0417332314030908E-2</v>
      </c>
      <c r="L332">
        <v>0.17228987509264629</v>
      </c>
      <c r="M332">
        <v>8.5891155572120868E-3</v>
      </c>
      <c r="N332">
        <v>0.15206641568244711</v>
      </c>
      <c r="O332">
        <v>85591.284973059999</v>
      </c>
      <c r="P332" s="1">
        <v>0.1356993736951983</v>
      </c>
      <c r="Q332">
        <v>0.2004175365344468</v>
      </c>
      <c r="R332">
        <v>0.66388308977035493</v>
      </c>
      <c r="S332">
        <v>39.83</v>
      </c>
      <c r="T332">
        <v>102322.78257594</v>
      </c>
      <c r="U332" s="1">
        <v>149.51853494853131</v>
      </c>
      <c r="V332">
        <v>318070.8722997047</v>
      </c>
      <c r="W332" s="1">
        <v>0.79658773767617896</v>
      </c>
      <c r="X332">
        <v>0.17385770587820221</v>
      </c>
      <c r="Y332">
        <v>2.955455644561885E-2</v>
      </c>
      <c r="Z332">
        <v>0.20341226232382109</v>
      </c>
      <c r="AA332">
        <v>318.07087229970472</v>
      </c>
      <c r="AB332">
        <v>10552.011434753949</v>
      </c>
      <c r="AC332" s="1">
        <v>983.2457126403234</v>
      </c>
      <c r="AD332" s="1">
        <v>238364.19698524559</v>
      </c>
      <c r="AE332" s="1">
        <v>481</v>
      </c>
      <c r="AF332">
        <v>49649</v>
      </c>
      <c r="AG332" s="1">
        <v>94576.836208697103</v>
      </c>
      <c r="AH332" s="1">
        <v>86.529995</v>
      </c>
      <c r="AI332">
        <v>30.034300000000002</v>
      </c>
      <c r="AJ332">
        <v>38.495398999999999</v>
      </c>
      <c r="AK332">
        <v>0</v>
      </c>
      <c r="AL332">
        <v>0</v>
      </c>
      <c r="AM332">
        <v>0</v>
      </c>
      <c r="AN332">
        <v>0</v>
      </c>
      <c r="AO332">
        <v>0.81971647719108764</v>
      </c>
      <c r="AP332">
        <v>1666.092576082797</v>
      </c>
      <c r="AQ332" s="1">
        <v>3052.53237415074</v>
      </c>
      <c r="AR332" s="1">
        <v>10018.67791644325</v>
      </c>
      <c r="AS332" s="1">
        <v>1025.759962413003</v>
      </c>
      <c r="AT332">
        <v>263.25238697828149</v>
      </c>
      <c r="AU332">
        <v>16026.315216068069</v>
      </c>
      <c r="AV332" s="1">
        <v>3922.3517125660001</v>
      </c>
      <c r="AW332" s="1">
        <v>0.26383107030000003</v>
      </c>
      <c r="AX332">
        <v>9216.0992700732004</v>
      </c>
      <c r="AY332" s="1">
        <v>0.61990701309999996</v>
      </c>
      <c r="AZ332">
        <v>891.78760304870002</v>
      </c>
      <c r="BA332" s="1">
        <v>5.99847477E-2</v>
      </c>
      <c r="BB332">
        <v>836.6673771815</v>
      </c>
      <c r="BC332" s="1">
        <v>5.6277168900000001E-2</v>
      </c>
      <c r="BD332">
        <v>14866.905962869399</v>
      </c>
      <c r="BE332" s="1">
        <v>0.6310510828409982</v>
      </c>
      <c r="BF332">
        <v>0.22735326828578051</v>
      </c>
      <c r="BG332">
        <v>9.8205363567262269E-2</v>
      </c>
      <c r="BH332">
        <v>1.7211365315687292E-2</v>
      </c>
      <c r="BI332">
        <v>2.617891999027178E-2</v>
      </c>
    </row>
    <row r="333" spans="1:61" x14ac:dyDescent="0.35">
      <c r="A333" t="s">
        <v>1656</v>
      </c>
      <c r="B333" t="s">
        <v>958</v>
      </c>
      <c r="C333">
        <v>199</v>
      </c>
      <c r="D333">
        <v>7.7702914120603008</v>
      </c>
      <c r="E333">
        <v>1546.2879909999999</v>
      </c>
      <c r="F333" t="s">
        <v>3</v>
      </c>
      <c r="G333">
        <v>7.3928340788278176E-3</v>
      </c>
      <c r="H333" t="s">
        <v>3</v>
      </c>
      <c r="I333">
        <v>1.6484192444858829E-2</v>
      </c>
      <c r="J333">
        <v>0.94510775539962555</v>
      </c>
      <c r="K333">
        <v>2.983996856568848E-2</v>
      </c>
      <c r="L333">
        <v>0.99859814874326736</v>
      </c>
      <c r="M333" t="s">
        <v>3</v>
      </c>
      <c r="N333">
        <v>0.17783119844904791</v>
      </c>
      <c r="O333">
        <v>59425.99193548</v>
      </c>
      <c r="P333" s="1">
        <v>0.20161290322580641</v>
      </c>
      <c r="Q333">
        <v>0.17741935483870969</v>
      </c>
      <c r="R333">
        <v>0.62096774193548387</v>
      </c>
      <c r="S333">
        <v>16</v>
      </c>
      <c r="T333">
        <v>79788.75</v>
      </c>
      <c r="U333" s="1">
        <v>96.642999437499995</v>
      </c>
      <c r="V333">
        <v>137129.06084388</v>
      </c>
      <c r="W333" s="1">
        <v>0.71840939078674493</v>
      </c>
      <c r="X333">
        <v>0.1149399771798872</v>
      </c>
      <c r="Y333">
        <v>0.16665063203336791</v>
      </c>
      <c r="Z333">
        <v>0.28159060921325513</v>
      </c>
      <c r="AA333">
        <v>137.12906084388001</v>
      </c>
      <c r="AB333">
        <v>2742.5803114835162</v>
      </c>
      <c r="AC333" s="1">
        <v>333.02357840015071</v>
      </c>
      <c r="AD333">
        <v>98982.323621849937</v>
      </c>
      <c r="AE333" s="1">
        <v>61</v>
      </c>
      <c r="AF333">
        <v>30314</v>
      </c>
      <c r="AG333" s="1">
        <v>47255.68205014422</v>
      </c>
      <c r="AH333" s="1">
        <v>19.999988999999999</v>
      </c>
      <c r="AI333">
        <v>19.999998999999999</v>
      </c>
      <c r="AJ333">
        <v>19.999967000000002</v>
      </c>
      <c r="AK333">
        <v>0</v>
      </c>
      <c r="AL333">
        <v>0</v>
      </c>
      <c r="AM333">
        <v>0</v>
      </c>
      <c r="AN333">
        <v>0</v>
      </c>
      <c r="AO333" s="1">
        <v>0.95944835673492823</v>
      </c>
      <c r="AP333">
        <v>1982.203119884412</v>
      </c>
      <c r="AQ333" s="1">
        <v>4260.3390884124119</v>
      </c>
      <c r="AR333" s="1">
        <v>9247.6219974730448</v>
      </c>
      <c r="AS333" s="1">
        <v>922.50758481121773</v>
      </c>
      <c r="AT333">
        <v>1111.891723926607</v>
      </c>
      <c r="AU333">
        <v>17524.563514507689</v>
      </c>
      <c r="AV333" s="1">
        <v>11326.9554132797</v>
      </c>
      <c r="AW333" s="1">
        <v>0.66655409060000004</v>
      </c>
      <c r="AX333">
        <v>2365.6385336848002</v>
      </c>
      <c r="AY333" s="1">
        <v>0.13921005110000001</v>
      </c>
      <c r="AZ333">
        <v>330.22622765170001</v>
      </c>
      <c r="BA333">
        <v>1.9432727899999998E-2</v>
      </c>
      <c r="BB333">
        <v>2970.4825035345002</v>
      </c>
      <c r="BC333" s="1">
        <v>0.17480313040000001</v>
      </c>
      <c r="BD333">
        <v>16993.3026781507</v>
      </c>
      <c r="BE333" s="1">
        <v>0.57170215596134555</v>
      </c>
      <c r="BF333">
        <v>0.2956980904644036</v>
      </c>
      <c r="BG333">
        <v>7.9141705537240412E-2</v>
      </c>
      <c r="BH333">
        <v>4.0636665337060382E-2</v>
      </c>
      <c r="BI333">
        <v>1.282138269995004E-2</v>
      </c>
    </row>
    <row r="334" spans="1:61" x14ac:dyDescent="0.35">
      <c r="A334" t="s">
        <v>1657</v>
      </c>
      <c r="B334" t="s">
        <v>959</v>
      </c>
      <c r="C334">
        <v>35</v>
      </c>
      <c r="D334">
        <v>198.50277668571431</v>
      </c>
      <c r="E334">
        <v>6947.5971840000002</v>
      </c>
      <c r="F334">
        <v>2.2144397256358712E-2</v>
      </c>
      <c r="G334">
        <v>3.5702761110541763E-2</v>
      </c>
      <c r="H334">
        <v>1.523953090008477E-3</v>
      </c>
      <c r="I334">
        <v>4.1809012781338792E-2</v>
      </c>
      <c r="J334">
        <v>0.84701582330466518</v>
      </c>
      <c r="K334">
        <v>5.1804052457087101E-2</v>
      </c>
      <c r="L334">
        <v>0.29937353579474851</v>
      </c>
      <c r="M334">
        <v>1.1941784851663251E-2</v>
      </c>
      <c r="N334">
        <v>0.15506615028569221</v>
      </c>
      <c r="O334">
        <v>80915.063429379996</v>
      </c>
      <c r="P334" s="1">
        <v>9.9804305283757333E-2</v>
      </c>
      <c r="Q334">
        <v>0.19178082191780821</v>
      </c>
      <c r="R334">
        <v>0.7084148727984344</v>
      </c>
      <c r="S334">
        <v>51</v>
      </c>
      <c r="T334">
        <v>103155.16627450001</v>
      </c>
      <c r="U334" s="1">
        <v>136.2273957647059</v>
      </c>
      <c r="V334">
        <v>322391.10165428958</v>
      </c>
      <c r="W334" s="1">
        <v>0.78289319417676639</v>
      </c>
      <c r="X334">
        <v>0.18339211117476681</v>
      </c>
      <c r="Y334">
        <v>3.3714694648466763E-2</v>
      </c>
      <c r="Z334">
        <v>0.21710680582323361</v>
      </c>
      <c r="AA334">
        <v>322.39110165428963</v>
      </c>
      <c r="AB334">
        <v>11911.40991745787</v>
      </c>
      <c r="AC334" s="1">
        <v>1077.590372861778</v>
      </c>
      <c r="AD334">
        <v>272460.07536336401</v>
      </c>
      <c r="AE334" s="1">
        <v>521</v>
      </c>
      <c r="AF334">
        <v>47082</v>
      </c>
      <c r="AG334" s="1">
        <v>79103.538724989485</v>
      </c>
      <c r="AH334" s="1">
        <v>79.329977</v>
      </c>
      <c r="AI334">
        <v>32.722099</v>
      </c>
      <c r="AJ334">
        <v>47.191699999999997</v>
      </c>
      <c r="AK334">
        <v>1</v>
      </c>
      <c r="AL334">
        <v>0.378243</v>
      </c>
      <c r="AM334">
        <v>0.74902400000000002</v>
      </c>
      <c r="AN334">
        <v>0</v>
      </c>
      <c r="AO334">
        <v>0.94109511848928984</v>
      </c>
      <c r="AP334">
        <v>1820.1397224240679</v>
      </c>
      <c r="AQ334" s="1">
        <v>3557.104638552401</v>
      </c>
      <c r="AR334" s="1">
        <v>10054.233717070951</v>
      </c>
      <c r="AS334" s="1">
        <v>958.71842791051483</v>
      </c>
      <c r="AT334" s="1">
        <v>717.36958663606936</v>
      </c>
      <c r="AU334">
        <v>17107.56609259401</v>
      </c>
      <c r="AV334" s="1">
        <v>3399.2109745554999</v>
      </c>
      <c r="AW334" s="1">
        <v>0.2018063323</v>
      </c>
      <c r="AX334">
        <v>10667.205251060999</v>
      </c>
      <c r="AY334" s="1">
        <v>0.63329683969999995</v>
      </c>
      <c r="AZ334">
        <v>1652.2742821663001</v>
      </c>
      <c r="BA334">
        <v>9.8093179700000005E-2</v>
      </c>
      <c r="BB334">
        <v>1125.2357237025001</v>
      </c>
      <c r="BC334" s="1">
        <v>6.6803648300000004E-2</v>
      </c>
      <c r="BD334">
        <v>16843.9262314853</v>
      </c>
      <c r="BE334" s="1">
        <v>0.60624025723106179</v>
      </c>
      <c r="BF334">
        <v>0.2393130039650414</v>
      </c>
      <c r="BG334">
        <v>9.8954641702146004E-2</v>
      </c>
      <c r="BH334">
        <v>4.4368163267445429E-2</v>
      </c>
      <c r="BI334">
        <v>1.1123933834305389E-2</v>
      </c>
    </row>
    <row r="335" spans="1:61" x14ac:dyDescent="0.35">
      <c r="A335" t="s">
        <v>1658</v>
      </c>
      <c r="B335" t="s">
        <v>960</v>
      </c>
      <c r="C335">
        <v>121</v>
      </c>
      <c r="D335">
        <v>10.8371820661157</v>
      </c>
      <c r="E335">
        <v>1311.2990299999999</v>
      </c>
      <c r="F335" t="s">
        <v>3</v>
      </c>
      <c r="G335" t="s">
        <v>3</v>
      </c>
      <c r="H335" t="s">
        <v>3</v>
      </c>
      <c r="I335">
        <v>1.458837391530639E-2</v>
      </c>
      <c r="J335">
        <v>0.95948278933699171</v>
      </c>
      <c r="K335">
        <v>1.3828729332515209E-2</v>
      </c>
      <c r="L335">
        <v>0.13651664433848559</v>
      </c>
      <c r="M335" t="s">
        <v>3</v>
      </c>
      <c r="N335">
        <v>0.10102243184908789</v>
      </c>
      <c r="O335">
        <v>73600.233523610004</v>
      </c>
      <c r="P335" s="1">
        <v>0.16049382716049379</v>
      </c>
      <c r="Q335">
        <v>0.13580246913580249</v>
      </c>
      <c r="R335">
        <v>0.70370370370370372</v>
      </c>
      <c r="S335">
        <v>6.51</v>
      </c>
      <c r="T335">
        <v>82625.960061439997</v>
      </c>
      <c r="U335" s="1">
        <v>201.42842242703529</v>
      </c>
      <c r="V335">
        <v>251815.3010454069</v>
      </c>
      <c r="W335" s="1">
        <v>0.94637603482634858</v>
      </c>
      <c r="X335">
        <v>1.8534386319099309E-2</v>
      </c>
      <c r="Y335">
        <v>3.508957885455212E-2</v>
      </c>
      <c r="Z335">
        <v>5.3623965173651443E-2</v>
      </c>
      <c r="AA335">
        <v>251.8153010454069</v>
      </c>
      <c r="AB335">
        <v>5225.685250449701</v>
      </c>
      <c r="AC335" s="1">
        <v>726.00894854623664</v>
      </c>
      <c r="AD335">
        <v>189966.9556497685</v>
      </c>
      <c r="AE335" s="1">
        <v>359</v>
      </c>
      <c r="AF335">
        <v>50010</v>
      </c>
      <c r="AG335" s="1">
        <v>89110.555423122758</v>
      </c>
      <c r="AH335" s="1">
        <v>37.999924</v>
      </c>
      <c r="AI335">
        <v>19.997554999999998</v>
      </c>
      <c r="AJ335">
        <v>26.623366999999998</v>
      </c>
      <c r="AK335">
        <v>1.3</v>
      </c>
      <c r="AL335">
        <v>0.79926399999999997</v>
      </c>
      <c r="AM335">
        <v>1.27854</v>
      </c>
      <c r="AN335">
        <v>3682.3717622974218</v>
      </c>
      <c r="AO335">
        <v>1.2048243292007219</v>
      </c>
      <c r="AP335">
        <v>1466.9860695313721</v>
      </c>
      <c r="AQ335" s="1">
        <v>2490.440780696681</v>
      </c>
      <c r="AR335" s="1">
        <v>7472.8662843592592</v>
      </c>
      <c r="AS335" s="1">
        <v>818.54710896873007</v>
      </c>
      <c r="AT335" s="1">
        <v>514.31022563937995</v>
      </c>
      <c r="AU335">
        <v>12763.15046919542</v>
      </c>
      <c r="AV335" s="1">
        <v>5035.2740862193996</v>
      </c>
      <c r="AW335" s="1">
        <v>0.33151034239999999</v>
      </c>
      <c r="AX335">
        <v>8114.1416457257001</v>
      </c>
      <c r="AY335" s="1">
        <v>0.53421558179999995</v>
      </c>
      <c r="AZ335">
        <v>1045.6952019130999</v>
      </c>
      <c r="BA335">
        <v>6.8846058500000001E-2</v>
      </c>
      <c r="BB335">
        <v>993.77894821200005</v>
      </c>
      <c r="BC335" s="1">
        <v>6.5428017199999994E-2</v>
      </c>
      <c r="BD335">
        <v>15188.8898820702</v>
      </c>
      <c r="BE335" s="1">
        <v>0.511785648125343</v>
      </c>
      <c r="BF335">
        <v>0.23729359714550211</v>
      </c>
      <c r="BG335">
        <v>0.20190110431009869</v>
      </c>
      <c r="BH335">
        <v>3.4927012746945471E-2</v>
      </c>
      <c r="BI335">
        <v>1.409263767211069E-2</v>
      </c>
    </row>
    <row r="336" spans="1:61" x14ac:dyDescent="0.35">
      <c r="A336" t="s">
        <v>1659</v>
      </c>
      <c r="B336" t="s">
        <v>961</v>
      </c>
      <c r="C336">
        <v>401</v>
      </c>
      <c r="D336">
        <v>6.0021191496259352</v>
      </c>
      <c r="E336">
        <v>2406.8497790000001</v>
      </c>
      <c r="F336" t="s">
        <v>3</v>
      </c>
      <c r="G336">
        <v>1.0864573161231499E-2</v>
      </c>
      <c r="H336" t="s">
        <v>3</v>
      </c>
      <c r="I336">
        <v>4.398967142933382E-2</v>
      </c>
      <c r="J336">
        <v>0.8932823878172037</v>
      </c>
      <c r="K336">
        <v>4.8108379128878907E-2</v>
      </c>
      <c r="L336">
        <v>0.4044718689141702</v>
      </c>
      <c r="M336">
        <v>1.244956470154272E-2</v>
      </c>
      <c r="N336">
        <v>0.1308843259740122</v>
      </c>
      <c r="O336">
        <v>65797.388535029997</v>
      </c>
      <c r="P336" s="1">
        <v>9.49367088607595E-2</v>
      </c>
      <c r="Q336">
        <v>0.27215189873417722</v>
      </c>
      <c r="R336">
        <v>0.63291139240506333</v>
      </c>
      <c r="S336">
        <v>31</v>
      </c>
      <c r="T336">
        <v>88085.16129032</v>
      </c>
      <c r="U336" s="1">
        <v>77.640315451612906</v>
      </c>
      <c r="V336">
        <v>264774.86694860319</v>
      </c>
      <c r="W336" s="1">
        <v>0.65283507156968268</v>
      </c>
      <c r="X336">
        <v>8.526997356063841E-2</v>
      </c>
      <c r="Y336">
        <v>0.2618949548696789</v>
      </c>
      <c r="Z336">
        <v>0.34716492843031732</v>
      </c>
      <c r="AA336">
        <v>264.77486694860318</v>
      </c>
      <c r="AB336">
        <v>6558.0819117668743</v>
      </c>
      <c r="AC336" s="1">
        <v>643.14774586519798</v>
      </c>
      <c r="AD336">
        <v>272359.05096073769</v>
      </c>
      <c r="AE336" s="1">
        <v>520</v>
      </c>
      <c r="AF336">
        <v>38057.5</v>
      </c>
      <c r="AG336" s="1">
        <v>62307.655085458107</v>
      </c>
      <c r="AH336" s="1">
        <v>25.299997999999999</v>
      </c>
      <c r="AI336">
        <v>24.485892</v>
      </c>
      <c r="AJ336">
        <v>25.299997999999999</v>
      </c>
      <c r="AK336">
        <v>2.5</v>
      </c>
      <c r="AL336">
        <v>1.9879640000000001</v>
      </c>
      <c r="AM336">
        <v>2.469649</v>
      </c>
      <c r="AN336">
        <v>0</v>
      </c>
      <c r="AO336">
        <v>1.2236903615971151</v>
      </c>
      <c r="AP336">
        <v>1854.3524813810161</v>
      </c>
      <c r="AQ336" s="1">
        <v>2945.75645803111</v>
      </c>
      <c r="AR336" s="1">
        <v>7472.241303515103</v>
      </c>
      <c r="AS336" s="1">
        <v>1097.302736981492</v>
      </c>
      <c r="AT336" s="1">
        <v>599.51112553418727</v>
      </c>
      <c r="AU336">
        <v>13969.164105442909</v>
      </c>
      <c r="AV336" s="1">
        <v>5973.5069267927001</v>
      </c>
      <c r="AW336" s="1">
        <v>0.3886525301</v>
      </c>
      <c r="AX336">
        <v>5942.6282163259002</v>
      </c>
      <c r="AY336" s="1">
        <v>0.38664347760000001</v>
      </c>
      <c r="AZ336">
        <v>1738.8193911492999</v>
      </c>
      <c r="BA336">
        <v>0.1131322963</v>
      </c>
      <c r="BB336">
        <v>1714.8332946969999</v>
      </c>
      <c r="BC336" s="1">
        <v>0.111571696</v>
      </c>
      <c r="BD336">
        <v>15369.7878289649</v>
      </c>
      <c r="BE336" s="1">
        <v>0.57322595867639525</v>
      </c>
      <c r="BF336">
        <v>0.24585572795322611</v>
      </c>
      <c r="BG336">
        <v>0.10627800712357401</v>
      </c>
      <c r="BH336">
        <v>5.5935116469481211E-2</v>
      </c>
      <c r="BI336">
        <v>1.8705189777323519E-2</v>
      </c>
    </row>
    <row r="337" spans="1:61" x14ac:dyDescent="0.35">
      <c r="A337" t="s">
        <v>1660</v>
      </c>
      <c r="B337" t="s">
        <v>962</v>
      </c>
      <c r="C337">
        <v>30</v>
      </c>
      <c r="D337">
        <v>155.6178228666667</v>
      </c>
      <c r="E337">
        <v>4668.534686</v>
      </c>
      <c r="F337">
        <v>3.6336838457885212E-2</v>
      </c>
      <c r="G337">
        <v>9.5494593653810425E-2</v>
      </c>
      <c r="H337" t="s">
        <v>3</v>
      </c>
      <c r="I337">
        <v>5.583832505857849E-2</v>
      </c>
      <c r="J337">
        <v>0.75222497508988706</v>
      </c>
      <c r="K337">
        <v>5.8927221923953138E-2</v>
      </c>
      <c r="L337">
        <v>0.42158286766814568</v>
      </c>
      <c r="M337">
        <v>3.8682811982996418E-2</v>
      </c>
      <c r="N337">
        <v>0.1862820379739038</v>
      </c>
      <c r="O337">
        <v>74003.388976949995</v>
      </c>
      <c r="P337" s="1">
        <v>0.1484593837535014</v>
      </c>
      <c r="Q337">
        <v>0.1260504201680672</v>
      </c>
      <c r="R337">
        <v>0.72549019607843135</v>
      </c>
      <c r="S337">
        <v>26</v>
      </c>
      <c r="T337">
        <v>107211.42307691999</v>
      </c>
      <c r="U337" s="1">
        <v>179.55902638461541</v>
      </c>
      <c r="V337">
        <v>218914.91415171631</v>
      </c>
      <c r="W337" s="1">
        <v>0.66060840369691598</v>
      </c>
      <c r="X337">
        <v>0.30310326043473451</v>
      </c>
      <c r="Y337">
        <v>3.628833586834955E-2</v>
      </c>
      <c r="Z337">
        <v>0.33939159630308402</v>
      </c>
      <c r="AA337">
        <v>218.91491415171629</v>
      </c>
      <c r="AB337">
        <v>7762.3735149003451</v>
      </c>
      <c r="AC337" s="1">
        <v>932.03616180650999</v>
      </c>
      <c r="AD337">
        <v>188042.45363903901</v>
      </c>
      <c r="AE337" s="1">
        <v>355</v>
      </c>
      <c r="AF337">
        <v>41798.5</v>
      </c>
      <c r="AG337" s="1">
        <v>82985.682972480776</v>
      </c>
      <c r="AH337" s="1">
        <v>49.479995000000002</v>
      </c>
      <c r="AI337">
        <v>34.44</v>
      </c>
      <c r="AJ337">
        <v>35.999296999999999</v>
      </c>
      <c r="AK337">
        <v>3.69</v>
      </c>
      <c r="AL337">
        <v>2.7011729999999998</v>
      </c>
      <c r="AM337">
        <v>3.4725730000000001</v>
      </c>
      <c r="AN337">
        <v>0</v>
      </c>
      <c r="AO337">
        <v>0.68947918763785776</v>
      </c>
      <c r="AP337">
        <v>1394.7394906428251</v>
      </c>
      <c r="AQ337" s="1">
        <v>2460.3551312245731</v>
      </c>
      <c r="AR337" s="1">
        <v>8631.3523536279881</v>
      </c>
      <c r="AS337" s="1">
        <v>1241.594774348004</v>
      </c>
      <c r="AT337">
        <v>520.12914400782074</v>
      </c>
      <c r="AU337">
        <v>14248.170893851209</v>
      </c>
      <c r="AV337" s="1">
        <v>4230.7378683539</v>
      </c>
      <c r="AW337" s="1">
        <v>0.29399036350000002</v>
      </c>
      <c r="AX337">
        <v>6714.9167442488997</v>
      </c>
      <c r="AY337" s="1">
        <v>0.4666138333</v>
      </c>
      <c r="AZ337">
        <v>1368.2146656212999</v>
      </c>
      <c r="BA337">
        <v>9.5076069299999996E-2</v>
      </c>
      <c r="BB337">
        <v>2076.8672700403999</v>
      </c>
      <c r="BC337" s="1">
        <v>0.14431973400000001</v>
      </c>
      <c r="BD337">
        <v>14390.7365482645</v>
      </c>
      <c r="BE337" s="1">
        <v>0.634380355729802</v>
      </c>
      <c r="BF337">
        <v>0.21697082467417109</v>
      </c>
      <c r="BG337">
        <v>0.1111667496216039</v>
      </c>
      <c r="BH337">
        <v>2.5870842911848331E-2</v>
      </c>
      <c r="BI337">
        <v>1.161122706257464E-2</v>
      </c>
    </row>
    <row r="338" spans="1:61" x14ac:dyDescent="0.35">
      <c r="A338" t="s">
        <v>1661</v>
      </c>
      <c r="B338" t="s">
        <v>963</v>
      </c>
      <c r="C338">
        <v>26</v>
      </c>
      <c r="D338">
        <v>224.7562416923077</v>
      </c>
      <c r="E338">
        <v>5843.662284</v>
      </c>
      <c r="F338">
        <v>5.784742257240719E-3</v>
      </c>
      <c r="G338">
        <v>0.186013783994642</v>
      </c>
      <c r="H338">
        <v>2.083089965684664E-3</v>
      </c>
      <c r="I338">
        <v>0.17010954965107991</v>
      </c>
      <c r="J338">
        <v>0.51000630949223769</v>
      </c>
      <c r="K338">
        <v>0.1260025246391151</v>
      </c>
      <c r="L338">
        <v>0.99983946451066286</v>
      </c>
      <c r="M338">
        <v>9.8990772755909867E-2</v>
      </c>
      <c r="N338">
        <v>0.2073870888243817</v>
      </c>
      <c r="O338">
        <v>59208.105533330003</v>
      </c>
      <c r="P338" s="1">
        <v>0.4107142857142857</v>
      </c>
      <c r="Q338">
        <v>0.125</v>
      </c>
      <c r="R338">
        <v>0.4642857142857143</v>
      </c>
      <c r="S338">
        <v>32</v>
      </c>
      <c r="T338">
        <v>100066.40625</v>
      </c>
      <c r="U338" s="1">
        <v>182.614446375</v>
      </c>
      <c r="V338">
        <v>146467.69241670301</v>
      </c>
      <c r="W338" s="1">
        <v>0.63019153945484285</v>
      </c>
      <c r="X338">
        <v>0.24981018689946871</v>
      </c>
      <c r="Y338">
        <v>0.11999827364568839</v>
      </c>
      <c r="Z338">
        <v>0.36980846054515709</v>
      </c>
      <c r="AA338">
        <v>146.46769241670299</v>
      </c>
      <c r="AB338">
        <v>5561.7355042894533</v>
      </c>
      <c r="AC338" s="1">
        <v>666.42787874016028</v>
      </c>
      <c r="AD338">
        <v>99289.197019906132</v>
      </c>
      <c r="AE338" s="1">
        <v>62</v>
      </c>
      <c r="AF338">
        <v>31344</v>
      </c>
      <c r="AG338" s="1">
        <v>47483.153097661132</v>
      </c>
      <c r="AH338" s="1">
        <v>39.009993999999999</v>
      </c>
      <c r="AI338">
        <v>37.728307999999998</v>
      </c>
      <c r="AJ338">
        <v>38.089905999999999</v>
      </c>
      <c r="AK338">
        <v>2.4</v>
      </c>
      <c r="AL338">
        <v>2.3342170000000002</v>
      </c>
      <c r="AM338">
        <v>2.3868870000000002</v>
      </c>
      <c r="AN338">
        <v>0</v>
      </c>
      <c r="AO338">
        <v>1.240886056317217</v>
      </c>
      <c r="AP338">
        <v>1674.7988066998289</v>
      </c>
      <c r="AQ338" s="1">
        <v>3079.3389445638272</v>
      </c>
      <c r="AR338" s="1">
        <v>8445.744153479216</v>
      </c>
      <c r="AS338" s="1">
        <v>1379.768254588615</v>
      </c>
      <c r="AT338">
        <v>518.45933470442822</v>
      </c>
      <c r="AU338">
        <v>15098.109494035911</v>
      </c>
      <c r="AV338" s="1">
        <v>7538.2821800964002</v>
      </c>
      <c r="AW338" s="1">
        <v>0.44462433509999999</v>
      </c>
      <c r="AX338">
        <v>4995.6085883739997</v>
      </c>
      <c r="AY338" s="1">
        <v>0.29465189730000002</v>
      </c>
      <c r="AZ338">
        <v>589.06553106590002</v>
      </c>
      <c r="BA338" s="1">
        <v>3.4744370599999998E-2</v>
      </c>
      <c r="BB338">
        <v>3831.3162974753</v>
      </c>
      <c r="BC338" s="1">
        <v>0.225979397</v>
      </c>
      <c r="BD338">
        <v>16954.272597011601</v>
      </c>
      <c r="BE338" s="1">
        <v>0.50313184949654099</v>
      </c>
      <c r="BF338">
        <v>0.17526108949262831</v>
      </c>
      <c r="BG338">
        <v>0.27763671307698351</v>
      </c>
      <c r="BH338">
        <v>3.739776985052206E-2</v>
      </c>
      <c r="BI338">
        <v>6.5725780833252503E-3</v>
      </c>
    </row>
    <row r="339" spans="1:61" x14ac:dyDescent="0.35">
      <c r="A339" t="s">
        <v>1662</v>
      </c>
      <c r="B339" t="s">
        <v>964</v>
      </c>
      <c r="C339">
        <v>63</v>
      </c>
      <c r="D339">
        <v>43.552792301587303</v>
      </c>
      <c r="E339">
        <v>2743.8259149999999</v>
      </c>
      <c r="F339">
        <v>5.614693965524299E-3</v>
      </c>
      <c r="G339">
        <v>2.488316839126313E-2</v>
      </c>
      <c r="H339">
        <v>6.04937983399977E-3</v>
      </c>
      <c r="I339">
        <v>7.0902062680602881E-2</v>
      </c>
      <c r="J339">
        <v>0.8523641669969475</v>
      </c>
      <c r="K339">
        <v>4.0186528131662388E-2</v>
      </c>
      <c r="L339">
        <v>0.37207808119256119</v>
      </c>
      <c r="M339">
        <v>9.6043451951414865E-3</v>
      </c>
      <c r="N339">
        <v>0.15112153522340521</v>
      </c>
      <c r="O339">
        <v>68553.190601099996</v>
      </c>
      <c r="P339" s="1">
        <v>0.26315789473684209</v>
      </c>
      <c r="Q339">
        <v>0.19473684210526321</v>
      </c>
      <c r="R339">
        <v>0.54210526315789476</v>
      </c>
      <c r="S339">
        <v>17</v>
      </c>
      <c r="T339">
        <v>86628.117647050007</v>
      </c>
      <c r="U339" s="1">
        <v>161.40152441176471</v>
      </c>
      <c r="V339">
        <v>259984.60255814009</v>
      </c>
      <c r="W339" s="1">
        <v>0.79075720335678645</v>
      </c>
      <c r="X339">
        <v>9.3062799850884378E-2</v>
      </c>
      <c r="Y339">
        <v>0.1161799967923291</v>
      </c>
      <c r="Z339">
        <v>0.20924279664321349</v>
      </c>
      <c r="AA339">
        <v>259.98460255814012</v>
      </c>
      <c r="AB339">
        <v>8208.7252244645406</v>
      </c>
      <c r="AC339" s="1">
        <v>943.5672051373565</v>
      </c>
      <c r="AD339">
        <v>207251.49780122709</v>
      </c>
      <c r="AE339" s="1">
        <v>414</v>
      </c>
      <c r="AF339">
        <v>42342</v>
      </c>
      <c r="AG339" s="1">
        <v>69132.459055479136</v>
      </c>
      <c r="AH339" s="1">
        <v>48.719993000000002</v>
      </c>
      <c r="AI339">
        <v>29.319998999999999</v>
      </c>
      <c r="AJ339">
        <v>29.319991999999999</v>
      </c>
      <c r="AK339">
        <v>3.64</v>
      </c>
      <c r="AL339">
        <v>3.64</v>
      </c>
      <c r="AM339">
        <v>3.64</v>
      </c>
      <c r="AN339">
        <v>0</v>
      </c>
      <c r="AO339" s="1">
        <v>1.0534570735254769</v>
      </c>
      <c r="AP339">
        <v>1505.8930843285659</v>
      </c>
      <c r="AQ339" s="1">
        <v>2295.7062419902099</v>
      </c>
      <c r="AR339" s="1">
        <v>7638.5842321195523</v>
      </c>
      <c r="AS339" s="1">
        <v>1162.4915351089251</v>
      </c>
      <c r="AT339">
        <v>514.60563597745602</v>
      </c>
      <c r="AU339">
        <v>13117.280729524709</v>
      </c>
      <c r="AV339" s="1">
        <v>5511.5884704668997</v>
      </c>
      <c r="AW339" s="1">
        <v>0.36698176059999998</v>
      </c>
      <c r="AX339">
        <v>6885.5687138166004</v>
      </c>
      <c r="AY339" s="1">
        <v>0.45846640090000002</v>
      </c>
      <c r="AZ339">
        <v>1217.9021676638999</v>
      </c>
      <c r="BA339">
        <v>8.109239E-2</v>
      </c>
      <c r="BB339">
        <v>1403.6392931298999</v>
      </c>
      <c r="BC339" s="1">
        <v>9.34594485E-2</v>
      </c>
      <c r="BD339">
        <v>15018.6986450773</v>
      </c>
      <c r="BE339" s="1">
        <v>0.58639366843678897</v>
      </c>
      <c r="BF339">
        <v>0.22865379931732591</v>
      </c>
      <c r="BG339">
        <v>0.1191800139765825</v>
      </c>
      <c r="BH339">
        <v>3.7910592707454963E-2</v>
      </c>
      <c r="BI339">
        <v>2.7861925561847599E-2</v>
      </c>
    </row>
    <row r="340" spans="1:61" x14ac:dyDescent="0.35">
      <c r="A340" t="s">
        <v>1663</v>
      </c>
      <c r="B340" t="s">
        <v>965</v>
      </c>
      <c r="C340">
        <v>31</v>
      </c>
      <c r="D340">
        <v>192.5129850967742</v>
      </c>
      <c r="E340">
        <v>5967.9025380000003</v>
      </c>
      <c r="F340">
        <v>1.5549230235035211E-2</v>
      </c>
      <c r="G340">
        <v>2.3115828409263399E-2</v>
      </c>
      <c r="H340" t="s">
        <v>3</v>
      </c>
      <c r="I340">
        <v>3.5885394333679703E-2</v>
      </c>
      <c r="J340">
        <v>0.88468909966468745</v>
      </c>
      <c r="K340">
        <v>3.9726504099175622E-2</v>
      </c>
      <c r="L340">
        <v>0.1857937754463462</v>
      </c>
      <c r="M340">
        <v>7.5355669519109898E-3</v>
      </c>
      <c r="N340">
        <v>0.12219326047389401</v>
      </c>
      <c r="O340">
        <v>76847.746639610006</v>
      </c>
      <c r="P340" s="1">
        <v>0.25198938992042441</v>
      </c>
      <c r="Q340">
        <v>0.19628647214854111</v>
      </c>
      <c r="R340">
        <v>0.55172413793103448</v>
      </c>
      <c r="S340">
        <v>30</v>
      </c>
      <c r="T340">
        <v>102220</v>
      </c>
      <c r="U340" s="1">
        <v>198.93008459999999</v>
      </c>
      <c r="V340">
        <v>200252.49279632251</v>
      </c>
      <c r="W340" s="1">
        <v>0.80861839254998058</v>
      </c>
      <c r="X340">
        <v>0.15431759733447439</v>
      </c>
      <c r="Y340">
        <v>3.7064010115545033E-2</v>
      </c>
      <c r="Z340">
        <v>0.19138160745001939</v>
      </c>
      <c r="AA340">
        <v>200.25249279632251</v>
      </c>
      <c r="AB340">
        <v>7543.1635676621363</v>
      </c>
      <c r="AC340" s="1">
        <v>889.30385109449333</v>
      </c>
      <c r="AD340">
        <v>187174.2856528975</v>
      </c>
      <c r="AE340" s="1">
        <v>352</v>
      </c>
      <c r="AF340">
        <v>50862</v>
      </c>
      <c r="AG340" s="1">
        <v>97790.241948190363</v>
      </c>
      <c r="AH340" s="1">
        <v>74.499990999999994</v>
      </c>
      <c r="AI340">
        <v>33.487797999999998</v>
      </c>
      <c r="AJ340">
        <v>50.727493000000003</v>
      </c>
      <c r="AK340">
        <v>0.5</v>
      </c>
      <c r="AL340">
        <v>0.5</v>
      </c>
      <c r="AM340">
        <v>0.5</v>
      </c>
      <c r="AN340">
        <v>0</v>
      </c>
      <c r="AO340" s="1">
        <v>0.61304758595530962</v>
      </c>
      <c r="AP340">
        <v>1679.7171462118811</v>
      </c>
      <c r="AQ340" s="1">
        <v>2564.376504568178</v>
      </c>
      <c r="AR340" s="1">
        <v>8375.7777681053667</v>
      </c>
      <c r="AS340" s="1">
        <v>793.68244367934403</v>
      </c>
      <c r="AT340">
        <v>279.35753464209807</v>
      </c>
      <c r="AU340">
        <v>13692.91139720687</v>
      </c>
      <c r="AV340" s="1">
        <v>4952.8060511138001</v>
      </c>
      <c r="AW340" s="1">
        <v>0.32792793889999999</v>
      </c>
      <c r="AX340">
        <v>6631.4432959671003</v>
      </c>
      <c r="AY340" s="1">
        <v>0.43907140909999998</v>
      </c>
      <c r="AZ340">
        <v>2183.7205014051001</v>
      </c>
      <c r="BA340" s="1">
        <v>0.14458530289999999</v>
      </c>
      <c r="BB340">
        <v>1335.3667805621001</v>
      </c>
      <c r="BC340" s="1">
        <v>8.8415349099999999E-2</v>
      </c>
      <c r="BD340">
        <v>15103.336629048101</v>
      </c>
      <c r="BE340" s="1">
        <v>0.53427922402903816</v>
      </c>
      <c r="BF340">
        <v>0.20386183415132619</v>
      </c>
      <c r="BG340">
        <v>0.20455875525486791</v>
      </c>
      <c r="BH340">
        <v>4.2750917015156147E-2</v>
      </c>
      <c r="BI340">
        <v>1.4549269549611509E-2</v>
      </c>
    </row>
    <row r="341" spans="1:61" x14ac:dyDescent="0.35">
      <c r="A341" t="s">
        <v>1664</v>
      </c>
      <c r="B341" t="s">
        <v>966</v>
      </c>
      <c r="C341">
        <v>54</v>
      </c>
      <c r="D341">
        <v>9.3332603518518518</v>
      </c>
      <c r="E341">
        <v>503.996059</v>
      </c>
      <c r="F341" t="s">
        <v>3</v>
      </c>
      <c r="G341" t="s">
        <v>3</v>
      </c>
      <c r="H341" t="s">
        <v>3</v>
      </c>
      <c r="I341">
        <v>7.5538839653361417E-2</v>
      </c>
      <c r="J341">
        <v>0.89735126381602248</v>
      </c>
      <c r="K341">
        <v>2.2245804797653621E-2</v>
      </c>
      <c r="L341">
        <v>0.39869813303397761</v>
      </c>
      <c r="M341" t="s">
        <v>3</v>
      </c>
      <c r="N341">
        <v>0.20307943215480009</v>
      </c>
      <c r="O341">
        <v>62073.776093859997</v>
      </c>
      <c r="P341" s="1">
        <v>0.27272727272727271</v>
      </c>
      <c r="Q341">
        <v>0.25</v>
      </c>
      <c r="R341">
        <v>0.47727272727272729</v>
      </c>
      <c r="S341">
        <v>9</v>
      </c>
      <c r="T341">
        <v>59422.22222222</v>
      </c>
      <c r="U341" s="1">
        <v>55.999562111111111</v>
      </c>
      <c r="V341">
        <v>159969.246902385</v>
      </c>
      <c r="W341" s="1">
        <v>0.83731666564753093</v>
      </c>
      <c r="X341">
        <v>0.1151023884117694</v>
      </c>
      <c r="Y341">
        <v>4.7580945940699698E-2</v>
      </c>
      <c r="Z341">
        <v>0.16268333435246909</v>
      </c>
      <c r="AA341">
        <v>159.96924690238501</v>
      </c>
      <c r="AB341">
        <v>4004.697981180047</v>
      </c>
      <c r="AC341" s="1">
        <v>576.49161101872824</v>
      </c>
      <c r="AD341">
        <v>157804.60143491029</v>
      </c>
      <c r="AE341" s="1">
        <v>241</v>
      </c>
      <c r="AF341">
        <v>34409.5</v>
      </c>
      <c r="AG341" s="1">
        <v>53949.037544696068</v>
      </c>
      <c r="AH341" s="1">
        <v>48.099922999999997</v>
      </c>
      <c r="AI341">
        <v>23.199987</v>
      </c>
      <c r="AJ341">
        <v>28.842134000000001</v>
      </c>
      <c r="AK341">
        <v>0.5</v>
      </c>
      <c r="AL341">
        <v>0.33558399999999999</v>
      </c>
      <c r="AM341">
        <v>0.48424200000000001</v>
      </c>
      <c r="AN341">
        <v>1795.3324710421989</v>
      </c>
      <c r="AO341">
        <v>1.61289674866595</v>
      </c>
      <c r="AP341">
        <v>2690.9026088237729</v>
      </c>
      <c r="AQ341" s="1">
        <v>3719.4885486197818</v>
      </c>
      <c r="AR341" s="1">
        <v>8455.0198238752491</v>
      </c>
      <c r="AS341" s="1">
        <v>1112.0779617048549</v>
      </c>
      <c r="AT341" s="1">
        <v>330.58363656768199</v>
      </c>
      <c r="AU341">
        <v>16308.07257959134</v>
      </c>
      <c r="AV341" s="1">
        <v>10303.316067858599</v>
      </c>
      <c r="AW341" s="1">
        <v>0.51336618469999995</v>
      </c>
      <c r="AX341">
        <v>5754.7565448953001</v>
      </c>
      <c r="AY341" s="1">
        <v>0.28673267829999999</v>
      </c>
      <c r="AZ341">
        <v>1425.0200649574999</v>
      </c>
      <c r="BA341">
        <v>7.1002103499999997E-2</v>
      </c>
      <c r="BB341">
        <v>2587.0178478395001</v>
      </c>
      <c r="BC341" s="1">
        <v>0.1288990334</v>
      </c>
      <c r="BD341">
        <v>20070.110525550899</v>
      </c>
      <c r="BE341" s="1">
        <v>0.53420977578533713</v>
      </c>
      <c r="BF341">
        <v>0.26324330908743598</v>
      </c>
      <c r="BG341">
        <v>0.15063332150639031</v>
      </c>
      <c r="BH341">
        <v>3.8533827470185009E-2</v>
      </c>
      <c r="BI341">
        <v>1.337976615065152E-2</v>
      </c>
    </row>
    <row r="342" spans="1:61" x14ac:dyDescent="0.35">
      <c r="A342" t="s">
        <v>1665</v>
      </c>
      <c r="B342" t="s">
        <v>967</v>
      </c>
      <c r="C342">
        <v>46</v>
      </c>
      <c r="D342">
        <v>11.17856769565217</v>
      </c>
      <c r="E342">
        <v>514.214114</v>
      </c>
      <c r="F342" t="s">
        <v>3</v>
      </c>
      <c r="G342" t="s">
        <v>3</v>
      </c>
      <c r="H342" t="s">
        <v>3</v>
      </c>
      <c r="I342">
        <v>2.9397898099315079E-2</v>
      </c>
      <c r="J342">
        <v>0.96667976726435201</v>
      </c>
      <c r="K342" t="s">
        <v>3</v>
      </c>
      <c r="L342">
        <v>7.4433265790730896E-2</v>
      </c>
      <c r="M342" t="s">
        <v>3</v>
      </c>
      <c r="N342">
        <v>0.11139430367185429</v>
      </c>
      <c r="O342">
        <v>58929.706453300001</v>
      </c>
      <c r="P342" s="1">
        <v>0.34693877551020408</v>
      </c>
      <c r="Q342">
        <v>0.26530612244897961</v>
      </c>
      <c r="R342">
        <v>0.38775510204081631</v>
      </c>
      <c r="S342">
        <v>4</v>
      </c>
      <c r="T342">
        <v>80836.75</v>
      </c>
      <c r="U342" s="1">
        <v>128.5535285</v>
      </c>
      <c r="V342">
        <v>126035.4164452203</v>
      </c>
      <c r="W342" s="1">
        <v>0.93912175109733664</v>
      </c>
      <c r="X342">
        <v>1.6638998265523761E-2</v>
      </c>
      <c r="Y342">
        <v>4.4239250637139578E-2</v>
      </c>
      <c r="Z342">
        <v>6.0878248902663343E-2</v>
      </c>
      <c r="AA342">
        <v>126.03541644522031</v>
      </c>
      <c r="AB342">
        <v>2810.951626271386</v>
      </c>
      <c r="AC342" s="1">
        <v>333.2862427031709</v>
      </c>
      <c r="AD342">
        <v>129490.8070278201</v>
      </c>
      <c r="AE342" s="1">
        <v>124</v>
      </c>
      <c r="AF342">
        <v>47203</v>
      </c>
      <c r="AG342" s="1">
        <v>72188.079380445299</v>
      </c>
      <c r="AH342" s="1">
        <v>30.999856999999999</v>
      </c>
      <c r="AI342">
        <v>21.817184000000001</v>
      </c>
      <c r="AJ342">
        <v>26.592233</v>
      </c>
      <c r="AK342">
        <v>0</v>
      </c>
      <c r="AL342">
        <v>0</v>
      </c>
      <c r="AM342">
        <v>0</v>
      </c>
      <c r="AN342">
        <v>1911.639827140179</v>
      </c>
      <c r="AO342">
        <v>1.3348244887642251</v>
      </c>
      <c r="AP342">
        <v>1469.612131260948</v>
      </c>
      <c r="AQ342" s="1">
        <v>2971.7466487121751</v>
      </c>
      <c r="AR342" s="1">
        <v>7863.1283154549901</v>
      </c>
      <c r="AS342" s="1">
        <v>722.28264430719219</v>
      </c>
      <c r="AT342">
        <v>430.38595008304259</v>
      </c>
      <c r="AU342">
        <v>13457.15568981835</v>
      </c>
      <c r="AV342" s="1">
        <v>9122.6052774227992</v>
      </c>
      <c r="AW342" s="1">
        <v>0.57242427929999995</v>
      </c>
      <c r="AX342">
        <v>4458.0435316387002</v>
      </c>
      <c r="AY342" s="1">
        <v>0.27973284799999998</v>
      </c>
      <c r="AZ342">
        <v>1058.015251606</v>
      </c>
      <c r="BA342">
        <v>6.6388230100000001E-2</v>
      </c>
      <c r="BB342">
        <v>1298.1254966655999</v>
      </c>
      <c r="BC342" s="1">
        <v>8.1454642499999994E-2</v>
      </c>
      <c r="BD342">
        <v>15936.789557333101</v>
      </c>
      <c r="BE342" s="1">
        <v>0.53845776829046343</v>
      </c>
      <c r="BF342">
        <v>0.24273777708652389</v>
      </c>
      <c r="BG342">
        <v>0.119110650323595</v>
      </c>
      <c r="BH342">
        <v>5.8182247707126468E-2</v>
      </c>
      <c r="BI342">
        <v>4.1511556592291159E-2</v>
      </c>
    </row>
    <row r="343" spans="1:61" x14ac:dyDescent="0.35">
      <c r="A343" t="s">
        <v>1666</v>
      </c>
      <c r="B343" t="s">
        <v>968</v>
      </c>
      <c r="C343">
        <v>46</v>
      </c>
      <c r="D343">
        <v>28.404153847826091</v>
      </c>
      <c r="E343">
        <v>1306.591077</v>
      </c>
      <c r="F343" t="s">
        <v>3</v>
      </c>
      <c r="G343" t="s">
        <v>3</v>
      </c>
      <c r="H343" t="s">
        <v>3</v>
      </c>
      <c r="I343">
        <v>2.1150688929294531E-2</v>
      </c>
      <c r="J343">
        <v>0.92313350334522926</v>
      </c>
      <c r="K343">
        <v>4.7493784432634981E-2</v>
      </c>
      <c r="L343">
        <v>0.40026729773412423</v>
      </c>
      <c r="M343" t="s">
        <v>3</v>
      </c>
      <c r="N343">
        <v>0.15051072961026241</v>
      </c>
      <c r="O343">
        <v>68424.492125129997</v>
      </c>
      <c r="P343" s="1">
        <v>0.1862745098039216</v>
      </c>
      <c r="Q343">
        <v>0.1470588235294118</v>
      </c>
      <c r="R343">
        <v>0.66666666666666663</v>
      </c>
      <c r="S343">
        <v>11.2</v>
      </c>
      <c r="T343">
        <v>88698.839285709997</v>
      </c>
      <c r="U343" s="1">
        <v>116.6599175892857</v>
      </c>
      <c r="V343">
        <v>200845.67744220101</v>
      </c>
      <c r="W343" s="1">
        <v>0.90213436565071603</v>
      </c>
      <c r="X343">
        <v>4.8840428228955547E-2</v>
      </c>
      <c r="Y343">
        <v>4.9025206120328478E-2</v>
      </c>
      <c r="Z343">
        <v>9.7865634349284025E-2</v>
      </c>
      <c r="AA343">
        <v>200.84567744220101</v>
      </c>
      <c r="AB343">
        <v>5048.5512384989288</v>
      </c>
      <c r="AC343" s="1">
        <v>632.91881029737056</v>
      </c>
      <c r="AD343">
        <v>160804.9474700389</v>
      </c>
      <c r="AE343" s="1">
        <v>248</v>
      </c>
      <c r="AF343">
        <v>39075.5</v>
      </c>
      <c r="AG343" s="1">
        <v>62807.263135228262</v>
      </c>
      <c r="AH343" s="1">
        <v>62.89996</v>
      </c>
      <c r="AI343">
        <v>22.386696000000001</v>
      </c>
      <c r="AJ343">
        <v>38.021324999999997</v>
      </c>
      <c r="AK343">
        <v>3.9</v>
      </c>
      <c r="AL343">
        <v>1.463689</v>
      </c>
      <c r="AM343">
        <v>2.7644679999999999</v>
      </c>
      <c r="AN343">
        <v>156.138269724308</v>
      </c>
      <c r="AO343">
        <v>0.98184989570839643</v>
      </c>
      <c r="AP343">
        <v>1906.5404730297271</v>
      </c>
      <c r="AQ343" s="1">
        <v>2167.3500300507558</v>
      </c>
      <c r="AR343" s="1">
        <v>7475.6476084521746</v>
      </c>
      <c r="AS343" s="1">
        <v>1197.3830891239129</v>
      </c>
      <c r="AT343">
        <v>903.31331720857918</v>
      </c>
      <c r="AU343">
        <v>13650.23451786515</v>
      </c>
      <c r="AV343" s="1">
        <v>6315.0312330205998</v>
      </c>
      <c r="AW343" s="1">
        <v>0.46417022260000002</v>
      </c>
      <c r="AX343">
        <v>4640.1363973755997</v>
      </c>
      <c r="AY343" s="1">
        <v>0.34106136059999997</v>
      </c>
      <c r="AZ343">
        <v>1094.0905008652001</v>
      </c>
      <c r="BA343">
        <v>8.0418324599999993E-2</v>
      </c>
      <c r="BB343">
        <v>1555.7318610560999</v>
      </c>
      <c r="BC343" s="1">
        <v>0.1143500923</v>
      </c>
      <c r="BD343">
        <v>13604.9899923175</v>
      </c>
      <c r="BE343" s="1">
        <v>0.55749766238297482</v>
      </c>
      <c r="BF343">
        <v>0.23324791136148851</v>
      </c>
      <c r="BG343">
        <v>0.16865652965713279</v>
      </c>
      <c r="BH343">
        <v>3.1037850104718209E-2</v>
      </c>
      <c r="BI343">
        <v>9.5600464936855794E-3</v>
      </c>
    </row>
    <row r="344" spans="1:61" x14ac:dyDescent="0.35">
      <c r="A344" t="s">
        <v>1667</v>
      </c>
      <c r="B344" t="s">
        <v>969</v>
      </c>
      <c r="C344">
        <v>81</v>
      </c>
      <c r="D344">
        <v>21.07797877777778</v>
      </c>
      <c r="E344">
        <v>1707.3162809999999</v>
      </c>
      <c r="F344" t="s">
        <v>3</v>
      </c>
      <c r="G344" t="s">
        <v>3</v>
      </c>
      <c r="H344" t="s">
        <v>3</v>
      </c>
      <c r="I344">
        <v>9.8768294460294375E-3</v>
      </c>
      <c r="J344">
        <v>0.94875288221325726</v>
      </c>
      <c r="K344">
        <v>3.2860566038167553E-2</v>
      </c>
      <c r="L344">
        <v>0.43338094555454298</v>
      </c>
      <c r="M344" t="s">
        <v>3</v>
      </c>
      <c r="N344">
        <v>0.14911163012361031</v>
      </c>
      <c r="O344">
        <v>65802.845270439997</v>
      </c>
      <c r="P344" s="1">
        <v>0.15909090909090909</v>
      </c>
      <c r="Q344">
        <v>0.1045454545454545</v>
      </c>
      <c r="R344">
        <v>0.73636363636363633</v>
      </c>
      <c r="S344">
        <v>16.12</v>
      </c>
      <c r="T344">
        <v>95122.828784109995</v>
      </c>
      <c r="U344" s="1">
        <v>105.91292065756819</v>
      </c>
      <c r="V344">
        <v>180757.98458340831</v>
      </c>
      <c r="W344" s="1">
        <v>0.72002541710674328</v>
      </c>
      <c r="X344">
        <v>0.12590223195183711</v>
      </c>
      <c r="Y344">
        <v>0.15407235094141961</v>
      </c>
      <c r="Z344">
        <v>0.27997458289325672</v>
      </c>
      <c r="AA344">
        <v>180.7579845834083</v>
      </c>
      <c r="AB344">
        <v>4929.4270157551437</v>
      </c>
      <c r="AC344" s="1">
        <v>526.19766471962794</v>
      </c>
      <c r="AD344">
        <v>150563.19885740511</v>
      </c>
      <c r="AE344" s="1">
        <v>207</v>
      </c>
      <c r="AF344">
        <v>34887</v>
      </c>
      <c r="AG344" s="1">
        <v>55078.093852908889</v>
      </c>
      <c r="AH344" s="1">
        <v>37.637309999999999</v>
      </c>
      <c r="AI344">
        <v>25.391953000000001</v>
      </c>
      <c r="AJ344">
        <v>25.330345000000001</v>
      </c>
      <c r="AK344">
        <v>0.5</v>
      </c>
      <c r="AL344">
        <v>0.34996500000000003</v>
      </c>
      <c r="AM344">
        <v>0.42209099999999999</v>
      </c>
      <c r="AN344">
        <v>0</v>
      </c>
      <c r="AO344" s="1">
        <v>1.0922645553729999</v>
      </c>
      <c r="AP344">
        <v>1753.0886709795279</v>
      </c>
      <c r="AQ344" s="1">
        <v>2641.0140582499371</v>
      </c>
      <c r="AR344" s="1">
        <v>7987.1617530718086</v>
      </c>
      <c r="AS344" s="1">
        <v>716.61626707113919</v>
      </c>
      <c r="AT344">
        <v>201.93433040893029</v>
      </c>
      <c r="AU344">
        <v>13299.81507978134</v>
      </c>
      <c r="AV344" s="1">
        <v>8031.3603849347001</v>
      </c>
      <c r="AW344" s="1">
        <v>0.50812452720000001</v>
      </c>
      <c r="AX344">
        <v>4371.1489635051003</v>
      </c>
      <c r="AY344" s="1">
        <v>0.27655190330000001</v>
      </c>
      <c r="AZ344">
        <v>808.62945057230002</v>
      </c>
      <c r="BA344" s="1">
        <v>5.11600075E-2</v>
      </c>
      <c r="BB344">
        <v>2594.7512033111002</v>
      </c>
      <c r="BC344" s="1">
        <v>0.16416356200000001</v>
      </c>
      <c r="BD344">
        <v>15805.8900023232</v>
      </c>
      <c r="BE344" s="1">
        <v>0.52044567545011566</v>
      </c>
      <c r="BF344">
        <v>0.2407207886334731</v>
      </c>
      <c r="BG344">
        <v>0.17659860107619149</v>
      </c>
      <c r="BH344">
        <v>3.5594333008764321E-2</v>
      </c>
      <c r="BI344">
        <v>2.6640601831455429E-2</v>
      </c>
    </row>
    <row r="345" spans="1:61" x14ac:dyDescent="0.35">
      <c r="A345" t="s">
        <v>1668</v>
      </c>
      <c r="B345" t="s">
        <v>970</v>
      </c>
      <c r="C345">
        <v>80</v>
      </c>
      <c r="D345">
        <v>14.812317849999999</v>
      </c>
      <c r="E345">
        <v>1184.985428</v>
      </c>
      <c r="F345" t="s">
        <v>3</v>
      </c>
      <c r="G345" t="s">
        <v>3</v>
      </c>
      <c r="H345" t="s">
        <v>3</v>
      </c>
      <c r="I345" t="s">
        <v>3</v>
      </c>
      <c r="J345">
        <v>0.98717445369099532</v>
      </c>
      <c r="K345">
        <v>9.6658077515182385E-3</v>
      </c>
      <c r="L345">
        <v>0.50486193793687106</v>
      </c>
      <c r="M345" t="s">
        <v>3</v>
      </c>
      <c r="N345">
        <v>0.1754387635968348</v>
      </c>
      <c r="O345">
        <v>57967.004449510001</v>
      </c>
      <c r="P345" s="1">
        <v>0.16666666666666671</v>
      </c>
      <c r="Q345">
        <v>6.6666666666666666E-2</v>
      </c>
      <c r="R345">
        <v>0.76666666666666672</v>
      </c>
      <c r="S345">
        <v>6.2</v>
      </c>
      <c r="T345">
        <v>77244.403225799993</v>
      </c>
      <c r="U345" s="1">
        <v>191.12668193548379</v>
      </c>
      <c r="V345">
        <v>122327.065443036</v>
      </c>
      <c r="W345" s="1">
        <v>0.86942363599273953</v>
      </c>
      <c r="X345">
        <v>3.9846355913068392E-2</v>
      </c>
      <c r="Y345">
        <v>9.073000809419203E-2</v>
      </c>
      <c r="Z345">
        <v>0.13057636400726039</v>
      </c>
      <c r="AA345">
        <v>122.32706544303601</v>
      </c>
      <c r="AB345">
        <v>2498.8146942849999</v>
      </c>
      <c r="AC345" s="1">
        <v>319.48123669247349</v>
      </c>
      <c r="AD345">
        <v>97948.8233166883</v>
      </c>
      <c r="AE345" s="1">
        <v>58</v>
      </c>
      <c r="AF345">
        <v>38686</v>
      </c>
      <c r="AG345" s="1">
        <v>60524.388108461288</v>
      </c>
      <c r="AH345" s="1">
        <v>24.709927</v>
      </c>
      <c r="AI345">
        <v>19.999994000000001</v>
      </c>
      <c r="AJ345">
        <v>19.999965</v>
      </c>
      <c r="AK345">
        <v>0.5</v>
      </c>
      <c r="AL345">
        <v>0.5</v>
      </c>
      <c r="AM345">
        <v>0.5</v>
      </c>
      <c r="AN345">
        <v>0</v>
      </c>
      <c r="AO345" s="1">
        <v>0.71504585608133864</v>
      </c>
      <c r="AP345">
        <v>1450.595728338357</v>
      </c>
      <c r="AQ345" s="1">
        <v>3112.559406089169</v>
      </c>
      <c r="AR345" s="1">
        <v>7927.6680354249893</v>
      </c>
      <c r="AS345" s="1">
        <v>543.00908247118127</v>
      </c>
      <c r="AT345">
        <v>250.09173361750399</v>
      </c>
      <c r="AU345">
        <v>13283.923985941199</v>
      </c>
      <c r="AV345" s="1">
        <v>10866.6448196907</v>
      </c>
      <c r="AW345" s="1">
        <v>0.65500158450000001</v>
      </c>
      <c r="AX345">
        <v>1829.9628495667</v>
      </c>
      <c r="AY345" s="1">
        <v>0.110303464</v>
      </c>
      <c r="AZ345">
        <v>1121.7807723682999</v>
      </c>
      <c r="BA345">
        <v>6.7616839900000003E-2</v>
      </c>
      <c r="BB345">
        <v>2771.8688593689999</v>
      </c>
      <c r="BC345" s="1">
        <v>0.16707811149999999</v>
      </c>
      <c r="BD345">
        <v>16590.257300994701</v>
      </c>
      <c r="BE345" s="1">
        <v>0.5544877615283158</v>
      </c>
      <c r="BF345">
        <v>0.21319063811222291</v>
      </c>
      <c r="BG345">
        <v>0.19122087949898331</v>
      </c>
      <c r="BH345">
        <v>3.2093243808203727E-2</v>
      </c>
      <c r="BI345">
        <v>9.0074770522742438E-3</v>
      </c>
    </row>
    <row r="346" spans="1:61" x14ac:dyDescent="0.35">
      <c r="A346" t="s">
        <v>1669</v>
      </c>
      <c r="B346" t="s">
        <v>971</v>
      </c>
      <c r="C346">
        <v>30</v>
      </c>
      <c r="D346">
        <v>28.250322133333331</v>
      </c>
      <c r="E346">
        <v>847.50966400000004</v>
      </c>
      <c r="F346" t="s">
        <v>3</v>
      </c>
      <c r="G346" t="s">
        <v>3</v>
      </c>
      <c r="H346" t="s">
        <v>3</v>
      </c>
      <c r="I346" t="s">
        <v>3</v>
      </c>
      <c r="J346">
        <v>0.96541618291611686</v>
      </c>
      <c r="K346" t="s">
        <v>3</v>
      </c>
      <c r="L346">
        <v>7.6847142972426299E-2</v>
      </c>
      <c r="M346" t="s">
        <v>3</v>
      </c>
      <c r="N346">
        <v>9.1534617604721716E-2</v>
      </c>
      <c r="O346">
        <v>74505.143960279995</v>
      </c>
      <c r="P346" s="1">
        <v>9.2307692307692313E-2</v>
      </c>
      <c r="Q346">
        <v>0.16923076923076921</v>
      </c>
      <c r="R346">
        <v>0.7384615384615385</v>
      </c>
      <c r="S346">
        <v>7</v>
      </c>
      <c r="T346">
        <v>75516</v>
      </c>
      <c r="U346" s="1">
        <v>121.0728091428572</v>
      </c>
      <c r="V346">
        <v>219092.25096458601</v>
      </c>
      <c r="W346" s="1">
        <v>0.79086350485882373</v>
      </c>
      <c r="X346">
        <v>0.19634721148108489</v>
      </c>
      <c r="Y346">
        <v>1.27892836600913E-2</v>
      </c>
      <c r="Z346">
        <v>0.20913649514117619</v>
      </c>
      <c r="AA346">
        <v>219.09225096458599</v>
      </c>
      <c r="AB346">
        <v>5239.6700458155483</v>
      </c>
      <c r="AC346" s="1">
        <v>589.37043578065914</v>
      </c>
      <c r="AD346">
        <v>202348.45678048421</v>
      </c>
      <c r="AE346" s="1">
        <v>404</v>
      </c>
      <c r="AF346">
        <v>52475.5</v>
      </c>
      <c r="AG346" s="1">
        <v>107585.16</v>
      </c>
      <c r="AH346" s="1">
        <v>44.169280999999998</v>
      </c>
      <c r="AI346">
        <v>19.999986</v>
      </c>
      <c r="AJ346">
        <v>38.366764000000003</v>
      </c>
      <c r="AK346">
        <v>1.55</v>
      </c>
      <c r="AL346">
        <v>0.91288799999999992</v>
      </c>
      <c r="AM346">
        <v>1.125364</v>
      </c>
      <c r="AN346">
        <v>2152.7549566679631</v>
      </c>
      <c r="AO346">
        <v>0.74557130190970156</v>
      </c>
      <c r="AP346">
        <v>1419.9167999103779</v>
      </c>
      <c r="AQ346" s="1">
        <v>2279.9629810474939</v>
      </c>
      <c r="AR346" s="1">
        <v>7786.7473261048262</v>
      </c>
      <c r="AS346" s="1">
        <v>577.01016374487028</v>
      </c>
      <c r="AT346">
        <v>264.52760307403412</v>
      </c>
      <c r="AU346">
        <v>12328.1648738816</v>
      </c>
      <c r="AV346" s="1">
        <v>4976.8801606306997</v>
      </c>
      <c r="AW346" s="1">
        <v>0.32849612459999999</v>
      </c>
      <c r="AX346">
        <v>7907.2610493971997</v>
      </c>
      <c r="AY346" s="1">
        <v>0.52191423690000005</v>
      </c>
      <c r="AZ346">
        <v>1352.7872427913001</v>
      </c>
      <c r="BA346">
        <v>8.9289947199999997E-2</v>
      </c>
      <c r="BB346">
        <v>913.57040459509994</v>
      </c>
      <c r="BC346" s="1">
        <v>6.02996913E-2</v>
      </c>
      <c r="BD346">
        <v>15150.498857414301</v>
      </c>
      <c r="BE346" s="1">
        <v>0.59775333213477877</v>
      </c>
      <c r="BF346">
        <v>0.2205531971147415</v>
      </c>
      <c r="BG346">
        <v>0.14272790826456699</v>
      </c>
      <c r="BH346">
        <v>2.208529344891191E-2</v>
      </c>
      <c r="BI346">
        <v>1.6880269037000881E-2</v>
      </c>
    </row>
    <row r="347" spans="1:61" x14ac:dyDescent="0.35">
      <c r="A347" t="s">
        <v>1670</v>
      </c>
      <c r="B347" t="s">
        <v>972</v>
      </c>
      <c r="C347">
        <v>80</v>
      </c>
      <c r="D347">
        <v>6.9287956625000007</v>
      </c>
      <c r="E347">
        <v>554.30365300000005</v>
      </c>
      <c r="F347" t="s">
        <v>3</v>
      </c>
      <c r="G347" t="s">
        <v>3</v>
      </c>
      <c r="H347" t="s">
        <v>3</v>
      </c>
      <c r="I347">
        <v>9.4692757760644966E-2</v>
      </c>
      <c r="J347">
        <v>0.86750707181381537</v>
      </c>
      <c r="K347">
        <v>2.0524313310928799E-2</v>
      </c>
      <c r="L347">
        <v>0.57433099604328119</v>
      </c>
      <c r="M347" t="s">
        <v>3</v>
      </c>
      <c r="N347">
        <v>0.1578190897604031</v>
      </c>
      <c r="O347">
        <v>64277.331585309999</v>
      </c>
      <c r="P347" s="1">
        <v>0.1153846153846154</v>
      </c>
      <c r="Q347">
        <v>0.15384615384615391</v>
      </c>
      <c r="R347">
        <v>0.73076923076923073</v>
      </c>
      <c r="S347">
        <v>6.34</v>
      </c>
      <c r="T347">
        <v>83002.681388009994</v>
      </c>
      <c r="U347" s="1">
        <v>87.429598264984236</v>
      </c>
      <c r="V347">
        <v>157086.2640517363</v>
      </c>
      <c r="W347" s="1">
        <v>0.8999013362161089</v>
      </c>
      <c r="X347">
        <v>5.3733461240614108E-2</v>
      </c>
      <c r="Y347">
        <v>4.6365202543276952E-2</v>
      </c>
      <c r="Z347">
        <v>0.1000986637838911</v>
      </c>
      <c r="AA347">
        <v>157.08626405173629</v>
      </c>
      <c r="AB347">
        <v>3717.7745245709211</v>
      </c>
      <c r="AC347" s="1">
        <v>488.18976482552603</v>
      </c>
      <c r="AD347">
        <v>138463.30985846609</v>
      </c>
      <c r="AE347" s="1">
        <v>150</v>
      </c>
      <c r="AF347">
        <v>31962</v>
      </c>
      <c r="AG347" s="1">
        <v>50699.538957234923</v>
      </c>
      <c r="AH347" s="1">
        <v>26.399863</v>
      </c>
      <c r="AI347">
        <v>23.633396000000001</v>
      </c>
      <c r="AJ347">
        <v>21.873317</v>
      </c>
      <c r="AK347">
        <v>2</v>
      </c>
      <c r="AL347">
        <v>1.987166</v>
      </c>
      <c r="AM347">
        <v>1.9883679999999999</v>
      </c>
      <c r="AN347">
        <v>3048.691346077057</v>
      </c>
      <c r="AO347" s="1">
        <v>2.6033449697301592</v>
      </c>
      <c r="AP347">
        <v>1723.4195820823859</v>
      </c>
      <c r="AQ347" s="1">
        <v>5279.380235294967</v>
      </c>
      <c r="AR347" s="1">
        <v>10204.103561987529</v>
      </c>
      <c r="AS347" s="1">
        <v>868.49001877315777</v>
      </c>
      <c r="AT347" s="1">
        <v>142.9140319953836</v>
      </c>
      <c r="AU347">
        <v>18218.30743013342</v>
      </c>
      <c r="AV347" s="1">
        <v>9571.2486037999006</v>
      </c>
      <c r="AW347" s="1">
        <v>0.4900024241</v>
      </c>
      <c r="AX347">
        <v>5873.1174700048996</v>
      </c>
      <c r="AY347" s="1">
        <v>0.30067569199999999</v>
      </c>
      <c r="AZ347">
        <v>1383.9223760399</v>
      </c>
      <c r="BA347" s="1">
        <v>7.08502461E-2</v>
      </c>
      <c r="BB347">
        <v>2704.7753333871001</v>
      </c>
      <c r="BC347" s="1">
        <v>0.13847163779999999</v>
      </c>
      <c r="BD347">
        <v>19533.063783231799</v>
      </c>
      <c r="BE347" s="1">
        <v>0.51569447199139185</v>
      </c>
      <c r="BF347">
        <v>0.21918273442899369</v>
      </c>
      <c r="BG347">
        <v>0.20806475309919681</v>
      </c>
      <c r="BH347">
        <v>4.3363707121416142E-2</v>
      </c>
      <c r="BI347">
        <v>1.369433335900155E-2</v>
      </c>
    </row>
    <row r="348" spans="1:61" x14ac:dyDescent="0.35">
      <c r="A348" t="s">
        <v>1671</v>
      </c>
      <c r="B348" t="s">
        <v>973</v>
      </c>
      <c r="C348">
        <v>3</v>
      </c>
      <c r="D348">
        <v>257.48247833333329</v>
      </c>
      <c r="E348">
        <v>772.44743500000004</v>
      </c>
      <c r="F348" t="s">
        <v>3</v>
      </c>
      <c r="G348" t="s">
        <v>3</v>
      </c>
      <c r="H348" t="s">
        <v>3</v>
      </c>
      <c r="I348" t="s">
        <v>3</v>
      </c>
      <c r="J348">
        <v>0.97551506315316316</v>
      </c>
      <c r="K348" t="s">
        <v>3</v>
      </c>
      <c r="L348">
        <v>0.26510931880837618</v>
      </c>
      <c r="M348" t="s">
        <v>3</v>
      </c>
      <c r="N348">
        <v>0.16224625704816981</v>
      </c>
      <c r="O348">
        <v>75855.869918690005</v>
      </c>
      <c r="P348" s="1">
        <v>0.1</v>
      </c>
      <c r="Q348">
        <v>0.1166666666666667</v>
      </c>
      <c r="R348">
        <v>0.78333333333333333</v>
      </c>
      <c r="S348">
        <v>12.82</v>
      </c>
      <c r="T348">
        <v>27753.510140400002</v>
      </c>
      <c r="U348" s="1">
        <v>60.253310062402498</v>
      </c>
      <c r="V348">
        <v>139342.400690346</v>
      </c>
      <c r="W348" s="1">
        <v>0.72432444635873861</v>
      </c>
      <c r="X348">
        <v>0.20159803513142791</v>
      </c>
      <c r="Y348">
        <v>7.4077518509833448E-2</v>
      </c>
      <c r="Z348">
        <v>0.27567555364126128</v>
      </c>
      <c r="AA348">
        <v>139.34240069034601</v>
      </c>
      <c r="AB348">
        <v>5696.0199498882403</v>
      </c>
      <c r="AC348" s="1">
        <v>598.83215224865103</v>
      </c>
      <c r="AD348">
        <v>119757.9426369078</v>
      </c>
      <c r="AE348" s="1">
        <v>103</v>
      </c>
      <c r="AF348">
        <v>41681.5</v>
      </c>
      <c r="AG348" s="1">
        <v>57364.147283126789</v>
      </c>
      <c r="AH348" s="1">
        <v>78.889947000000006</v>
      </c>
      <c r="AI348">
        <v>34.567984000000003</v>
      </c>
      <c r="AJ348">
        <v>49.581131999999997</v>
      </c>
      <c r="AK348">
        <v>3</v>
      </c>
      <c r="AL348">
        <v>1.731663</v>
      </c>
      <c r="AM348">
        <v>2.7752849999999998</v>
      </c>
      <c r="AN348">
        <v>0</v>
      </c>
      <c r="AO348">
        <v>1.092331957105912</v>
      </c>
      <c r="AP348">
        <v>2022.7990270949631</v>
      </c>
      <c r="AQ348" s="1">
        <v>2485.6164613971432</v>
      </c>
      <c r="AR348" s="1">
        <v>9553.1078952964617</v>
      </c>
      <c r="AS348" s="1">
        <v>785.7875015145853</v>
      </c>
      <c r="AT348">
        <v>542.95184500159542</v>
      </c>
      <c r="AU348">
        <v>15390.26273030475</v>
      </c>
      <c r="AV348" s="1">
        <v>9245.3855685426006</v>
      </c>
      <c r="AW348" s="1">
        <v>0.50212777210000004</v>
      </c>
      <c r="AX348">
        <v>5517.8314668696003</v>
      </c>
      <c r="AY348" s="1">
        <v>0.2996799215</v>
      </c>
      <c r="AZ348">
        <v>2302.8068262032002</v>
      </c>
      <c r="BA348" s="1">
        <v>0.12506814920000001</v>
      </c>
      <c r="BB348">
        <v>1346.3924228005999</v>
      </c>
      <c r="BC348" s="1">
        <v>7.3124157199999998E-2</v>
      </c>
      <c r="BD348">
        <v>18412.416284415998</v>
      </c>
      <c r="BE348" s="1">
        <v>0.58013728197339154</v>
      </c>
      <c r="BF348">
        <v>0.23021971535706129</v>
      </c>
      <c r="BG348">
        <v>0.1395939495878506</v>
      </c>
      <c r="BH348">
        <v>2.1868570717915051E-2</v>
      </c>
      <c r="BI348">
        <v>2.8180482363781439E-2</v>
      </c>
    </row>
    <row r="349" spans="1:61" x14ac:dyDescent="0.35">
      <c r="A349" t="s">
        <v>1672</v>
      </c>
      <c r="B349" t="s">
        <v>974</v>
      </c>
      <c r="C349">
        <v>127</v>
      </c>
      <c r="D349">
        <v>6.0027852125984236</v>
      </c>
      <c r="E349">
        <v>762.35372199999995</v>
      </c>
      <c r="F349" t="s">
        <v>3</v>
      </c>
      <c r="G349" t="s">
        <v>3</v>
      </c>
      <c r="H349" t="s">
        <v>3</v>
      </c>
      <c r="I349">
        <v>1.760183421536924E-2</v>
      </c>
      <c r="J349">
        <v>0.95137726846133053</v>
      </c>
      <c r="K349">
        <v>1.5528875642291679E-2</v>
      </c>
      <c r="L349">
        <v>0.2242366130995643</v>
      </c>
      <c r="M349" t="s">
        <v>3</v>
      </c>
      <c r="N349">
        <v>0.160028878338104</v>
      </c>
      <c r="O349">
        <v>57325.984126980002</v>
      </c>
      <c r="P349" s="1">
        <v>0.2166666666666667</v>
      </c>
      <c r="Q349">
        <v>0.23333333333333331</v>
      </c>
      <c r="R349">
        <v>0.55000000000000004</v>
      </c>
      <c r="S349">
        <v>5.75</v>
      </c>
      <c r="T349">
        <v>95254.782608690002</v>
      </c>
      <c r="U349" s="1">
        <v>132.58325600000001</v>
      </c>
      <c r="V349">
        <v>323698.16382951959</v>
      </c>
      <c r="W349" s="1">
        <v>0.57913211561255817</v>
      </c>
      <c r="X349">
        <v>1.501054615080692E-2</v>
      </c>
      <c r="Y349">
        <v>0.40585733823663489</v>
      </c>
      <c r="Z349">
        <v>0.42086788438744188</v>
      </c>
      <c r="AA349">
        <v>323.69816382951961</v>
      </c>
      <c r="AB349">
        <v>8897.3829395168887</v>
      </c>
      <c r="AC349" s="1">
        <v>567.7827726274287</v>
      </c>
      <c r="AD349">
        <v>290316.85186892108</v>
      </c>
      <c r="AE349" s="1">
        <v>543</v>
      </c>
      <c r="AF349">
        <v>40295</v>
      </c>
      <c r="AG349" s="1">
        <v>70029.299515235456</v>
      </c>
      <c r="AH349" s="1">
        <v>36.899985000000001</v>
      </c>
      <c r="AI349">
        <v>20.927897000000002</v>
      </c>
      <c r="AJ349">
        <v>26.016214000000002</v>
      </c>
      <c r="AK349">
        <v>0.5</v>
      </c>
      <c r="AL349">
        <v>0.31712400000000002</v>
      </c>
      <c r="AM349">
        <v>0.5</v>
      </c>
      <c r="AN349">
        <v>2674.347079530623</v>
      </c>
      <c r="AO349" s="1">
        <v>1.2548658065028411</v>
      </c>
      <c r="AP349">
        <v>2049.4233515396941</v>
      </c>
      <c r="AQ349" s="1">
        <v>5295.2820633044676</v>
      </c>
      <c r="AR349" s="1">
        <v>8031.0358870393238</v>
      </c>
      <c r="AS349" s="1">
        <v>1596.0281492532681</v>
      </c>
      <c r="AT349">
        <v>906.42532469986418</v>
      </c>
      <c r="AU349" s="1">
        <v>17878.194775836619</v>
      </c>
      <c r="AV349" s="1">
        <v>7091.6441142617005</v>
      </c>
      <c r="AW349" s="1">
        <v>0.39007109649999999</v>
      </c>
      <c r="AX349">
        <v>8070.7546793306001</v>
      </c>
      <c r="AY349" s="1">
        <v>0.4439264121</v>
      </c>
      <c r="AZ349">
        <v>1774.1486168919</v>
      </c>
      <c r="BA349">
        <v>9.7585846800000001E-2</v>
      </c>
      <c r="BB349">
        <v>1243.8411840537001</v>
      </c>
      <c r="BC349" s="1">
        <v>6.8416644499999998E-2</v>
      </c>
      <c r="BD349">
        <v>18180.388594537901</v>
      </c>
      <c r="BE349" s="1">
        <v>0.53546736525685457</v>
      </c>
      <c r="BF349">
        <v>0.26598922091450139</v>
      </c>
      <c r="BG349">
        <v>0.14500735020860681</v>
      </c>
      <c r="BH349">
        <v>3.4492524389328559E-2</v>
      </c>
      <c r="BI349">
        <v>1.904353923070868E-2</v>
      </c>
    </row>
    <row r="350" spans="1:61" x14ac:dyDescent="0.35">
      <c r="A350" t="s">
        <v>1673</v>
      </c>
      <c r="B350" t="s">
        <v>975</v>
      </c>
      <c r="C350">
        <v>18</v>
      </c>
      <c r="D350">
        <v>148.304304</v>
      </c>
      <c r="E350">
        <v>2669.477472</v>
      </c>
      <c r="F350">
        <v>4.2523767763004428E-2</v>
      </c>
      <c r="G350">
        <v>6.6131484810459565E-2</v>
      </c>
      <c r="H350" t="s">
        <v>3</v>
      </c>
      <c r="I350">
        <v>9.9066512487451991E-2</v>
      </c>
      <c r="J350">
        <v>0.74853076992924528</v>
      </c>
      <c r="K350">
        <v>4.0772507627824202E-2</v>
      </c>
      <c r="L350">
        <v>0.28494956063039378</v>
      </c>
      <c r="M350">
        <v>6.9953757724603258E-2</v>
      </c>
      <c r="N350">
        <v>0.12641615984528329</v>
      </c>
      <c r="O350">
        <v>66190.827957679998</v>
      </c>
      <c r="P350" s="1">
        <v>0.2371794871794872</v>
      </c>
      <c r="Q350">
        <v>0.2371794871794872</v>
      </c>
      <c r="R350">
        <v>0.52564102564102566</v>
      </c>
      <c r="S350">
        <v>14</v>
      </c>
      <c r="T350">
        <v>103308.92857141999</v>
      </c>
      <c r="U350" s="1">
        <v>190.6769622857143</v>
      </c>
      <c r="V350">
        <v>163827.88938553739</v>
      </c>
      <c r="W350" s="1">
        <v>0.54754905657417752</v>
      </c>
      <c r="X350">
        <v>0.23964730367023571</v>
      </c>
      <c r="Y350">
        <v>0.2128036397555868</v>
      </c>
      <c r="Z350">
        <v>0.45245094342582248</v>
      </c>
      <c r="AA350">
        <v>163.82788938553739</v>
      </c>
      <c r="AB350">
        <v>5849.9527206349094</v>
      </c>
      <c r="AC350" s="1">
        <v>670.4379410473631</v>
      </c>
      <c r="AD350">
        <v>148484.1214313505</v>
      </c>
      <c r="AE350" s="1">
        <v>196</v>
      </c>
      <c r="AF350">
        <v>49443.5</v>
      </c>
      <c r="AG350" s="1">
        <v>72801.212247159885</v>
      </c>
      <c r="AH350" s="1">
        <v>36.809989000000002</v>
      </c>
      <c r="AI350">
        <v>35.409993</v>
      </c>
      <c r="AJ350">
        <v>35.409993</v>
      </c>
      <c r="AK350">
        <v>2.0299999999999998</v>
      </c>
      <c r="AL350">
        <v>2.0299999999999998</v>
      </c>
      <c r="AM350">
        <v>2.0299999999999998</v>
      </c>
      <c r="AN350">
        <v>0</v>
      </c>
      <c r="AO350" s="1">
        <v>0.66356407877769819</v>
      </c>
      <c r="AP350">
        <v>1365.706483100075</v>
      </c>
      <c r="AQ350" s="1">
        <v>2171.745044042837</v>
      </c>
      <c r="AR350" s="1">
        <v>6678.8266119520194</v>
      </c>
      <c r="AS350" s="1">
        <v>944.169653588296</v>
      </c>
      <c r="AT350" s="1">
        <v>555.3216108953925</v>
      </c>
      <c r="AU350">
        <v>11715.769403578621</v>
      </c>
      <c r="AV350" s="1">
        <v>4416.1275933890001</v>
      </c>
      <c r="AW350" s="1">
        <v>0.32918655209999997</v>
      </c>
      <c r="AX350">
        <v>5271.2150790284004</v>
      </c>
      <c r="AY350" s="1">
        <v>0.39292640000000001</v>
      </c>
      <c r="AZ350">
        <v>2701.5326393127998</v>
      </c>
      <c r="BA350">
        <v>0.2013773824</v>
      </c>
      <c r="BB350">
        <v>1026.3980801712</v>
      </c>
      <c r="BC350" s="1">
        <v>7.6509665500000004E-2</v>
      </c>
      <c r="BD350">
        <v>13415.273391901401</v>
      </c>
      <c r="BE350" s="1">
        <v>0.52833837948620366</v>
      </c>
      <c r="BF350">
        <v>0.19885216710563619</v>
      </c>
      <c r="BG350">
        <v>0.20731154932080259</v>
      </c>
      <c r="BH350">
        <v>5.4924472112827208E-2</v>
      </c>
      <c r="BI350">
        <v>1.0573431974530379E-2</v>
      </c>
    </row>
    <row r="351" spans="1:61" x14ac:dyDescent="0.35">
      <c r="A351" t="s">
        <v>1674</v>
      </c>
      <c r="B351" t="s">
        <v>976</v>
      </c>
      <c r="C351">
        <v>63</v>
      </c>
      <c r="D351">
        <v>8.533123349206349</v>
      </c>
      <c r="E351">
        <v>537.586771</v>
      </c>
      <c r="F351" t="s">
        <v>3</v>
      </c>
      <c r="G351" t="s">
        <v>3</v>
      </c>
      <c r="H351" t="s">
        <v>3</v>
      </c>
      <c r="I351" t="s">
        <v>3</v>
      </c>
      <c r="J351">
        <v>0.95730379994204762</v>
      </c>
      <c r="K351">
        <v>2.369816121784327E-2</v>
      </c>
      <c r="L351">
        <v>0.29998510851610272</v>
      </c>
      <c r="M351" t="s">
        <v>3</v>
      </c>
      <c r="N351">
        <v>0.1545139403405231</v>
      </c>
      <c r="O351">
        <v>54420.275016860003</v>
      </c>
      <c r="P351" s="1">
        <v>0.1764705882352941</v>
      </c>
      <c r="Q351">
        <v>0.2156862745098039</v>
      </c>
      <c r="R351">
        <v>0.60784313725490191</v>
      </c>
      <c r="S351">
        <v>6</v>
      </c>
      <c r="T351">
        <v>100034.83333333</v>
      </c>
      <c r="U351" s="1">
        <v>89.597795166666671</v>
      </c>
      <c r="V351">
        <v>214957.2426885482</v>
      </c>
      <c r="W351" s="1">
        <v>0.84607440564349534</v>
      </c>
      <c r="X351">
        <v>8.6121474578560731E-2</v>
      </c>
      <c r="Y351">
        <v>6.7804119777943872E-2</v>
      </c>
      <c r="Z351">
        <v>0.1539255943565046</v>
      </c>
      <c r="AA351">
        <v>214.95724268854821</v>
      </c>
      <c r="AB351">
        <v>5868.7139829190473</v>
      </c>
      <c r="AC351" s="1">
        <v>651.56352219835412</v>
      </c>
      <c r="AD351">
        <v>207426.94576468109</v>
      </c>
      <c r="AE351" s="1">
        <v>415</v>
      </c>
      <c r="AF351">
        <v>42550</v>
      </c>
      <c r="AG351" s="1">
        <v>69206.478991596639</v>
      </c>
      <c r="AH351" s="1">
        <v>33.949857999999999</v>
      </c>
      <c r="AI351">
        <v>26.649989000000001</v>
      </c>
      <c r="AJ351">
        <v>28.470946999999999</v>
      </c>
      <c r="AK351">
        <v>1.8</v>
      </c>
      <c r="AL351">
        <v>0.70651600000000003</v>
      </c>
      <c r="AM351">
        <v>1.0411969999999999</v>
      </c>
      <c r="AN351">
        <v>2944.2132049785878</v>
      </c>
      <c r="AO351">
        <v>1.4295077158832661</v>
      </c>
      <c r="AP351">
        <v>2418.8798351215378</v>
      </c>
      <c r="AQ351" s="1">
        <v>2513.946590400752</v>
      </c>
      <c r="AR351" s="1">
        <v>7803.7565771870522</v>
      </c>
      <c r="AS351" s="1">
        <v>786.29219095869462</v>
      </c>
      <c r="AT351">
        <v>994.79579641664964</v>
      </c>
      <c r="AU351">
        <v>14517.670990084691</v>
      </c>
      <c r="AV351" s="1">
        <v>7458.0813245652998</v>
      </c>
      <c r="AW351" s="1">
        <v>0.4042520288</v>
      </c>
      <c r="AX351">
        <v>7963.5794203613004</v>
      </c>
      <c r="AY351" s="1">
        <v>0.43165165370000003</v>
      </c>
      <c r="AZ351">
        <v>1775.941580765</v>
      </c>
      <c r="BA351">
        <v>9.62617536E-2</v>
      </c>
      <c r="BB351">
        <v>1251.4858519213999</v>
      </c>
      <c r="BC351" s="1">
        <v>6.7834564E-2</v>
      </c>
      <c r="BD351">
        <v>18449.088177613001</v>
      </c>
      <c r="BE351" s="1">
        <v>0.54554856991009182</v>
      </c>
      <c r="BF351">
        <v>0.2260382456866902</v>
      </c>
      <c r="BG351">
        <v>0.17564839813636909</v>
      </c>
      <c r="BH351">
        <v>3.5421546955506429E-2</v>
      </c>
      <c r="BI351">
        <v>1.7343239311342441E-2</v>
      </c>
    </row>
    <row r="352" spans="1:61" x14ac:dyDescent="0.35">
      <c r="A352" t="s">
        <v>1675</v>
      </c>
      <c r="B352" t="s">
        <v>977</v>
      </c>
      <c r="C352">
        <v>46</v>
      </c>
      <c r="D352">
        <v>16.66833391304348</v>
      </c>
      <c r="E352">
        <v>766.74336000000005</v>
      </c>
      <c r="F352" t="s">
        <v>3</v>
      </c>
      <c r="G352" t="s">
        <v>3</v>
      </c>
      <c r="H352" t="s">
        <v>3</v>
      </c>
      <c r="I352">
        <v>4.376598954887112E-2</v>
      </c>
      <c r="J352">
        <v>0.90324759844511204</v>
      </c>
      <c r="K352">
        <v>3.85258057754303E-2</v>
      </c>
      <c r="L352">
        <v>0.45029649777280928</v>
      </c>
      <c r="M352" t="s">
        <v>3</v>
      </c>
      <c r="N352">
        <v>0.20287190496591759</v>
      </c>
      <c r="O352">
        <v>58655.598722139999</v>
      </c>
      <c r="P352" s="1">
        <v>0.25</v>
      </c>
      <c r="Q352">
        <v>0.19117647058823531</v>
      </c>
      <c r="R352">
        <v>0.55882352941176472</v>
      </c>
      <c r="S352">
        <v>11</v>
      </c>
      <c r="T352">
        <v>70946.454545450004</v>
      </c>
      <c r="U352" s="1">
        <v>69.703941818181818</v>
      </c>
      <c r="V352">
        <v>137502.0319706453</v>
      </c>
      <c r="W352" s="1">
        <v>0.80636888773339577</v>
      </c>
      <c r="X352">
        <v>0.16989840628890959</v>
      </c>
      <c r="Y352">
        <v>2.3732705977694699E-2</v>
      </c>
      <c r="Z352">
        <v>0.19363111226660429</v>
      </c>
      <c r="AA352">
        <v>137.50203197064531</v>
      </c>
      <c r="AB352">
        <v>3128.2866277446469</v>
      </c>
      <c r="AC352" s="1">
        <v>463.26079693732203</v>
      </c>
      <c r="AD352">
        <v>114463.2889909962</v>
      </c>
      <c r="AE352" s="1">
        <v>90</v>
      </c>
      <c r="AF352">
        <v>34870</v>
      </c>
      <c r="AG352" s="1">
        <v>49726.212979562573</v>
      </c>
      <c r="AH352" s="1">
        <v>53.049626000000004</v>
      </c>
      <c r="AI352">
        <v>20.036199</v>
      </c>
      <c r="AJ352">
        <v>31.402654999999999</v>
      </c>
      <c r="AK352">
        <v>4.5</v>
      </c>
      <c r="AL352">
        <v>4.3623390000000004</v>
      </c>
      <c r="AM352">
        <v>4.5</v>
      </c>
      <c r="AN352">
        <v>2018.340191429894</v>
      </c>
      <c r="AO352" s="1">
        <v>1.366798468822652</v>
      </c>
      <c r="AP352">
        <v>1893.764375083731</v>
      </c>
      <c r="AQ352" s="1">
        <v>3236.3655030543719</v>
      </c>
      <c r="AR352" s="1">
        <v>10105.610891759139</v>
      </c>
      <c r="AS352" s="1">
        <v>1133.981662390921</v>
      </c>
      <c r="AT352" s="1">
        <v>742.38976128857507</v>
      </c>
      <c r="AU352">
        <v>17112.112193576741</v>
      </c>
      <c r="AV352" s="1">
        <v>10298.887075327901</v>
      </c>
      <c r="AW352" s="1">
        <v>0.57925434529999997</v>
      </c>
      <c r="AX352">
        <v>4821.5244743908997</v>
      </c>
      <c r="AY352" s="1">
        <v>0.27118357380000002</v>
      </c>
      <c r="AZ352">
        <v>987.1959715058</v>
      </c>
      <c r="BA352">
        <v>5.5524208800000002E-2</v>
      </c>
      <c r="BB352">
        <v>1671.9519391076999</v>
      </c>
      <c r="BC352" s="1">
        <v>9.4037872100000003E-2</v>
      </c>
      <c r="BD352">
        <v>17779.559460332301</v>
      </c>
      <c r="BE352" s="1">
        <v>0.55173304062404971</v>
      </c>
      <c r="BF352">
        <v>0.25224878441145793</v>
      </c>
      <c r="BG352">
        <v>0.146812685021593</v>
      </c>
      <c r="BH352">
        <v>4.0031061951623363E-2</v>
      </c>
      <c r="BI352">
        <v>9.1744279912760948E-3</v>
      </c>
    </row>
    <row r="353" spans="1:61" x14ac:dyDescent="0.35">
      <c r="A353" t="s">
        <v>1676</v>
      </c>
      <c r="B353" t="s">
        <v>978</v>
      </c>
      <c r="C353">
        <v>387</v>
      </c>
      <c r="D353">
        <v>4.0380574082687337</v>
      </c>
      <c r="E353">
        <v>1562.7282170000001</v>
      </c>
      <c r="F353" t="s">
        <v>3</v>
      </c>
      <c r="G353">
        <v>2.7020588998621468E-2</v>
      </c>
      <c r="H353" t="s">
        <v>3</v>
      </c>
      <c r="I353">
        <v>7.7978747749882244E-3</v>
      </c>
      <c r="J353">
        <v>0.88807360458184892</v>
      </c>
      <c r="K353">
        <v>7.3619219449192308E-2</v>
      </c>
      <c r="L353">
        <v>0.64864475235508168</v>
      </c>
      <c r="M353" t="s">
        <v>3</v>
      </c>
      <c r="N353">
        <v>0.1948805569407876</v>
      </c>
      <c r="O353">
        <v>60579.936923070003</v>
      </c>
      <c r="P353" s="1">
        <v>0.28676470588235292</v>
      </c>
      <c r="Q353">
        <v>0.1985294117647059</v>
      </c>
      <c r="R353">
        <v>0.51470588235294112</v>
      </c>
      <c r="S353">
        <v>13.25</v>
      </c>
      <c r="T353">
        <v>100131.47169811001</v>
      </c>
      <c r="U353" s="1">
        <v>117.9417522264151</v>
      </c>
      <c r="V353">
        <v>255520.8293138537</v>
      </c>
      <c r="W353" s="1">
        <v>0.59746110292712462</v>
      </c>
      <c r="X353">
        <v>4.6326934130135257E-2</v>
      </c>
      <c r="Y353">
        <v>0.3562119629427401</v>
      </c>
      <c r="Z353">
        <v>0.40253889707287538</v>
      </c>
      <c r="AA353">
        <v>255.52082931385371</v>
      </c>
      <c r="AB353">
        <v>6066.0861542503262</v>
      </c>
      <c r="AC353" s="1">
        <v>500.50795876811122</v>
      </c>
      <c r="AD353">
        <v>187484.69731490951</v>
      </c>
      <c r="AE353" s="1">
        <v>353</v>
      </c>
      <c r="AF353">
        <v>33875.5</v>
      </c>
      <c r="AG353" s="1">
        <v>50015.88289703316</v>
      </c>
      <c r="AH353" s="1">
        <v>30.499991000000001</v>
      </c>
      <c r="AI353">
        <v>19.999773000000001</v>
      </c>
      <c r="AJ353">
        <v>19.999956999999998</v>
      </c>
      <c r="AK353">
        <v>2.5</v>
      </c>
      <c r="AL353">
        <v>2.2830759999999999</v>
      </c>
      <c r="AM353">
        <v>2.396674</v>
      </c>
      <c r="AN353">
        <v>0</v>
      </c>
      <c r="AO353">
        <v>0.99926523053146343</v>
      </c>
      <c r="AP353">
        <v>2790.4763173544211</v>
      </c>
      <c r="AQ353" s="1">
        <v>3914.511002907167</v>
      </c>
      <c r="AR353" s="1">
        <v>10028.31344536988</v>
      </c>
      <c r="AS353" s="1">
        <v>878.9782542206442</v>
      </c>
      <c r="AT353" s="1">
        <v>322.85254371905933</v>
      </c>
      <c r="AU353" s="1">
        <v>17935.131563571169</v>
      </c>
      <c r="AV353" s="1">
        <v>9634.6787191973999</v>
      </c>
      <c r="AW353" s="1">
        <v>0.46582283260000001</v>
      </c>
      <c r="AX353">
        <v>5430.0009689613998</v>
      </c>
      <c r="AY353" s="1">
        <v>0.26253272230000002</v>
      </c>
      <c r="AZ353">
        <v>852.71834827090004</v>
      </c>
      <c r="BA353">
        <v>4.1227703400000003E-2</v>
      </c>
      <c r="BB353">
        <v>4765.7416556753997</v>
      </c>
      <c r="BC353" s="1">
        <v>0.23041674170000001</v>
      </c>
      <c r="BD353">
        <v>20683.139692105098</v>
      </c>
      <c r="BE353" s="1">
        <v>0.53697619768793281</v>
      </c>
      <c r="BF353">
        <v>0.26335238699942171</v>
      </c>
      <c r="BG353">
        <v>0.1127337649276684</v>
      </c>
      <c r="BH353">
        <v>6.7779927928048031E-2</v>
      </c>
      <c r="BI353">
        <v>1.915772245692908E-2</v>
      </c>
    </row>
    <row r="354" spans="1:61" x14ac:dyDescent="0.35">
      <c r="A354" t="s">
        <v>1677</v>
      </c>
      <c r="B354" t="s">
        <v>979</v>
      </c>
      <c r="C354">
        <v>77</v>
      </c>
      <c r="D354">
        <v>12.338514246753251</v>
      </c>
      <c r="E354">
        <v>950.06559700000003</v>
      </c>
      <c r="F354" t="s">
        <v>3</v>
      </c>
      <c r="G354" t="s">
        <v>3</v>
      </c>
      <c r="H354" t="s">
        <v>3</v>
      </c>
      <c r="I354">
        <v>2.601853017368819E-2</v>
      </c>
      <c r="J354">
        <v>0.92525642337869651</v>
      </c>
      <c r="K354">
        <v>3.8648740055295741E-2</v>
      </c>
      <c r="L354">
        <v>0.45299025005336607</v>
      </c>
      <c r="M354" t="s">
        <v>3</v>
      </c>
      <c r="N354">
        <v>0.20862194100453779</v>
      </c>
      <c r="O354">
        <v>54785.146666660003</v>
      </c>
      <c r="P354" s="1">
        <v>0.21333333333333329</v>
      </c>
      <c r="Q354">
        <v>0.1333333333333333</v>
      </c>
      <c r="R354">
        <v>0.65333333333333332</v>
      </c>
      <c r="S354">
        <v>11.9</v>
      </c>
      <c r="T354">
        <v>71606.117647050007</v>
      </c>
      <c r="U354" s="1">
        <v>79.837445126050426</v>
      </c>
      <c r="V354">
        <v>207581.49818575109</v>
      </c>
      <c r="W354" s="1">
        <v>0.83853975569127137</v>
      </c>
      <c r="X354">
        <v>9.6757089332084753E-2</v>
      </c>
      <c r="Y354">
        <v>6.470315497664389E-2</v>
      </c>
      <c r="Z354">
        <v>0.1614602443087286</v>
      </c>
      <c r="AA354">
        <v>207.58149818575109</v>
      </c>
      <c r="AB354">
        <v>4374.2600649079177</v>
      </c>
      <c r="AC354" s="1">
        <v>630.67125248194839</v>
      </c>
      <c r="AD354">
        <v>157677.81437626859</v>
      </c>
      <c r="AE354" s="1">
        <v>238</v>
      </c>
      <c r="AF354">
        <v>38664</v>
      </c>
      <c r="AG354" s="1">
        <v>60577.765381460224</v>
      </c>
      <c r="AH354" s="1">
        <v>36.399984000000003</v>
      </c>
      <c r="AI354">
        <v>19.999994999999998</v>
      </c>
      <c r="AJ354">
        <v>20.117493</v>
      </c>
      <c r="AK354">
        <v>2.75</v>
      </c>
      <c r="AL354">
        <v>2.5153409999999998</v>
      </c>
      <c r="AM354">
        <v>2.688482</v>
      </c>
      <c r="AN354">
        <v>3458.586270648846</v>
      </c>
      <c r="AO354">
        <v>1.565113784635104</v>
      </c>
      <c r="AP354">
        <v>2885.1069533044042</v>
      </c>
      <c r="AQ354" s="1">
        <v>3953.6864631884991</v>
      </c>
      <c r="AR354" s="1">
        <v>7582.1255529580021</v>
      </c>
      <c r="AS354" s="1">
        <v>1202.757297610051</v>
      </c>
      <c r="AT354">
        <v>339.05099923326662</v>
      </c>
      <c r="AU354">
        <v>15962.72726629422</v>
      </c>
      <c r="AV354" s="1">
        <v>7552.5668532642003</v>
      </c>
      <c r="AW354" s="1">
        <v>0.42421411570000001</v>
      </c>
      <c r="AX354">
        <v>7334.5609938072002</v>
      </c>
      <c r="AY354" s="1">
        <v>0.41196911809999998</v>
      </c>
      <c r="AZ354">
        <v>1182.4318114171999</v>
      </c>
      <c r="BA354">
        <v>6.6415071199999995E-2</v>
      </c>
      <c r="BB354">
        <v>1734.1073437824</v>
      </c>
      <c r="BC354" s="1">
        <v>9.7401694999999996E-2</v>
      </c>
      <c r="BD354">
        <v>17803.667002270999</v>
      </c>
      <c r="BE354" s="1">
        <v>0.57254947258060784</v>
      </c>
      <c r="BF354">
        <v>0.20407305510642121</v>
      </c>
      <c r="BG354">
        <v>0.13904324082948821</v>
      </c>
      <c r="BH354">
        <v>4.7633568776997808E-2</v>
      </c>
      <c r="BI354">
        <v>3.6700662706484963E-2</v>
      </c>
    </row>
    <row r="355" spans="1:61" x14ac:dyDescent="0.35">
      <c r="A355" t="s">
        <v>1678</v>
      </c>
      <c r="B355" t="s">
        <v>981</v>
      </c>
      <c r="C355">
        <v>147</v>
      </c>
      <c r="D355">
        <v>23.65440826530612</v>
      </c>
      <c r="E355">
        <v>3477.1980149999999</v>
      </c>
      <c r="F355">
        <v>7.2294338104293109E-3</v>
      </c>
      <c r="G355">
        <v>1.1906789853388279E-2</v>
      </c>
      <c r="H355" t="s">
        <v>3</v>
      </c>
      <c r="I355">
        <v>2.9436573439136051E-2</v>
      </c>
      <c r="J355">
        <v>0.90201932564507215</v>
      </c>
      <c r="K355">
        <v>4.8808334069966181E-2</v>
      </c>
      <c r="L355">
        <v>0.48411448020637649</v>
      </c>
      <c r="M355">
        <v>7.5945088829742881E-3</v>
      </c>
      <c r="N355">
        <v>0.1874801901306794</v>
      </c>
      <c r="O355">
        <v>71429.203616009996</v>
      </c>
      <c r="P355" s="1">
        <v>9.7165991902834009E-2</v>
      </c>
      <c r="Q355">
        <v>0.27125506072874489</v>
      </c>
      <c r="R355">
        <v>0.63157894736842102</v>
      </c>
      <c r="S355">
        <v>29</v>
      </c>
      <c r="T355">
        <v>72694.448275860006</v>
      </c>
      <c r="U355" s="1">
        <v>119.90337982758621</v>
      </c>
      <c r="V355">
        <v>215216.21339128711</v>
      </c>
      <c r="W355" s="1">
        <v>0.74455783280587695</v>
      </c>
      <c r="X355">
        <v>0.13066734777454689</v>
      </c>
      <c r="Y355">
        <v>0.1247748194195762</v>
      </c>
      <c r="Z355">
        <v>0.25544216719412299</v>
      </c>
      <c r="AA355">
        <v>215.21621339128711</v>
      </c>
      <c r="AB355">
        <v>6395.9259449882093</v>
      </c>
      <c r="AC355" s="1">
        <v>666.55189034438706</v>
      </c>
      <c r="AD355">
        <v>175859.58506643429</v>
      </c>
      <c r="AE355" s="1">
        <v>306</v>
      </c>
      <c r="AF355">
        <v>35357</v>
      </c>
      <c r="AG355" s="1">
        <v>66179.051276309896</v>
      </c>
      <c r="AH355" s="1">
        <v>33.059992000000001</v>
      </c>
      <c r="AI355">
        <v>29.078800000000001</v>
      </c>
      <c r="AJ355">
        <v>30.173596</v>
      </c>
      <c r="AK355">
        <v>2.9</v>
      </c>
      <c r="AL355">
        <v>2.5479569999999998</v>
      </c>
      <c r="AM355">
        <v>2.7673510000000001</v>
      </c>
      <c r="AN355">
        <v>0</v>
      </c>
      <c r="AO355">
        <v>1.0508191894119501</v>
      </c>
      <c r="AP355">
        <v>2042.8949658191959</v>
      </c>
      <c r="AQ355" s="1">
        <v>2095.134806408199</v>
      </c>
      <c r="AR355" s="1">
        <v>7777.9235790803823</v>
      </c>
      <c r="AS355" s="1">
        <v>980.09797121088036</v>
      </c>
      <c r="AT355">
        <v>671.86488946618124</v>
      </c>
      <c r="AU355">
        <v>13567.916211984841</v>
      </c>
      <c r="AV355" s="1">
        <v>5869.0321246726999</v>
      </c>
      <c r="AW355" s="1">
        <v>0.39470703870000001</v>
      </c>
      <c r="AX355">
        <v>5898.6265062371003</v>
      </c>
      <c r="AY355" s="1">
        <v>0.39669733470000001</v>
      </c>
      <c r="AZ355">
        <v>738.50558419720005</v>
      </c>
      <c r="BA355">
        <v>4.9666341199999998E-2</v>
      </c>
      <c r="BB355">
        <v>2363.1731631509001</v>
      </c>
      <c r="BC355" s="1">
        <v>0.1589292853</v>
      </c>
      <c r="BD355">
        <v>14869.3373782579</v>
      </c>
      <c r="BE355" s="1">
        <v>0.56359359961215527</v>
      </c>
      <c r="BF355">
        <v>0.22333323035169811</v>
      </c>
      <c r="BG355">
        <v>0.11655015482892769</v>
      </c>
      <c r="BH355">
        <v>2.7324727237295829E-2</v>
      </c>
      <c r="BI355">
        <v>6.9198287969923028E-2</v>
      </c>
    </row>
    <row r="356" spans="1:61" x14ac:dyDescent="0.35">
      <c r="A356" t="s">
        <v>1679</v>
      </c>
      <c r="B356" t="s">
        <v>980</v>
      </c>
      <c r="C356">
        <v>8</v>
      </c>
      <c r="D356">
        <v>350.77772112500003</v>
      </c>
      <c r="E356">
        <v>2806.2217690000002</v>
      </c>
      <c r="F356">
        <v>2.4844128892743868E-2</v>
      </c>
      <c r="G356">
        <v>0.67099938885340427</v>
      </c>
      <c r="H356" t="s">
        <v>3</v>
      </c>
      <c r="I356">
        <v>8.9311826846974404E-2</v>
      </c>
      <c r="J356">
        <v>0.11224684436208091</v>
      </c>
      <c r="K356">
        <v>9.9952482318970554E-2</v>
      </c>
      <c r="L356">
        <v>0.98544659614985186</v>
      </c>
      <c r="M356">
        <v>8.9710086701258338E-2</v>
      </c>
      <c r="N356">
        <v>0.2448809811473929</v>
      </c>
      <c r="O356">
        <v>65311.580063070003</v>
      </c>
      <c r="P356" s="1">
        <v>0.52091254752851712</v>
      </c>
      <c r="Q356">
        <v>0.28897338403041822</v>
      </c>
      <c r="R356">
        <v>0.1901140684410646</v>
      </c>
      <c r="S356">
        <v>41</v>
      </c>
      <c r="T356">
        <v>104493.75609756001</v>
      </c>
      <c r="U356" s="1">
        <v>68.444433390243901</v>
      </c>
      <c r="V356">
        <v>123922.8609233984</v>
      </c>
      <c r="W356" s="1">
        <v>0.79865818188165383</v>
      </c>
      <c r="X356">
        <v>0.14434160736654189</v>
      </c>
      <c r="Y356">
        <v>5.7000210751804233E-2</v>
      </c>
      <c r="Z356">
        <v>0.20134181811834609</v>
      </c>
      <c r="AA356">
        <v>123.9228609233984</v>
      </c>
      <c r="AB356">
        <v>4718.3562419296441</v>
      </c>
      <c r="AC356" s="1">
        <v>655.31245616960359</v>
      </c>
      <c r="AD356">
        <v>73083.359794835211</v>
      </c>
      <c r="AE356" s="1">
        <v>25</v>
      </c>
      <c r="AF356">
        <v>33764</v>
      </c>
      <c r="AG356" s="1">
        <v>47522.579067923529</v>
      </c>
      <c r="AH356" s="1">
        <v>66.909981000000002</v>
      </c>
      <c r="AI356">
        <v>35.310797000000001</v>
      </c>
      <c r="AJ356">
        <v>41.982391999999997</v>
      </c>
      <c r="AK356">
        <v>0.5</v>
      </c>
      <c r="AL356">
        <v>0.40970499999999999</v>
      </c>
      <c r="AM356">
        <v>0.47387800000000002</v>
      </c>
      <c r="AN356">
        <v>0</v>
      </c>
      <c r="AO356" s="1">
        <v>1.0948092592183061</v>
      </c>
      <c r="AP356">
        <v>2445.154198360151</v>
      </c>
      <c r="AQ356" s="1">
        <v>4335.1406344250327</v>
      </c>
      <c r="AR356" s="1">
        <v>10939.395998249771</v>
      </c>
      <c r="AS356" s="1">
        <v>2032.168716313596</v>
      </c>
      <c r="AT356">
        <v>1206.999552714253</v>
      </c>
      <c r="AU356">
        <v>20958.859100062811</v>
      </c>
      <c r="AV356" s="1">
        <v>9690.7952495013997</v>
      </c>
      <c r="AW356" s="1">
        <v>0.50205350900000001</v>
      </c>
      <c r="AX356">
        <v>4149.6717933765003</v>
      </c>
      <c r="AY356" s="1">
        <v>0.2149831083</v>
      </c>
      <c r="AZ356">
        <v>615.50796880630003</v>
      </c>
      <c r="BA356">
        <v>3.1887778800000002E-2</v>
      </c>
      <c r="BB356">
        <v>4846.3405311672004</v>
      </c>
      <c r="BC356" s="1">
        <v>0.2510756039</v>
      </c>
      <c r="BD356">
        <v>19302.3155428514</v>
      </c>
      <c r="BE356" s="1">
        <v>0.49559939023903649</v>
      </c>
      <c r="BF356">
        <v>0.15839682875432981</v>
      </c>
      <c r="BG356">
        <v>0.29766321021827441</v>
      </c>
      <c r="BH356">
        <v>4.1377678307447333E-2</v>
      </c>
      <c r="BI356">
        <v>6.9628924809119657E-3</v>
      </c>
    </row>
    <row r="357" spans="1:61" x14ac:dyDescent="0.35">
      <c r="A357" t="s">
        <v>1680</v>
      </c>
      <c r="B357" t="s">
        <v>982</v>
      </c>
      <c r="C357">
        <v>131</v>
      </c>
      <c r="D357">
        <v>12.9736249389313</v>
      </c>
      <c r="E357">
        <v>1699.5448670000001</v>
      </c>
      <c r="F357" t="s">
        <v>3</v>
      </c>
      <c r="G357">
        <v>7.8255269742808116E-3</v>
      </c>
      <c r="H357" t="s">
        <v>3</v>
      </c>
      <c r="I357">
        <v>0.12630031992361729</v>
      </c>
      <c r="J357">
        <v>0.83444128143181739</v>
      </c>
      <c r="K357">
        <v>2.6944317303706219E-2</v>
      </c>
      <c r="L357">
        <v>0.34303626811383492</v>
      </c>
      <c r="M357" t="s">
        <v>3</v>
      </c>
      <c r="N357">
        <v>0.14728246595531541</v>
      </c>
      <c r="O357">
        <v>63511.939937720002</v>
      </c>
      <c r="P357" s="1">
        <v>0.1015625</v>
      </c>
      <c r="Q357">
        <v>0.171875</v>
      </c>
      <c r="R357">
        <v>0.7265625</v>
      </c>
      <c r="S357">
        <v>16</v>
      </c>
      <c r="T357">
        <v>83535.625</v>
      </c>
      <c r="U357" s="1">
        <v>106.2215541875</v>
      </c>
      <c r="V357">
        <v>242144.2457864809</v>
      </c>
      <c r="W357" s="1">
        <v>0.70347419530600808</v>
      </c>
      <c r="X357">
        <v>0.12977709964457221</v>
      </c>
      <c r="Y357">
        <v>0.16674870504941969</v>
      </c>
      <c r="Z357">
        <v>0.29652580469399192</v>
      </c>
      <c r="AA357">
        <v>242.14424578648089</v>
      </c>
      <c r="AB357">
        <v>7858.8522488238596</v>
      </c>
      <c r="AC357" s="1">
        <v>724.95412973407542</v>
      </c>
      <c r="AD357">
        <v>200839.09583309069</v>
      </c>
      <c r="AE357" s="1">
        <v>395</v>
      </c>
      <c r="AF357">
        <v>37793.5</v>
      </c>
      <c r="AG357" s="1">
        <v>66414.447128287706</v>
      </c>
      <c r="AH357" s="1">
        <v>51.499986999999997</v>
      </c>
      <c r="AI357">
        <v>25.580698000000002</v>
      </c>
      <c r="AJ357">
        <v>45.249384999999997</v>
      </c>
      <c r="AK357">
        <v>2</v>
      </c>
      <c r="AL357">
        <v>1.1427799999999999</v>
      </c>
      <c r="AM357">
        <v>1.852892</v>
      </c>
      <c r="AN357">
        <v>0</v>
      </c>
      <c r="AO357">
        <v>0.80500655468312798</v>
      </c>
      <c r="AP357">
        <v>1609.2025242190909</v>
      </c>
      <c r="AQ357" s="1">
        <v>2458.5366124376642</v>
      </c>
      <c r="AR357" s="1">
        <v>9037.1039377803008</v>
      </c>
      <c r="AS357" s="1">
        <v>1125.5343340106131</v>
      </c>
      <c r="AT357">
        <v>419.09793841294328</v>
      </c>
      <c r="AU357">
        <v>14649.47534686061</v>
      </c>
      <c r="AV357" s="1">
        <v>5519.5106411091001</v>
      </c>
      <c r="AW357" s="1">
        <v>0.3900954298</v>
      </c>
      <c r="AX357">
        <v>5889.6730634317</v>
      </c>
      <c r="AY357" s="1">
        <v>0.4162569283</v>
      </c>
      <c r="AZ357">
        <v>1123.3748415206001</v>
      </c>
      <c r="BA357">
        <v>7.9395334100000006E-2</v>
      </c>
      <c r="BB357">
        <v>1616.5706637879</v>
      </c>
      <c r="BC357" s="1">
        <v>0.1142523077</v>
      </c>
      <c r="BD357">
        <v>14149.1292098493</v>
      </c>
      <c r="BE357" s="1">
        <v>0.58795562857096717</v>
      </c>
      <c r="BF357">
        <v>0.23994747079888401</v>
      </c>
      <c r="BG357">
        <v>0.1264035280696372</v>
      </c>
      <c r="BH357">
        <v>2.3871688699572211E-2</v>
      </c>
      <c r="BI357">
        <v>2.1821683860939411E-2</v>
      </c>
    </row>
    <row r="358" spans="1:61" x14ac:dyDescent="0.35">
      <c r="A358" t="s">
        <v>1681</v>
      </c>
      <c r="B358" t="s">
        <v>983</v>
      </c>
      <c r="C358">
        <v>112</v>
      </c>
      <c r="D358">
        <v>7.9978955982142859</v>
      </c>
      <c r="E358">
        <v>895.76430700000003</v>
      </c>
      <c r="F358" t="s">
        <v>3</v>
      </c>
      <c r="G358" t="s">
        <v>3</v>
      </c>
      <c r="H358" t="s">
        <v>3</v>
      </c>
      <c r="I358">
        <v>1.9217804636843212E-2</v>
      </c>
      <c r="J358">
        <v>0.94194167739258772</v>
      </c>
      <c r="K358">
        <v>3.105428155207984E-2</v>
      </c>
      <c r="L358">
        <v>0.46208318707626661</v>
      </c>
      <c r="M358" t="s">
        <v>3</v>
      </c>
      <c r="N358">
        <v>0.15953689792709261</v>
      </c>
      <c r="O358">
        <v>54193.880199660001</v>
      </c>
      <c r="P358" s="1">
        <v>0.15</v>
      </c>
      <c r="Q358">
        <v>0.26250000000000001</v>
      </c>
      <c r="R358">
        <v>0.58750000000000002</v>
      </c>
      <c r="S358">
        <v>6.5</v>
      </c>
      <c r="T358">
        <v>84800</v>
      </c>
      <c r="U358" s="1">
        <v>137.80989338461541</v>
      </c>
      <c r="V358">
        <v>176646.04267381239</v>
      </c>
      <c r="W358" s="1">
        <v>0.84831497456728744</v>
      </c>
      <c r="X358">
        <v>7.1903169258642402E-2</v>
      </c>
      <c r="Y358">
        <v>7.9781856174070145E-2</v>
      </c>
      <c r="Z358">
        <v>0.15168502543271259</v>
      </c>
      <c r="AA358">
        <v>176.64604267381239</v>
      </c>
      <c r="AB358">
        <v>3986.5788043729231</v>
      </c>
      <c r="AC358" s="1">
        <v>480.72596400070671</v>
      </c>
      <c r="AD358" s="1">
        <v>169381.35375796829</v>
      </c>
      <c r="AE358" s="1">
        <v>281</v>
      </c>
      <c r="AF358">
        <v>34920</v>
      </c>
      <c r="AG358" s="1">
        <v>55279.576707357308</v>
      </c>
      <c r="AH358" s="1">
        <v>27.498743999999999</v>
      </c>
      <c r="AI358">
        <v>22.27853</v>
      </c>
      <c r="AJ358">
        <v>20.514578</v>
      </c>
      <c r="AK358">
        <v>0</v>
      </c>
      <c r="AL358">
        <v>0</v>
      </c>
      <c r="AM358">
        <v>0</v>
      </c>
      <c r="AN358">
        <v>3269.6970811541828</v>
      </c>
      <c r="AO358">
        <v>2.057001143779781</v>
      </c>
      <c r="AP358">
        <v>2011.2707058331141</v>
      </c>
      <c r="AQ358" s="1">
        <v>4714.885039508501</v>
      </c>
      <c r="AR358" s="1">
        <v>10004.113113205351</v>
      </c>
      <c r="AS358" s="1">
        <v>842.31467374151578</v>
      </c>
      <c r="AT358" s="1">
        <v>430.38974313585823</v>
      </c>
      <c r="AU358">
        <v>18002.97327542433</v>
      </c>
      <c r="AV358" s="1">
        <v>8647.2849447300996</v>
      </c>
      <c r="AW358" s="1">
        <v>0.44287288829999999</v>
      </c>
      <c r="AX358">
        <v>7186.2135274188004</v>
      </c>
      <c r="AY358" s="1">
        <v>0.36804374560000003</v>
      </c>
      <c r="AZ358">
        <v>1260.5126166584</v>
      </c>
      <c r="BA358" s="1">
        <v>6.4557472899999996E-2</v>
      </c>
      <c r="BB358">
        <v>2431.4219945258001</v>
      </c>
      <c r="BC358" s="1">
        <v>0.1245258932</v>
      </c>
      <c r="BD358">
        <v>19525.433083333101</v>
      </c>
      <c r="BE358" s="1">
        <v>0.47848255450394139</v>
      </c>
      <c r="BF358">
        <v>0.26285540100634508</v>
      </c>
      <c r="BG358">
        <v>0.1943643466319229</v>
      </c>
      <c r="BH358">
        <v>3.5365139696512553E-2</v>
      </c>
      <c r="BI358">
        <v>2.8932558161278099E-2</v>
      </c>
    </row>
    <row r="359" spans="1:61" x14ac:dyDescent="0.35">
      <c r="A359" t="s">
        <v>1682</v>
      </c>
      <c r="B359" t="s">
        <v>984</v>
      </c>
      <c r="C359">
        <v>76</v>
      </c>
      <c r="D359">
        <v>13.31674181578947</v>
      </c>
      <c r="E359">
        <v>1012.072378</v>
      </c>
      <c r="F359" t="s">
        <v>3</v>
      </c>
      <c r="G359">
        <v>1.149807140219458E-2</v>
      </c>
      <c r="H359" t="s">
        <v>3</v>
      </c>
      <c r="I359" t="s">
        <v>3</v>
      </c>
      <c r="J359">
        <v>0.92535695918608929</v>
      </c>
      <c r="K359">
        <v>5.4349421791402147E-2</v>
      </c>
      <c r="L359">
        <v>0.99997930625906484</v>
      </c>
      <c r="M359" t="s">
        <v>3</v>
      </c>
      <c r="N359">
        <v>0.2353989602789642</v>
      </c>
      <c r="O359">
        <v>63264.024635330003</v>
      </c>
      <c r="P359" s="1">
        <v>0.15740740740740741</v>
      </c>
      <c r="Q359">
        <v>0.21296296296296299</v>
      </c>
      <c r="R359">
        <v>0.62962962962962965</v>
      </c>
      <c r="S359">
        <v>11.02</v>
      </c>
      <c r="T359">
        <v>80944.996370230001</v>
      </c>
      <c r="U359" s="1">
        <v>91.839598729582576</v>
      </c>
      <c r="V359">
        <v>147953.93417999201</v>
      </c>
      <c r="W359" s="1">
        <v>0.54507059532286917</v>
      </c>
      <c r="X359">
        <v>0.14853136524760999</v>
      </c>
      <c r="Y359">
        <v>0.30639803942952082</v>
      </c>
      <c r="Z359">
        <v>0.45492940467713089</v>
      </c>
      <c r="AA359">
        <v>147.95393417999199</v>
      </c>
      <c r="AB359">
        <v>3319.621277125696</v>
      </c>
      <c r="AC359" s="1">
        <v>281.05081828446072</v>
      </c>
      <c r="AD359">
        <v>124592.4407558336</v>
      </c>
      <c r="AE359" s="1">
        <v>115</v>
      </c>
      <c r="AF359">
        <v>30842</v>
      </c>
      <c r="AG359" s="1">
        <v>44033.960428154387</v>
      </c>
      <c r="AH359" s="1">
        <v>27.69998</v>
      </c>
      <c r="AI359">
        <v>19.999994999999998</v>
      </c>
      <c r="AJ359">
        <v>20.522455999999998</v>
      </c>
      <c r="AK359">
        <v>0.5</v>
      </c>
      <c r="AL359">
        <v>0.297817</v>
      </c>
      <c r="AM359">
        <v>0.37420700000000001</v>
      </c>
      <c r="AN359">
        <v>0</v>
      </c>
      <c r="AO359">
        <v>0.7926866036756417</v>
      </c>
      <c r="AP359">
        <v>1818.959572474371</v>
      </c>
      <c r="AQ359" s="1">
        <v>2856.1051589138419</v>
      </c>
      <c r="AR359" s="1">
        <v>10480.171498169269</v>
      </c>
      <c r="AS359" s="1">
        <v>799.61371102650526</v>
      </c>
      <c r="AT359">
        <v>634.44662057558901</v>
      </c>
      <c r="AU359">
        <v>16589.296561159579</v>
      </c>
      <c r="AV359" s="1">
        <v>11278.060147817299</v>
      </c>
      <c r="AW359" s="1">
        <v>0.65129112639999998</v>
      </c>
      <c r="AX359">
        <v>3063.3980633250999</v>
      </c>
      <c r="AY359" s="1">
        <v>0.1769066621</v>
      </c>
      <c r="AZ359">
        <v>708.20842195249998</v>
      </c>
      <c r="BA359" s="1">
        <v>4.08979784E-2</v>
      </c>
      <c r="BB359">
        <v>2266.7986008379999</v>
      </c>
      <c r="BC359" s="1">
        <v>0.13090423309999999</v>
      </c>
      <c r="BD359">
        <v>17316.4652339329</v>
      </c>
      <c r="BE359" s="1">
        <v>0.56716034343404431</v>
      </c>
      <c r="BF359">
        <v>0.28624421605935541</v>
      </c>
      <c r="BG359">
        <v>9.6582054086473204E-2</v>
      </c>
      <c r="BH359">
        <v>4.0351752700595198E-2</v>
      </c>
      <c r="BI359">
        <v>9.6616337195318883E-3</v>
      </c>
    </row>
    <row r="360" spans="1:61" x14ac:dyDescent="0.35">
      <c r="A360" t="s">
        <v>1683</v>
      </c>
      <c r="B360" t="s">
        <v>985</v>
      </c>
      <c r="C360">
        <v>23</v>
      </c>
      <c r="D360">
        <v>204.52575191304351</v>
      </c>
      <c r="E360">
        <v>4704.092294</v>
      </c>
      <c r="F360">
        <v>0.1087323134201764</v>
      </c>
      <c r="G360">
        <v>0.1109438630112332</v>
      </c>
      <c r="H360">
        <v>2.840327775986212E-3</v>
      </c>
      <c r="I360">
        <v>5.7887639694450113E-2</v>
      </c>
      <c r="J360">
        <v>0.64014742411242609</v>
      </c>
      <c r="K360">
        <v>7.9448431985727916E-2</v>
      </c>
      <c r="L360">
        <v>9.6854826361704144E-2</v>
      </c>
      <c r="M360">
        <v>4.068251015638976E-2</v>
      </c>
      <c r="N360">
        <v>0.13979736407076859</v>
      </c>
      <c r="O360">
        <v>76684.683740260007</v>
      </c>
      <c r="P360" s="1">
        <v>0.16379310344827591</v>
      </c>
      <c r="Q360">
        <v>0.14367816091954019</v>
      </c>
      <c r="R360">
        <v>0.69252873563218387</v>
      </c>
      <c r="S360">
        <v>34</v>
      </c>
      <c r="T360">
        <v>100050.41176469999</v>
      </c>
      <c r="U360" s="1">
        <v>138.35565570588241</v>
      </c>
      <c r="V360">
        <v>252036.56431490931</v>
      </c>
      <c r="W360" s="1">
        <v>0.76169375580158238</v>
      </c>
      <c r="X360">
        <v>0.1740526759347811</v>
      </c>
      <c r="Y360">
        <v>6.4253568263636526E-2</v>
      </c>
      <c r="Z360">
        <v>0.23830624419841759</v>
      </c>
      <c r="AA360">
        <v>252.03656431490921</v>
      </c>
      <c r="AB360">
        <v>10893.770104247869</v>
      </c>
      <c r="AC360" s="1">
        <v>1370.992033516424</v>
      </c>
      <c r="AD360">
        <v>250500.69543500579</v>
      </c>
      <c r="AE360" s="1">
        <v>499</v>
      </c>
      <c r="AF360">
        <v>76013</v>
      </c>
      <c r="AG360" s="1">
        <v>311268.92346415587</v>
      </c>
      <c r="AH360" s="1">
        <v>63.339986000000003</v>
      </c>
      <c r="AI360">
        <v>40.9617</v>
      </c>
      <c r="AJ360">
        <v>45.692396000000002</v>
      </c>
      <c r="AK360">
        <v>1.75</v>
      </c>
      <c r="AL360">
        <v>1.7485440000000001</v>
      </c>
      <c r="AM360">
        <v>1.75</v>
      </c>
      <c r="AN360">
        <v>0</v>
      </c>
      <c r="AO360" s="1">
        <v>0.29633327757241362</v>
      </c>
      <c r="AP360">
        <v>2078.5251625422288</v>
      </c>
      <c r="AQ360" s="1">
        <v>2848.8847417159109</v>
      </c>
      <c r="AR360" s="1">
        <v>9457.3829209822889</v>
      </c>
      <c r="AS360" s="1">
        <v>1668.07909360292</v>
      </c>
      <c r="AT360">
        <v>484.74466644892738</v>
      </c>
      <c r="AU360">
        <v>16537.616585292279</v>
      </c>
      <c r="AV360" s="1">
        <v>1920.96769715</v>
      </c>
      <c r="AW360" s="1">
        <v>0.1135825079</v>
      </c>
      <c r="AX360">
        <v>11894.2963221019</v>
      </c>
      <c r="AY360" s="1">
        <v>0.70328304239999995</v>
      </c>
      <c r="AZ360">
        <v>2365.2343869326</v>
      </c>
      <c r="BA360" s="1">
        <v>0.13985100010000001</v>
      </c>
      <c r="BB360">
        <v>732.03268692380004</v>
      </c>
      <c r="BC360" s="1">
        <v>4.3283449600000003E-2</v>
      </c>
      <c r="BD360">
        <v>16912.5310931083</v>
      </c>
      <c r="BE360" s="1">
        <v>0.66122209215721184</v>
      </c>
      <c r="BF360">
        <v>0.19829762162740139</v>
      </c>
      <c r="BG360">
        <v>9.739802312978274E-2</v>
      </c>
      <c r="BH360">
        <v>2.7909349535317689E-2</v>
      </c>
      <c r="BI360">
        <v>1.517291355028633E-2</v>
      </c>
    </row>
    <row r="361" spans="1:61" x14ac:dyDescent="0.35">
      <c r="A361" t="s">
        <v>1684</v>
      </c>
      <c r="B361" t="s">
        <v>986</v>
      </c>
      <c r="C361">
        <v>1</v>
      </c>
      <c r="D361">
        <v>374.22773000000001</v>
      </c>
      <c r="E361">
        <v>374.22773000000001</v>
      </c>
      <c r="F361" t="s">
        <v>3</v>
      </c>
      <c r="G361" t="s">
        <v>3</v>
      </c>
      <c r="H361" t="s">
        <v>3</v>
      </c>
      <c r="I361" t="s">
        <v>3</v>
      </c>
      <c r="J361">
        <v>0.89684882593438453</v>
      </c>
      <c r="K361">
        <v>7.5215873985851014E-2</v>
      </c>
      <c r="L361">
        <v>0.99965310714325994</v>
      </c>
      <c r="M361" t="s">
        <v>3</v>
      </c>
      <c r="N361">
        <v>0.12991476627403981</v>
      </c>
      <c r="O361">
        <v>49835.370677730003</v>
      </c>
      <c r="P361" s="1">
        <v>0.20512820512820509</v>
      </c>
      <c r="Q361">
        <v>0.23076923076923081</v>
      </c>
      <c r="R361">
        <v>0.5641025641025641</v>
      </c>
      <c r="S361">
        <v>8.1999999999999993</v>
      </c>
      <c r="T361">
        <v>68250.036585359994</v>
      </c>
      <c r="U361" s="1">
        <v>45.637528048780503</v>
      </c>
      <c r="V361">
        <v>123668.7885208293</v>
      </c>
      <c r="W361" s="1">
        <v>0.25058075478783731</v>
      </c>
      <c r="X361">
        <v>0.51949890547358279</v>
      </c>
      <c r="Y361">
        <v>0.22992033973857989</v>
      </c>
      <c r="Z361">
        <v>0.74941924521216263</v>
      </c>
      <c r="AA361">
        <v>123.6687885208293</v>
      </c>
      <c r="AB361">
        <v>3203.7631203866158</v>
      </c>
      <c r="AC361" s="1">
        <v>159.33979558382811</v>
      </c>
      <c r="AD361">
        <v>83368.074537034772</v>
      </c>
      <c r="AE361" s="1">
        <v>36</v>
      </c>
      <c r="AF361">
        <v>22354.5</v>
      </c>
      <c r="AG361" s="1">
        <v>33497.609116022097</v>
      </c>
      <c r="AH361" s="1">
        <v>33.839905999999999</v>
      </c>
      <c r="AI361">
        <v>20</v>
      </c>
      <c r="AJ361">
        <v>25.243359999999999</v>
      </c>
      <c r="AK361">
        <v>0.5</v>
      </c>
      <c r="AL361">
        <v>0.40204299999999998</v>
      </c>
      <c r="AM361">
        <v>0.35729499999999997</v>
      </c>
      <c r="AN361">
        <v>0</v>
      </c>
      <c r="AO361" s="1">
        <v>0.86984332320984692</v>
      </c>
      <c r="AP361">
        <v>2829.8872453946692</v>
      </c>
      <c r="AQ361" s="1">
        <v>5770.536779837239</v>
      </c>
      <c r="AR361" s="1">
        <v>10674.825139227391</v>
      </c>
      <c r="AS361" s="1">
        <v>670.88243300409613</v>
      </c>
      <c r="AT361">
        <v>518.38101361435713</v>
      </c>
      <c r="AU361">
        <v>20464.512611077749</v>
      </c>
      <c r="AV361" s="1">
        <v>11840.9582765177</v>
      </c>
      <c r="AW361" s="1">
        <v>0.55028366740000001</v>
      </c>
      <c r="AX361">
        <v>3031.2309101971</v>
      </c>
      <c r="AY361" s="1">
        <v>0.1408700903</v>
      </c>
      <c r="AZ361">
        <v>904.37638403250003</v>
      </c>
      <c r="BA361">
        <v>4.2028993100000002E-2</v>
      </c>
      <c r="BB361">
        <v>5741.3514204755002</v>
      </c>
      <c r="BC361" s="1">
        <v>0.2668172492</v>
      </c>
      <c r="BD361">
        <v>21517.916991222799</v>
      </c>
      <c r="BE361" s="1">
        <v>0.49890939351167168</v>
      </c>
      <c r="BF361">
        <v>0.16914810336227681</v>
      </c>
      <c r="BG361">
        <v>0.26945268659390548</v>
      </c>
      <c r="BH361">
        <v>5.2037130562514473E-2</v>
      </c>
      <c r="BI361">
        <v>1.0452685969631569E-2</v>
      </c>
    </row>
    <row r="362" spans="1:61" x14ac:dyDescent="0.35">
      <c r="A362" t="s">
        <v>1685</v>
      </c>
      <c r="B362" t="s">
        <v>987</v>
      </c>
      <c r="C362">
        <v>36</v>
      </c>
      <c r="D362">
        <v>22.596381805555559</v>
      </c>
      <c r="E362">
        <v>813.46974499999999</v>
      </c>
      <c r="F362" t="s">
        <v>3</v>
      </c>
      <c r="G362" t="s">
        <v>3</v>
      </c>
      <c r="H362" t="s">
        <v>3</v>
      </c>
      <c r="I362">
        <v>2.4546677234702139E-2</v>
      </c>
      <c r="J362">
        <v>0.94667406473871574</v>
      </c>
      <c r="K362" t="s">
        <v>3</v>
      </c>
      <c r="L362">
        <v>5.8437736827463151E-2</v>
      </c>
      <c r="M362" t="s">
        <v>3</v>
      </c>
      <c r="N362">
        <v>9.2976194304542528E-2</v>
      </c>
      <c r="O362">
        <v>69307.317511679998</v>
      </c>
      <c r="P362" s="1">
        <v>7.1428571428571425E-2</v>
      </c>
      <c r="Q362">
        <v>0.125</v>
      </c>
      <c r="R362">
        <v>0.8035714285714286</v>
      </c>
      <c r="S362">
        <v>6</v>
      </c>
      <c r="T362">
        <v>92284.833333329996</v>
      </c>
      <c r="U362" s="1">
        <v>135.57829083333331</v>
      </c>
      <c r="V362">
        <v>174684.72659668489</v>
      </c>
      <c r="W362" s="1">
        <v>0.81504051280802614</v>
      </c>
      <c r="X362">
        <v>0.15642529377398029</v>
      </c>
      <c r="Y362">
        <v>2.8534193417993459E-2</v>
      </c>
      <c r="Z362">
        <v>0.1849594871919738</v>
      </c>
      <c r="AA362">
        <v>174.6847265966849</v>
      </c>
      <c r="AB362">
        <v>3839.6203659670218</v>
      </c>
      <c r="AC362" s="1">
        <v>409.63008402973873</v>
      </c>
      <c r="AD362">
        <v>171829.33698243881</v>
      </c>
      <c r="AE362" s="1">
        <v>293</v>
      </c>
      <c r="AF362">
        <v>48681</v>
      </c>
      <c r="AG362" s="1">
        <v>100306.1395881007</v>
      </c>
      <c r="AH362" s="1">
        <v>41.849642000000003</v>
      </c>
      <c r="AI362">
        <v>20.244485999999998</v>
      </c>
      <c r="AJ362">
        <v>27.400075999999999</v>
      </c>
      <c r="AK362">
        <v>2</v>
      </c>
      <c r="AL362">
        <v>1.8334729999999999</v>
      </c>
      <c r="AM362">
        <v>1.951417</v>
      </c>
      <c r="AN362">
        <v>3748.2551855693168</v>
      </c>
      <c r="AO362" s="1">
        <v>1.0278699714892039</v>
      </c>
      <c r="AP362">
        <v>1499.3064554601231</v>
      </c>
      <c r="AQ362" s="1">
        <v>2103.334709762315</v>
      </c>
      <c r="AR362" s="1">
        <v>7708.947786374034</v>
      </c>
      <c r="AS362" s="1">
        <v>464.05350945166367</v>
      </c>
      <c r="AT362">
        <v>507.65525397628647</v>
      </c>
      <c r="AU362">
        <v>12283.297715024421</v>
      </c>
      <c r="AV362" s="1">
        <v>5456.6020958532999</v>
      </c>
      <c r="AW362" s="1">
        <v>0.34440189799999998</v>
      </c>
      <c r="AX362">
        <v>7533.4041742398003</v>
      </c>
      <c r="AY362" s="1">
        <v>0.47548247980000002</v>
      </c>
      <c r="AZ362">
        <v>1900.319031556</v>
      </c>
      <c r="BA362">
        <v>0.1199415808</v>
      </c>
      <c r="BB362">
        <v>953.37976597370005</v>
      </c>
      <c r="BC362" s="1">
        <v>6.0174041499999997E-2</v>
      </c>
      <c r="BD362">
        <v>15843.705067622799</v>
      </c>
      <c r="BE362" s="1">
        <v>0.59585075866476345</v>
      </c>
      <c r="BF362">
        <v>0.2328232106941763</v>
      </c>
      <c r="BG362">
        <v>0.12415591429501539</v>
      </c>
      <c r="BH362">
        <v>3.1029157653624729E-2</v>
      </c>
      <c r="BI362">
        <v>1.6140958692420049E-2</v>
      </c>
    </row>
    <row r="363" spans="1:61" x14ac:dyDescent="0.35">
      <c r="A363" t="s">
        <v>1686</v>
      </c>
      <c r="B363" t="s">
        <v>988</v>
      </c>
      <c r="C363">
        <v>27</v>
      </c>
      <c r="D363">
        <v>14.56107688888889</v>
      </c>
      <c r="E363">
        <v>393.14907599999998</v>
      </c>
      <c r="F363" t="s">
        <v>3</v>
      </c>
      <c r="G363" t="s">
        <v>3</v>
      </c>
      <c r="H363" t="s">
        <v>3</v>
      </c>
      <c r="I363">
        <v>3.9173992242389988E-2</v>
      </c>
      <c r="J363">
        <v>0.91120561758391605</v>
      </c>
      <c r="K363">
        <v>3.1339193793911993E-2</v>
      </c>
      <c r="L363">
        <v>0.17987457511430979</v>
      </c>
      <c r="M363" t="s">
        <v>3</v>
      </c>
      <c r="N363">
        <v>0.1164132796219248</v>
      </c>
      <c r="O363">
        <v>63293.810897429998</v>
      </c>
      <c r="P363" s="1">
        <v>0.27272727272727271</v>
      </c>
      <c r="Q363">
        <v>0.1818181818181818</v>
      </c>
      <c r="R363">
        <v>0.54545454545454541</v>
      </c>
      <c r="S363">
        <v>3</v>
      </c>
      <c r="T363">
        <v>91170</v>
      </c>
      <c r="U363" s="1">
        <v>131.04969199999999</v>
      </c>
      <c r="V363">
        <v>168892.55006159551</v>
      </c>
      <c r="W363" s="1">
        <v>0.86367399373041698</v>
      </c>
      <c r="X363">
        <v>0.11501454443866301</v>
      </c>
      <c r="Y363">
        <v>2.1311461830920048E-2</v>
      </c>
      <c r="Z363">
        <v>0.13632600626958299</v>
      </c>
      <c r="AA363">
        <v>168.8925500615955</v>
      </c>
      <c r="AB363">
        <v>3675.9236844804391</v>
      </c>
      <c r="AC363" s="1">
        <v>522.0363280212822</v>
      </c>
      <c r="AD363">
        <v>168307.4963439969</v>
      </c>
      <c r="AE363" s="1">
        <v>273</v>
      </c>
      <c r="AF363">
        <v>44024</v>
      </c>
      <c r="AG363" s="1">
        <v>85947.842148087875</v>
      </c>
      <c r="AH363" s="1">
        <v>46.648952999999999</v>
      </c>
      <c r="AI363">
        <v>20.651074999999999</v>
      </c>
      <c r="AJ363">
        <v>25.517745000000001</v>
      </c>
      <c r="AK363">
        <v>1.5</v>
      </c>
      <c r="AL363">
        <v>0.58857899999999996</v>
      </c>
      <c r="AM363">
        <v>0.88415100000000002</v>
      </c>
      <c r="AN363">
        <v>3162.176807456111</v>
      </c>
      <c r="AO363">
        <v>1.0613728800239219</v>
      </c>
      <c r="AP363">
        <v>1629.2588717670039</v>
      </c>
      <c r="AQ363" s="1">
        <v>2324.3285964126239</v>
      </c>
      <c r="AR363" s="1">
        <v>9338.0259654991532</v>
      </c>
      <c r="AS363" s="1">
        <v>210.2943006789618</v>
      </c>
      <c r="AT363">
        <v>648.19750460255443</v>
      </c>
      <c r="AU363">
        <v>14150.105238960299</v>
      </c>
      <c r="AV363" s="1">
        <v>7475.4357522944001</v>
      </c>
      <c r="AW363" s="1">
        <v>0.44622117919999998</v>
      </c>
      <c r="AX363">
        <v>6710.6543590758001</v>
      </c>
      <c r="AY363" s="1">
        <v>0.40057010729999998</v>
      </c>
      <c r="AZ363">
        <v>1233.3369441308</v>
      </c>
      <c r="BA363">
        <v>7.3619931200000002E-2</v>
      </c>
      <c r="BB363">
        <v>1333.3316671329001</v>
      </c>
      <c r="BC363" s="1">
        <v>7.9588782299999994E-2</v>
      </c>
      <c r="BD363">
        <v>16752.758722633898</v>
      </c>
      <c r="BE363" s="1">
        <v>0.59250246256322847</v>
      </c>
      <c r="BF363">
        <v>0.2242651063309295</v>
      </c>
      <c r="BG363">
        <v>0.14810419562472291</v>
      </c>
      <c r="BH363">
        <v>2.4244306756690481E-2</v>
      </c>
      <c r="BI363">
        <v>1.088392872442869E-2</v>
      </c>
    </row>
    <row r="364" spans="1:61" x14ac:dyDescent="0.35">
      <c r="A364" t="s">
        <v>1687</v>
      </c>
      <c r="B364" t="s">
        <v>989</v>
      </c>
      <c r="C364">
        <v>29</v>
      </c>
      <c r="D364">
        <v>35.999986482758622</v>
      </c>
      <c r="E364">
        <v>1043.9996080000001</v>
      </c>
      <c r="F364" t="s">
        <v>3</v>
      </c>
      <c r="G364" t="s">
        <v>3</v>
      </c>
      <c r="H364" t="s">
        <v>3</v>
      </c>
      <c r="I364">
        <v>1.8643998972483731E-2</v>
      </c>
      <c r="J364">
        <v>0.92218709351311701</v>
      </c>
      <c r="K364">
        <v>4.8268883080579889E-2</v>
      </c>
      <c r="L364">
        <v>0.47288262164432932</v>
      </c>
      <c r="M364" t="s">
        <v>3</v>
      </c>
      <c r="N364">
        <v>0.1672911385592353</v>
      </c>
      <c r="O364">
        <v>61162.60638569</v>
      </c>
      <c r="P364" s="1">
        <v>0.28723404255319152</v>
      </c>
      <c r="Q364">
        <v>0.19148936170212769</v>
      </c>
      <c r="R364">
        <v>0.52127659574468088</v>
      </c>
      <c r="S364">
        <v>15</v>
      </c>
      <c r="T364">
        <v>66081.466666659995</v>
      </c>
      <c r="U364" s="1">
        <v>69.599973866666673</v>
      </c>
      <c r="V364">
        <v>114250.17699815069</v>
      </c>
      <c r="W364" s="1">
        <v>0.86613872532490299</v>
      </c>
      <c r="X364">
        <v>7.6946429131349053E-2</v>
      </c>
      <c r="Y364">
        <v>5.6914845543747948E-2</v>
      </c>
      <c r="Z364">
        <v>0.13386127467509701</v>
      </c>
      <c r="AA364">
        <v>114.25017699815071</v>
      </c>
      <c r="AB364">
        <v>2656.6073193391471</v>
      </c>
      <c r="AC364" s="1">
        <v>466.01248340698612</v>
      </c>
      <c r="AD364">
        <v>98717.176219470857</v>
      </c>
      <c r="AE364" s="1">
        <v>59</v>
      </c>
      <c r="AF364">
        <v>34961</v>
      </c>
      <c r="AG364" s="1">
        <v>51529.950704225354</v>
      </c>
      <c r="AH364" s="1">
        <v>44.949945999999997</v>
      </c>
      <c r="AI364">
        <v>21.674292000000001</v>
      </c>
      <c r="AJ364">
        <v>24.969083999999999</v>
      </c>
      <c r="AK364">
        <v>3.3</v>
      </c>
      <c r="AL364">
        <v>2.7191670000000001</v>
      </c>
      <c r="AM364">
        <v>2.7791640000000002</v>
      </c>
      <c r="AN364">
        <v>2074.269313327175</v>
      </c>
      <c r="AO364" s="1">
        <v>1.5220996268102329</v>
      </c>
      <c r="AP364">
        <v>1548.9747482740429</v>
      </c>
      <c r="AQ364" s="1">
        <v>2553.6430756974</v>
      </c>
      <c r="AR364" s="1">
        <v>8694.7339256089072</v>
      </c>
      <c r="AS364" s="1">
        <v>818.84538408753883</v>
      </c>
      <c r="AT364">
        <v>511.28459810686059</v>
      </c>
      <c r="AU364" s="1">
        <v>14127.481731774749</v>
      </c>
      <c r="AV364" s="1">
        <v>8376.6696632212006</v>
      </c>
      <c r="AW364" s="1">
        <v>0.51795055089999997</v>
      </c>
      <c r="AX364">
        <v>4250.2352836186001</v>
      </c>
      <c r="AY364" s="1">
        <v>0.26280273609999999</v>
      </c>
      <c r="AZ364">
        <v>1142.5407110572</v>
      </c>
      <c r="BA364" s="1">
        <v>7.0646165400000002E-2</v>
      </c>
      <c r="BB364">
        <v>2403.2751718987001</v>
      </c>
      <c r="BC364" s="1">
        <v>0.14860054759999999</v>
      </c>
      <c r="BD364">
        <v>16172.7208297957</v>
      </c>
      <c r="BE364" s="1">
        <v>0.56980052074621801</v>
      </c>
      <c r="BF364">
        <v>0.21974597447311939</v>
      </c>
      <c r="BG364">
        <v>0.15547976123073329</v>
      </c>
      <c r="BH364">
        <v>4.4050997709324857E-2</v>
      </c>
      <c r="BI364">
        <v>1.0922745840604429E-2</v>
      </c>
    </row>
    <row r="365" spans="1:61" x14ac:dyDescent="0.35">
      <c r="A365" t="s">
        <v>1688</v>
      </c>
      <c r="B365" t="s">
        <v>990</v>
      </c>
      <c r="C365">
        <v>97</v>
      </c>
      <c r="D365">
        <v>17.24291717525773</v>
      </c>
      <c r="E365">
        <v>1672.562966</v>
      </c>
      <c r="F365" t="s">
        <v>3</v>
      </c>
      <c r="G365">
        <v>8.1977611892093197E-3</v>
      </c>
      <c r="H365" t="s">
        <v>3</v>
      </c>
      <c r="I365">
        <v>1.160795865312535E-2</v>
      </c>
      <c r="J365">
        <v>0.9612382571506225</v>
      </c>
      <c r="K365">
        <v>1.6007087721880399E-2</v>
      </c>
      <c r="L365">
        <v>0.998992507920896</v>
      </c>
      <c r="M365" t="s">
        <v>3</v>
      </c>
      <c r="N365">
        <v>0.19547221050127861</v>
      </c>
      <c r="O365">
        <v>61686.008333329999</v>
      </c>
      <c r="P365" s="1">
        <v>0.20833333333333329</v>
      </c>
      <c r="Q365">
        <v>0.17499999999999999</v>
      </c>
      <c r="R365">
        <v>0.6166666666666667</v>
      </c>
      <c r="S365">
        <v>17</v>
      </c>
      <c r="T365">
        <v>87475.823529410001</v>
      </c>
      <c r="U365" s="1">
        <v>98.386056823529415</v>
      </c>
      <c r="V365">
        <v>170388.921549277</v>
      </c>
      <c r="W365" s="1">
        <v>0.49749707178803748</v>
      </c>
      <c r="X365">
        <v>8.5529439671113899E-2</v>
      </c>
      <c r="Y365">
        <v>0.41697348854084859</v>
      </c>
      <c r="Z365">
        <v>0.50250292821196252</v>
      </c>
      <c r="AA365">
        <v>170.388921549277</v>
      </c>
      <c r="AB365">
        <v>3892.0376286748419</v>
      </c>
      <c r="AC365" s="1">
        <v>297.16386175203638</v>
      </c>
      <c r="AD365">
        <v>138586.73602704279</v>
      </c>
      <c r="AE365" s="1">
        <v>151</v>
      </c>
      <c r="AF365">
        <v>34363</v>
      </c>
      <c r="AG365" s="1">
        <v>49496.603300471499</v>
      </c>
      <c r="AH365" s="1">
        <v>26.799997999999999</v>
      </c>
      <c r="AI365">
        <v>20.003596999999999</v>
      </c>
      <c r="AJ365">
        <v>20.056977</v>
      </c>
      <c r="AK365">
        <v>2.4</v>
      </c>
      <c r="AL365">
        <v>2.4</v>
      </c>
      <c r="AM365">
        <v>2.4</v>
      </c>
      <c r="AN365">
        <v>0</v>
      </c>
      <c r="AO365" s="1">
        <v>0.72660075798470103</v>
      </c>
      <c r="AP365">
        <v>2082.5387329543451</v>
      </c>
      <c r="AQ365" s="1">
        <v>4562.1376684242568</v>
      </c>
      <c r="AR365" s="1">
        <v>10298.926001689309</v>
      </c>
      <c r="AS365" s="1">
        <v>716.44085416154076</v>
      </c>
      <c r="AT365" s="1">
        <v>480.36813341710689</v>
      </c>
      <c r="AU365">
        <v>18140.411390646561</v>
      </c>
      <c r="AV365" s="1">
        <v>10463.727073231201</v>
      </c>
      <c r="AW365" s="1">
        <v>0.5606404143</v>
      </c>
      <c r="AX365">
        <v>3581.0156993651999</v>
      </c>
      <c r="AY365" s="1">
        <v>0.1918687396</v>
      </c>
      <c r="AZ365">
        <v>498.97104111139998</v>
      </c>
      <c r="BA365">
        <v>2.6734578299999999E-2</v>
      </c>
      <c r="BB365">
        <v>4120.1691417047996</v>
      </c>
      <c r="BC365" s="1">
        <v>0.22075626770000001</v>
      </c>
      <c r="BD365">
        <v>18663.882955412599</v>
      </c>
      <c r="BE365" s="1">
        <v>0.49420049627428742</v>
      </c>
      <c r="BF365">
        <v>0.27129453350582527</v>
      </c>
      <c r="BG365">
        <v>0.1083389300161537</v>
      </c>
      <c r="BH365">
        <v>4.8018209351716371E-2</v>
      </c>
      <c r="BI365">
        <v>7.8147830852017278E-2</v>
      </c>
    </row>
    <row r="366" spans="1:61" x14ac:dyDescent="0.35">
      <c r="A366" t="s">
        <v>1689</v>
      </c>
      <c r="B366" t="s">
        <v>991</v>
      </c>
      <c r="C366">
        <v>84</v>
      </c>
      <c r="D366">
        <v>9.711441083333332</v>
      </c>
      <c r="E366">
        <v>815.76105099999995</v>
      </c>
      <c r="F366" t="s">
        <v>3</v>
      </c>
      <c r="G366" t="s">
        <v>3</v>
      </c>
      <c r="H366" t="s">
        <v>3</v>
      </c>
      <c r="I366" t="s">
        <v>3</v>
      </c>
      <c r="J366">
        <v>0.94740978003661003</v>
      </c>
      <c r="K366">
        <v>3.4390861320371939E-2</v>
      </c>
      <c r="L366">
        <v>0.44216286261573812</v>
      </c>
      <c r="M366" t="s">
        <v>3</v>
      </c>
      <c r="N366">
        <v>0.1707855585603984</v>
      </c>
      <c r="O366">
        <v>58323.176470580001</v>
      </c>
      <c r="P366" s="1">
        <v>0.1470588235294118</v>
      </c>
      <c r="Q366">
        <v>0.22058823529411761</v>
      </c>
      <c r="R366">
        <v>0.63235294117647056</v>
      </c>
      <c r="S366">
        <v>7.31</v>
      </c>
      <c r="T366">
        <v>81489.466484260003</v>
      </c>
      <c r="U366" s="1">
        <v>111.5952190150479</v>
      </c>
      <c r="V366">
        <v>159723.11970555209</v>
      </c>
      <c r="W366" s="1">
        <v>0.88253291162653624</v>
      </c>
      <c r="X366">
        <v>6.5705751293785919E-2</v>
      </c>
      <c r="Y366">
        <v>5.1761337079677873E-2</v>
      </c>
      <c r="Z366">
        <v>0.1174670883734638</v>
      </c>
      <c r="AA366">
        <v>159.72311970555211</v>
      </c>
      <c r="AB366">
        <v>3487.5764128630849</v>
      </c>
      <c r="AC366" s="1">
        <v>429.64170644131428</v>
      </c>
      <c r="AD366">
        <v>141394.4350043934</v>
      </c>
      <c r="AE366" s="1">
        <v>164</v>
      </c>
      <c r="AF366">
        <v>36761</v>
      </c>
      <c r="AG366" s="1">
        <v>53495.237584851733</v>
      </c>
      <c r="AH366" s="1">
        <v>30.949587999999999</v>
      </c>
      <c r="AI366">
        <v>21.249987999999998</v>
      </c>
      <c r="AJ366">
        <v>22.514510000000001</v>
      </c>
      <c r="AK366">
        <v>0</v>
      </c>
      <c r="AL366">
        <v>0</v>
      </c>
      <c r="AM366">
        <v>0</v>
      </c>
      <c r="AN366">
        <v>1908.023652382001</v>
      </c>
      <c r="AO366">
        <v>1.4775534362487059</v>
      </c>
      <c r="AP366">
        <v>2444.2204706338698</v>
      </c>
      <c r="AQ366" s="1">
        <v>3553.7821111295002</v>
      </c>
      <c r="AR366" s="1">
        <v>9680.5694391996658</v>
      </c>
      <c r="AS366" s="1">
        <v>758.34584066210834</v>
      </c>
      <c r="AT366">
        <v>1639.6235495190369</v>
      </c>
      <c r="AU366">
        <v>18076.541411144179</v>
      </c>
      <c r="AV366" s="1">
        <v>8425.9422859732003</v>
      </c>
      <c r="AW366" s="1">
        <v>0.4531369213</v>
      </c>
      <c r="AX366">
        <v>4784.561466528</v>
      </c>
      <c r="AY366" s="1">
        <v>0.25730789259999998</v>
      </c>
      <c r="AZ366">
        <v>2364.0945058384</v>
      </c>
      <c r="BA366">
        <v>0.12713812529999999</v>
      </c>
      <c r="BB366">
        <v>3020.0955087124998</v>
      </c>
      <c r="BC366" s="1">
        <v>0.16241706080000001</v>
      </c>
      <c r="BD366">
        <v>18594.6937670521</v>
      </c>
      <c r="BE366" s="1">
        <v>0.57979356460029419</v>
      </c>
      <c r="BF366">
        <v>0.25936608289013441</v>
      </c>
      <c r="BG366">
        <v>0.1149407819476841</v>
      </c>
      <c r="BH366">
        <v>3.5041051457655722E-2</v>
      </c>
      <c r="BI366">
        <v>1.085851910423161E-2</v>
      </c>
    </row>
    <row r="367" spans="1:61" x14ac:dyDescent="0.35">
      <c r="A367" t="s">
        <v>1690</v>
      </c>
      <c r="B367" t="s">
        <v>992</v>
      </c>
      <c r="C367">
        <v>7</v>
      </c>
      <c r="D367">
        <v>78.446222428571431</v>
      </c>
      <c r="E367">
        <v>549.12355700000001</v>
      </c>
      <c r="F367" t="s">
        <v>3</v>
      </c>
      <c r="G367">
        <v>3.5395590067284932E-2</v>
      </c>
      <c r="H367" t="s">
        <v>3</v>
      </c>
      <c r="I367">
        <v>3.539301712847407E-2</v>
      </c>
      <c r="J367">
        <v>0.86490102024160942</v>
      </c>
      <c r="K367">
        <v>6.0095059611545917E-2</v>
      </c>
      <c r="L367">
        <v>0.99540918789410027</v>
      </c>
      <c r="M367" t="s">
        <v>3</v>
      </c>
      <c r="N367">
        <v>0.22601589910304701</v>
      </c>
      <c r="O367">
        <v>51345.097864759999</v>
      </c>
      <c r="P367" s="1">
        <v>0.32142857142857151</v>
      </c>
      <c r="Q367">
        <v>0.125</v>
      </c>
      <c r="R367">
        <v>0.5535714285714286</v>
      </c>
      <c r="S367">
        <v>6.5</v>
      </c>
      <c r="T367">
        <v>89844.153846150002</v>
      </c>
      <c r="U367" s="1">
        <v>84.480547230769233</v>
      </c>
      <c r="V367">
        <v>103249.0033932381</v>
      </c>
      <c r="W367" s="1">
        <v>0.74417732606233267</v>
      </c>
      <c r="X367">
        <v>0.16241296193801169</v>
      </c>
      <c r="Y367">
        <v>9.3409711999655712E-2</v>
      </c>
      <c r="Z367">
        <v>0.25582267393766728</v>
      </c>
      <c r="AA367">
        <v>103.2490033932382</v>
      </c>
      <c r="AB367">
        <v>2142.5487670345929</v>
      </c>
      <c r="AC367" s="1">
        <v>274.2167187702712</v>
      </c>
      <c r="AD367">
        <v>79319.998831514255</v>
      </c>
      <c r="AE367" s="1">
        <v>33</v>
      </c>
      <c r="AF367">
        <v>31527</v>
      </c>
      <c r="AG367" s="1">
        <v>42998.105675146769</v>
      </c>
      <c r="AH367" s="1">
        <v>25.089879</v>
      </c>
      <c r="AI367">
        <v>20.132693</v>
      </c>
      <c r="AJ367">
        <v>21.090350000000001</v>
      </c>
      <c r="AK367">
        <v>0</v>
      </c>
      <c r="AL367">
        <v>0</v>
      </c>
      <c r="AM367">
        <v>0</v>
      </c>
      <c r="AN367">
        <v>1444.9719191340389</v>
      </c>
      <c r="AO367">
        <v>1.607402116513436</v>
      </c>
      <c r="AP367">
        <v>2782.62944745603</v>
      </c>
      <c r="AQ367" s="1">
        <v>4499.7387901171387</v>
      </c>
      <c r="AR367" s="1">
        <v>11898.250160118339</v>
      </c>
      <c r="AS367" s="1">
        <v>1679.149142749307</v>
      </c>
      <c r="AT367">
        <v>608.98094014932235</v>
      </c>
      <c r="AU367">
        <v>21468.748480590129</v>
      </c>
      <c r="AV367" s="1">
        <v>12411.303910590101</v>
      </c>
      <c r="AW367" s="1">
        <v>0.62363420599999997</v>
      </c>
      <c r="AX367">
        <v>3165.7026709010001</v>
      </c>
      <c r="AY367" s="1">
        <v>0.15906793399999999</v>
      </c>
      <c r="AZ367">
        <v>745.53000806559999</v>
      </c>
      <c r="BA367">
        <v>3.7460851699999999E-2</v>
      </c>
      <c r="BB367">
        <v>3579.0399950759002</v>
      </c>
      <c r="BC367" s="1">
        <v>0.1798370084</v>
      </c>
      <c r="BD367">
        <v>19901.576584632599</v>
      </c>
      <c r="BE367" s="1">
        <v>0.50257862996229552</v>
      </c>
      <c r="BF367">
        <v>0.1767417093383814</v>
      </c>
      <c r="BG367">
        <v>0.28778426733124812</v>
      </c>
      <c r="BH367">
        <v>1.7810999690755731E-2</v>
      </c>
      <c r="BI367">
        <v>1.5084393677319161E-2</v>
      </c>
    </row>
    <row r="368" spans="1:61" x14ac:dyDescent="0.35">
      <c r="A368" t="s">
        <v>1691</v>
      </c>
      <c r="B368" t="s">
        <v>993</v>
      </c>
      <c r="C368">
        <v>71</v>
      </c>
      <c r="D368">
        <v>38.128610253521117</v>
      </c>
      <c r="E368">
        <v>2707.1313279999999</v>
      </c>
      <c r="F368">
        <v>4.2759763087245172E-3</v>
      </c>
      <c r="G368">
        <v>8.8964521491069239E-3</v>
      </c>
      <c r="H368" t="s">
        <v>3</v>
      </c>
      <c r="I368">
        <v>0.18319140598221331</v>
      </c>
      <c r="J368">
        <v>0.77234681315283749</v>
      </c>
      <c r="K368">
        <v>3.0801376735186139E-2</v>
      </c>
      <c r="L368">
        <v>0.47800505436963858</v>
      </c>
      <c r="M368">
        <v>0.1230995245139649</v>
      </c>
      <c r="N368">
        <v>0.14293034250701511</v>
      </c>
      <c r="O368">
        <v>69004.672110750005</v>
      </c>
      <c r="P368" s="1">
        <v>9.6938775510204078E-2</v>
      </c>
      <c r="Q368">
        <v>0.17346938775510201</v>
      </c>
      <c r="R368">
        <v>0.72959183673469385</v>
      </c>
      <c r="S368">
        <v>20.05</v>
      </c>
      <c r="T368">
        <v>84604.014962589994</v>
      </c>
      <c r="U368" s="1">
        <v>135.01901885286779</v>
      </c>
      <c r="V368">
        <v>228098.0732679106</v>
      </c>
      <c r="W368" s="1">
        <v>0.75933711728862185</v>
      </c>
      <c r="X368">
        <v>0.18432522724525541</v>
      </c>
      <c r="Y368">
        <v>5.6337655466122738E-2</v>
      </c>
      <c r="Z368">
        <v>0.24066288271137809</v>
      </c>
      <c r="AA368">
        <v>228.09807326791059</v>
      </c>
      <c r="AB368">
        <v>7119.5238297652331</v>
      </c>
      <c r="AC368" s="1">
        <v>614.34409657129129</v>
      </c>
      <c r="AD368">
        <v>166254.1863970081</v>
      </c>
      <c r="AE368" s="1">
        <v>265</v>
      </c>
      <c r="AF368">
        <v>36564</v>
      </c>
      <c r="AG368" s="1">
        <v>63845.259034430434</v>
      </c>
      <c r="AH368" s="1">
        <v>49.399994999999997</v>
      </c>
      <c r="AI368">
        <v>29.799999</v>
      </c>
      <c r="AJ368">
        <v>31.472795999999999</v>
      </c>
      <c r="AK368">
        <v>1</v>
      </c>
      <c r="AL368">
        <v>0.74860499999999996</v>
      </c>
      <c r="AM368">
        <v>0.87871100000000002</v>
      </c>
      <c r="AN368">
        <v>0</v>
      </c>
      <c r="AO368" s="1">
        <v>1.1543030880106171</v>
      </c>
      <c r="AP368">
        <v>1716.266119764693</v>
      </c>
      <c r="AQ368" s="1">
        <v>1934.191376621681</v>
      </c>
      <c r="AR368" s="1">
        <v>8413.3444522718037</v>
      </c>
      <c r="AS368" s="1">
        <v>750.99889649683075</v>
      </c>
      <c r="AT368">
        <v>182.68227510239211</v>
      </c>
      <c r="AU368">
        <v>12997.483120257401</v>
      </c>
      <c r="AV368" s="1">
        <v>5151.2158605993</v>
      </c>
      <c r="AW368" s="1">
        <v>0.36567616419999999</v>
      </c>
      <c r="AX368">
        <v>5683.5817189483996</v>
      </c>
      <c r="AY368" s="1">
        <v>0.40346792250000002</v>
      </c>
      <c r="AZ368">
        <v>1422.6819467138</v>
      </c>
      <c r="BA368" s="1">
        <v>0.10099380249999999</v>
      </c>
      <c r="BB368">
        <v>1829.3447334135999</v>
      </c>
      <c r="BC368" s="1">
        <v>0.12986211080000001</v>
      </c>
      <c r="BD368">
        <v>14086.824259675101</v>
      </c>
      <c r="BE368" s="1">
        <v>0.60396469045901346</v>
      </c>
      <c r="BF368">
        <v>0.242178466379319</v>
      </c>
      <c r="BG368">
        <v>9.5148060525879055E-2</v>
      </c>
      <c r="BH368">
        <v>4.503295722216543E-2</v>
      </c>
      <c r="BI368">
        <v>1.3675825413623E-2</v>
      </c>
    </row>
    <row r="369" spans="1:61" x14ac:dyDescent="0.35">
      <c r="A369" t="s">
        <v>1692</v>
      </c>
      <c r="B369" t="s">
        <v>994</v>
      </c>
      <c r="C369">
        <v>66</v>
      </c>
      <c r="D369">
        <v>28.729145439393939</v>
      </c>
      <c r="E369">
        <v>1896.123599</v>
      </c>
      <c r="F369" t="s">
        <v>3</v>
      </c>
      <c r="G369">
        <v>1.6042796917219559E-2</v>
      </c>
      <c r="H369" t="s">
        <v>3</v>
      </c>
      <c r="I369">
        <v>2.7241932868656012E-2</v>
      </c>
      <c r="J369">
        <v>0.91245321734083717</v>
      </c>
      <c r="K369">
        <v>4.1234496074006893E-2</v>
      </c>
      <c r="L369">
        <v>0.38646496117815637</v>
      </c>
      <c r="M369" t="s">
        <v>3</v>
      </c>
      <c r="N369">
        <v>0.18982641006067419</v>
      </c>
      <c r="O369">
        <v>69787.933046899998</v>
      </c>
      <c r="P369" s="1">
        <v>0.14516129032258071</v>
      </c>
      <c r="Q369">
        <v>0.16129032258064521</v>
      </c>
      <c r="R369">
        <v>0.69354838709677424</v>
      </c>
      <c r="S369">
        <v>10</v>
      </c>
      <c r="T369">
        <v>92407.7</v>
      </c>
      <c r="U369" s="1">
        <v>189.6123599</v>
      </c>
      <c r="V369">
        <v>250777.61821580489</v>
      </c>
      <c r="W369" s="1">
        <v>0.7292674051034882</v>
      </c>
      <c r="X369">
        <v>0.13318630099143361</v>
      </c>
      <c r="Y369">
        <v>0.13754629390507819</v>
      </c>
      <c r="Z369">
        <v>0.2707325948965118</v>
      </c>
      <c r="AA369">
        <v>250.77761821580489</v>
      </c>
      <c r="AB369">
        <v>7581.7515311669304</v>
      </c>
      <c r="AC369" s="1">
        <v>500.1081683177764</v>
      </c>
      <c r="AD369">
        <v>249222.07814800451</v>
      </c>
      <c r="AE369" s="1">
        <v>497</v>
      </c>
      <c r="AF369">
        <v>43582.5</v>
      </c>
      <c r="AG369" s="1">
        <v>90262.029975278128</v>
      </c>
      <c r="AH369" s="1">
        <v>41.399991</v>
      </c>
      <c r="AI369">
        <v>27.723898999999999</v>
      </c>
      <c r="AJ369">
        <v>32.438892000000003</v>
      </c>
      <c r="AK369">
        <v>0</v>
      </c>
      <c r="AL369">
        <v>0</v>
      </c>
      <c r="AM369">
        <v>0</v>
      </c>
      <c r="AN369">
        <v>0</v>
      </c>
      <c r="AO369" s="1">
        <v>0.76775981253424275</v>
      </c>
      <c r="AP369">
        <v>1498.062268460802</v>
      </c>
      <c r="AQ369" s="1">
        <v>3019.4635481671471</v>
      </c>
      <c r="AR369" s="1">
        <v>9160.5803119377779</v>
      </c>
      <c r="AS369" s="1">
        <v>741.20567390290682</v>
      </c>
      <c r="AT369" s="1">
        <v>103.9128040513355</v>
      </c>
      <c r="AU369">
        <v>14523.224606519971</v>
      </c>
      <c r="AV369" s="1">
        <v>6555.0801049521997</v>
      </c>
      <c r="AW369" s="1">
        <v>0.41049631199999997</v>
      </c>
      <c r="AX369">
        <v>6067.1778724916003</v>
      </c>
      <c r="AY369" s="1">
        <v>0.37994259429999999</v>
      </c>
      <c r="AZ369">
        <v>978.20275413160005</v>
      </c>
      <c r="BA369">
        <v>6.1257622599999999E-2</v>
      </c>
      <c r="BB369">
        <v>2368.2091771690002</v>
      </c>
      <c r="BC369" s="1">
        <v>0.14830347120000001</v>
      </c>
      <c r="BD369">
        <v>15968.669908744399</v>
      </c>
      <c r="BE369" s="1">
        <v>0.52055109081535467</v>
      </c>
      <c r="BF369">
        <v>0.23840341059942899</v>
      </c>
      <c r="BG369">
        <v>0.1911307061635607</v>
      </c>
      <c r="BH369">
        <v>4.521613319991704E-2</v>
      </c>
      <c r="BI369">
        <v>4.6986592217385494E-3</v>
      </c>
    </row>
    <row r="370" spans="1:61" x14ac:dyDescent="0.35">
      <c r="A370" t="s">
        <v>1693</v>
      </c>
      <c r="B370" t="s">
        <v>995</v>
      </c>
      <c r="C370">
        <v>39</v>
      </c>
      <c r="D370">
        <v>9.8745727948717956</v>
      </c>
      <c r="E370">
        <v>385.108339</v>
      </c>
      <c r="F370" t="s">
        <v>3</v>
      </c>
      <c r="G370" t="s">
        <v>3</v>
      </c>
      <c r="H370" t="s">
        <v>3</v>
      </c>
      <c r="I370">
        <v>3.07117475657505E-2</v>
      </c>
      <c r="J370">
        <v>0.94384927537477514</v>
      </c>
      <c r="K370" t="s">
        <v>3</v>
      </c>
      <c r="L370">
        <v>0.18518433624697361</v>
      </c>
      <c r="M370" t="s">
        <v>3</v>
      </c>
      <c r="N370">
        <v>0.124016669024951</v>
      </c>
      <c r="O370">
        <v>61992.792281490001</v>
      </c>
      <c r="P370" s="1">
        <v>6.0606060606060608E-2</v>
      </c>
      <c r="Q370">
        <v>0.1212121212121212</v>
      </c>
      <c r="R370">
        <v>0.81818181818181823</v>
      </c>
      <c r="S370">
        <v>5</v>
      </c>
      <c r="T370">
        <v>77417.8</v>
      </c>
      <c r="U370" s="1">
        <v>77.021667800000003</v>
      </c>
      <c r="V370">
        <v>151668.35948468</v>
      </c>
      <c r="W370" s="1">
        <v>0.81661377790142742</v>
      </c>
      <c r="X370">
        <v>2.8687996233441052E-2</v>
      </c>
      <c r="Y370">
        <v>0.15469822586513149</v>
      </c>
      <c r="Z370">
        <v>0.18338622209857261</v>
      </c>
      <c r="AA370">
        <v>151.66835948468</v>
      </c>
      <c r="AB370">
        <v>3771.9671398754099</v>
      </c>
      <c r="AC370" s="1">
        <v>384.66829979498323</v>
      </c>
      <c r="AD370">
        <v>143969.29988725169</v>
      </c>
      <c r="AE370" s="1">
        <v>172</v>
      </c>
      <c r="AF370">
        <v>43250</v>
      </c>
      <c r="AG370" s="1">
        <v>66953.454545454544</v>
      </c>
      <c r="AH370" s="1">
        <v>37.499903000000003</v>
      </c>
      <c r="AI370">
        <v>22.334596999999999</v>
      </c>
      <c r="AJ370">
        <v>28.929417999999998</v>
      </c>
      <c r="AK370">
        <v>0.5</v>
      </c>
      <c r="AL370">
        <v>0.32099699999999998</v>
      </c>
      <c r="AM370">
        <v>0.46845199999999998</v>
      </c>
      <c r="AN370">
        <v>2308.851120463532</v>
      </c>
      <c r="AO370">
        <v>1.450644846664082</v>
      </c>
      <c r="AP370">
        <v>2167.252732483676</v>
      </c>
      <c r="AQ370" s="1">
        <v>2906.295545056998</v>
      </c>
      <c r="AR370" s="1">
        <v>8805.4078465436723</v>
      </c>
      <c r="AS370" s="1">
        <v>898.75254557912854</v>
      </c>
      <c r="AT370">
        <v>680.15626636430738</v>
      </c>
      <c r="AU370">
        <v>15457.86493602778</v>
      </c>
      <c r="AV370" s="1">
        <v>9353.2158120108998</v>
      </c>
      <c r="AW370" s="1">
        <v>0.53021123250000002</v>
      </c>
      <c r="AX370">
        <v>5656.7157625077998</v>
      </c>
      <c r="AY370" s="1">
        <v>0.32066556540000002</v>
      </c>
      <c r="AZ370">
        <v>1573.4503659510001</v>
      </c>
      <c r="BA370">
        <v>8.9195104100000006E-2</v>
      </c>
      <c r="BB370">
        <v>1057.1643907062</v>
      </c>
      <c r="BC370" s="1">
        <v>5.99280981E-2</v>
      </c>
      <c r="BD370">
        <v>17640.546331175901</v>
      </c>
      <c r="BE370" s="1">
        <v>0.61100962015878446</v>
      </c>
      <c r="BF370">
        <v>0.19440920153403279</v>
      </c>
      <c r="BG370">
        <v>0.1343517686886512</v>
      </c>
      <c r="BH370">
        <v>4.2476413755405007E-2</v>
      </c>
      <c r="BI370">
        <v>1.775299586312646E-2</v>
      </c>
    </row>
    <row r="371" spans="1:61" x14ac:dyDescent="0.35">
      <c r="A371" t="s">
        <v>1694</v>
      </c>
      <c r="B371" t="s">
        <v>996</v>
      </c>
      <c r="C371">
        <v>24</v>
      </c>
      <c r="D371">
        <v>235.81731279166669</v>
      </c>
      <c r="E371">
        <v>5659.6155070000004</v>
      </c>
      <c r="F371">
        <v>4.9773846667695177E-3</v>
      </c>
      <c r="G371">
        <v>3.6153334101735463E-2</v>
      </c>
      <c r="H371" t="s">
        <v>3</v>
      </c>
      <c r="I371">
        <v>2.90917270867149E-2</v>
      </c>
      <c r="J371">
        <v>0.82271968725268874</v>
      </c>
      <c r="K371">
        <v>0.1066210131476194</v>
      </c>
      <c r="L371">
        <v>0.66337226297500074</v>
      </c>
      <c r="M371">
        <v>2.444850667258009E-3</v>
      </c>
      <c r="N371">
        <v>0.27158095968501161</v>
      </c>
      <c r="O371">
        <v>63102.383259800001</v>
      </c>
      <c r="P371" s="1">
        <v>0.2410714285714286</v>
      </c>
      <c r="Q371">
        <v>0.25</v>
      </c>
      <c r="R371">
        <v>0.5089285714285714</v>
      </c>
      <c r="S371">
        <v>33</v>
      </c>
      <c r="T371">
        <v>103652.57575757</v>
      </c>
      <c r="U371" s="1">
        <v>171.5035002121212</v>
      </c>
      <c r="V371">
        <v>176788.5980527263</v>
      </c>
      <c r="W371" s="1">
        <v>0.73588369323136327</v>
      </c>
      <c r="X371">
        <v>0.20862758025681549</v>
      </c>
      <c r="Y371">
        <v>5.5488726511821219E-2</v>
      </c>
      <c r="Z371">
        <v>0.26411630676863679</v>
      </c>
      <c r="AA371">
        <v>176.78859805272629</v>
      </c>
      <c r="AB371">
        <v>4692.9785189734439</v>
      </c>
      <c r="AC371" s="1">
        <v>634.05794361146866</v>
      </c>
      <c r="AD371">
        <v>132934.56729449061</v>
      </c>
      <c r="AE371" s="1">
        <v>133</v>
      </c>
      <c r="AF371">
        <v>33694</v>
      </c>
      <c r="AG371" s="1">
        <v>50641.225471534868</v>
      </c>
      <c r="AH371" s="1">
        <v>33.479990000000001</v>
      </c>
      <c r="AI371">
        <v>25.979998999999999</v>
      </c>
      <c r="AJ371">
        <v>26.696797</v>
      </c>
      <c r="AK371">
        <v>2.9</v>
      </c>
      <c r="AL371">
        <v>1.445986</v>
      </c>
      <c r="AM371">
        <v>2.158093</v>
      </c>
      <c r="AN371">
        <v>2235.3511001502739</v>
      </c>
      <c r="AO371">
        <v>1.638213366339665</v>
      </c>
      <c r="AP371">
        <v>1482.491208037465</v>
      </c>
      <c r="AQ371" s="1">
        <v>2645.623710918283</v>
      </c>
      <c r="AR371" s="1">
        <v>8862.4148827712925</v>
      </c>
      <c r="AS371" s="1">
        <v>1138.843020701335</v>
      </c>
      <c r="AT371">
        <v>872.1157530746018</v>
      </c>
      <c r="AU371">
        <v>15001.488575502981</v>
      </c>
      <c r="AV371" s="1">
        <v>7211.9004857692998</v>
      </c>
      <c r="AW371" s="1">
        <v>0.41663650610000003</v>
      </c>
      <c r="AX371">
        <v>6161.4191864585</v>
      </c>
      <c r="AY371" s="1">
        <v>0.35594947090000001</v>
      </c>
      <c r="AZ371">
        <v>706.12232233630004</v>
      </c>
      <c r="BA371">
        <v>4.0793177600000001E-2</v>
      </c>
      <c r="BB371">
        <v>3230.3721485215001</v>
      </c>
      <c r="BC371" s="1">
        <v>0.18662084540000001</v>
      </c>
      <c r="BD371">
        <v>17309.814143085601</v>
      </c>
      <c r="BE371" s="1">
        <v>0.6096200004596648</v>
      </c>
      <c r="BF371">
        <v>0.22227330037047721</v>
      </c>
      <c r="BG371">
        <v>0.12753042546061971</v>
      </c>
      <c r="BH371">
        <v>3.2007880437718558E-2</v>
      </c>
      <c r="BI371">
        <v>8.5683932715197673E-3</v>
      </c>
    </row>
    <row r="372" spans="1:61" x14ac:dyDescent="0.35">
      <c r="A372" t="s">
        <v>1695</v>
      </c>
      <c r="B372" t="s">
        <v>997</v>
      </c>
      <c r="C372">
        <v>79</v>
      </c>
      <c r="D372">
        <v>10.762205037974679</v>
      </c>
      <c r="E372">
        <v>850.21419800000001</v>
      </c>
      <c r="F372" t="s">
        <v>3</v>
      </c>
      <c r="G372">
        <v>1.1830632644470689E-2</v>
      </c>
      <c r="H372" t="s">
        <v>3</v>
      </c>
      <c r="I372">
        <v>3.7747127594508899E-2</v>
      </c>
      <c r="J372">
        <v>0.91564888430789659</v>
      </c>
      <c r="K372">
        <v>3.133056509577628E-2</v>
      </c>
      <c r="L372">
        <v>0.6203574135563712</v>
      </c>
      <c r="M372" t="s">
        <v>3</v>
      </c>
      <c r="N372">
        <v>0.23644296463828091</v>
      </c>
      <c r="O372">
        <v>58398.35211267</v>
      </c>
      <c r="P372" s="1">
        <v>0.14084507042253519</v>
      </c>
      <c r="Q372">
        <v>0.21126760563380281</v>
      </c>
      <c r="R372">
        <v>0.647887323943662</v>
      </c>
      <c r="S372">
        <v>6.3</v>
      </c>
      <c r="T372">
        <v>74911.746031739996</v>
      </c>
      <c r="U372" s="1">
        <v>134.95463460317461</v>
      </c>
      <c r="V372">
        <v>188371.8954314616</v>
      </c>
      <c r="W372" s="1">
        <v>0.63608018059340221</v>
      </c>
      <c r="X372">
        <v>0.14694649219894099</v>
      </c>
      <c r="Y372">
        <v>0.2169733272076568</v>
      </c>
      <c r="Z372">
        <v>0.36391981940659779</v>
      </c>
      <c r="AA372">
        <v>188.37189543146161</v>
      </c>
      <c r="AB372">
        <v>5711.590104497408</v>
      </c>
      <c r="AC372" s="1">
        <v>430.44611682666817</v>
      </c>
      <c r="AD372">
        <v>149967.56149679091</v>
      </c>
      <c r="AE372" s="1">
        <v>204</v>
      </c>
      <c r="AF372">
        <v>32054</v>
      </c>
      <c r="AG372" s="1">
        <v>47126.564628341257</v>
      </c>
      <c r="AH372" s="1">
        <v>47.299975000000003</v>
      </c>
      <c r="AI372">
        <v>24.69999</v>
      </c>
      <c r="AJ372">
        <v>29.580915999999998</v>
      </c>
      <c r="AK372">
        <v>0</v>
      </c>
      <c r="AL372">
        <v>0</v>
      </c>
      <c r="AM372">
        <v>0</v>
      </c>
      <c r="AN372">
        <v>0</v>
      </c>
      <c r="AO372" s="1">
        <v>1.240132169892054</v>
      </c>
      <c r="AP372">
        <v>2698.1186686793012</v>
      </c>
      <c r="AQ372" s="1">
        <v>5055.9180381977103</v>
      </c>
      <c r="AR372" s="1">
        <v>9358.9472967140446</v>
      </c>
      <c r="AS372" s="1">
        <v>589.45649364467567</v>
      </c>
      <c r="AT372">
        <v>299.39282430096517</v>
      </c>
      <c r="AU372">
        <v>18001.833321536691</v>
      </c>
      <c r="AV372" s="1">
        <v>10161.765920006001</v>
      </c>
      <c r="AW372" s="1">
        <v>0.523281616</v>
      </c>
      <c r="AX372">
        <v>5176.0491391211999</v>
      </c>
      <c r="AY372" s="1">
        <v>0.26654140430000001</v>
      </c>
      <c r="AZ372">
        <v>772.08312633840001</v>
      </c>
      <c r="BA372">
        <v>3.9758532999999999E-2</v>
      </c>
      <c r="BB372">
        <v>3309.4079945479998</v>
      </c>
      <c r="BC372" s="1">
        <v>0.1704184467</v>
      </c>
      <c r="BD372">
        <v>19419.306180013598</v>
      </c>
      <c r="BE372" s="1">
        <v>0.54536209956348647</v>
      </c>
      <c r="BF372">
        <v>0.24265602704965131</v>
      </c>
      <c r="BG372">
        <v>0.15666264591296061</v>
      </c>
      <c r="BH372">
        <v>3.6884844164691503E-2</v>
      </c>
      <c r="BI372">
        <v>1.843438330921018E-2</v>
      </c>
    </row>
    <row r="373" spans="1:61" x14ac:dyDescent="0.35">
      <c r="A373" t="s">
        <v>1696</v>
      </c>
      <c r="B373" t="s">
        <v>998</v>
      </c>
      <c r="C373">
        <v>22</v>
      </c>
      <c r="D373">
        <v>41.214997681818183</v>
      </c>
      <c r="E373">
        <v>906.72994900000003</v>
      </c>
      <c r="F373" t="s">
        <v>3</v>
      </c>
      <c r="G373" t="s">
        <v>3</v>
      </c>
      <c r="H373" t="s">
        <v>3</v>
      </c>
      <c r="I373">
        <v>1.625762879358373E-2</v>
      </c>
      <c r="J373">
        <v>0.9192250879635</v>
      </c>
      <c r="K373">
        <v>5.6711270875551972E-2</v>
      </c>
      <c r="L373">
        <v>0.54037269819429712</v>
      </c>
      <c r="M373" t="s">
        <v>3</v>
      </c>
      <c r="N373">
        <v>0.17033823424824321</v>
      </c>
      <c r="O373">
        <v>56972.770087620003</v>
      </c>
      <c r="P373" s="1">
        <v>0.26595744680851058</v>
      </c>
      <c r="Q373">
        <v>0.21276595744680851</v>
      </c>
      <c r="R373">
        <v>0.52127659574468088</v>
      </c>
      <c r="S373">
        <v>8.93</v>
      </c>
      <c r="T373">
        <v>72130.769316899998</v>
      </c>
      <c r="U373" s="1">
        <v>101.5375082866741</v>
      </c>
      <c r="V373">
        <v>149040.18572347829</v>
      </c>
      <c r="W373" s="1">
        <v>0.84101015841443494</v>
      </c>
      <c r="X373">
        <v>0.13088748490445409</v>
      </c>
      <c r="Y373">
        <v>2.8102356681111031E-2</v>
      </c>
      <c r="Z373">
        <v>0.15898984158556509</v>
      </c>
      <c r="AA373">
        <v>149.04018572347829</v>
      </c>
      <c r="AB373">
        <v>4557.0161265292008</v>
      </c>
      <c r="AC373" s="1">
        <v>574.8413412117261</v>
      </c>
      <c r="AD373">
        <v>118704.6641101053</v>
      </c>
      <c r="AE373" s="1">
        <v>99</v>
      </c>
      <c r="AF373">
        <v>34197</v>
      </c>
      <c r="AG373" s="1">
        <v>50186.08245981831</v>
      </c>
      <c r="AH373" s="1">
        <v>40.149774000000001</v>
      </c>
      <c r="AI373">
        <v>30.058897000000002</v>
      </c>
      <c r="AJ373">
        <v>31.841194000000002</v>
      </c>
      <c r="AK373">
        <v>0.5</v>
      </c>
      <c r="AL373">
        <v>0.37440200000000001</v>
      </c>
      <c r="AM373">
        <v>0.490838</v>
      </c>
      <c r="AN373">
        <v>0</v>
      </c>
      <c r="AO373">
        <v>0.94277491381299272</v>
      </c>
      <c r="AP373">
        <v>2286.4749336739951</v>
      </c>
      <c r="AQ373" s="1">
        <v>2971.987682740586</v>
      </c>
      <c r="AR373" s="1">
        <v>7109.4207124286786</v>
      </c>
      <c r="AS373" s="1">
        <v>775.59256841090621</v>
      </c>
      <c r="AT373">
        <v>97.645258213479394</v>
      </c>
      <c r="AU373">
        <v>13241.121155467639</v>
      </c>
      <c r="AV373" s="1">
        <v>9590.8321828312</v>
      </c>
      <c r="AW373" s="1">
        <v>0.60940013199999998</v>
      </c>
      <c r="AX373">
        <v>4109.1353035661004</v>
      </c>
      <c r="AY373" s="1">
        <v>0.26109388100000003</v>
      </c>
      <c r="AZ373">
        <v>1044.5606193688</v>
      </c>
      <c r="BA373">
        <v>6.6371235299999998E-2</v>
      </c>
      <c r="BB373">
        <v>993.62434795709999</v>
      </c>
      <c r="BC373" s="1">
        <v>6.3134751700000005E-2</v>
      </c>
      <c r="BD373">
        <v>15738.1524537232</v>
      </c>
      <c r="BE373" s="1">
        <v>0.52387417154761495</v>
      </c>
      <c r="BF373">
        <v>0.20524643911791771</v>
      </c>
      <c r="BG373">
        <v>0.22249882575718291</v>
      </c>
      <c r="BH373">
        <v>2.4122447966596679E-2</v>
      </c>
      <c r="BI373">
        <v>2.4258115610687761E-2</v>
      </c>
    </row>
    <row r="374" spans="1:61" x14ac:dyDescent="0.35">
      <c r="A374" t="s">
        <v>1697</v>
      </c>
      <c r="B374" t="s">
        <v>999</v>
      </c>
      <c r="C374">
        <v>40</v>
      </c>
      <c r="D374">
        <v>15.135187925</v>
      </c>
      <c r="E374">
        <v>605.40751699999998</v>
      </c>
      <c r="F374" t="s">
        <v>3</v>
      </c>
      <c r="G374" t="s">
        <v>3</v>
      </c>
      <c r="H374" t="s">
        <v>3</v>
      </c>
      <c r="I374" t="s">
        <v>3</v>
      </c>
      <c r="J374">
        <v>0.96582449974789431</v>
      </c>
      <c r="K374" t="s">
        <v>3</v>
      </c>
      <c r="L374">
        <v>0.1193425954835455</v>
      </c>
      <c r="M374" t="s">
        <v>3</v>
      </c>
      <c r="N374">
        <v>6.6307157909169509E-2</v>
      </c>
      <c r="O374">
        <v>60620.71861353</v>
      </c>
      <c r="P374" s="1">
        <v>0.20512820512820509</v>
      </c>
      <c r="Q374">
        <v>0.17948717948717949</v>
      </c>
      <c r="R374">
        <v>0.61538461538461542</v>
      </c>
      <c r="S374">
        <v>4</v>
      </c>
      <c r="T374">
        <v>95108</v>
      </c>
      <c r="U374" s="1">
        <v>151.35187925</v>
      </c>
      <c r="V374">
        <v>170339.24605201089</v>
      </c>
      <c r="W374" s="1">
        <v>0.96102038057628503</v>
      </c>
      <c r="X374">
        <v>1.4653818010163621E-2</v>
      </c>
      <c r="Y374">
        <v>2.432580141355133E-2</v>
      </c>
      <c r="Z374">
        <v>3.8979619423714952E-2</v>
      </c>
      <c r="AA374">
        <v>170.33924605201091</v>
      </c>
      <c r="AB374">
        <v>3473.04739528036</v>
      </c>
      <c r="AC374" s="1">
        <v>532.00646003871805</v>
      </c>
      <c r="AD374">
        <v>148297.26552449091</v>
      </c>
      <c r="AE374" s="1">
        <v>194</v>
      </c>
      <c r="AF374">
        <v>45950</v>
      </c>
      <c r="AG374" s="1">
        <v>77730.779512804496</v>
      </c>
      <c r="AH374" s="1">
        <v>35.793812000000003</v>
      </c>
      <c r="AI374">
        <v>19.995297999999998</v>
      </c>
      <c r="AJ374">
        <v>20.636327999999999</v>
      </c>
      <c r="AK374">
        <v>2</v>
      </c>
      <c r="AL374">
        <v>1.229236</v>
      </c>
      <c r="AM374">
        <v>1.9423109999999999</v>
      </c>
      <c r="AN374">
        <v>3547.8695088617478</v>
      </c>
      <c r="AO374">
        <v>1.4683050035664651</v>
      </c>
      <c r="AP374">
        <v>1948.1940789975361</v>
      </c>
      <c r="AQ374" s="1">
        <v>3165.202605173467</v>
      </c>
      <c r="AR374" s="1">
        <v>7511.8645082829398</v>
      </c>
      <c r="AS374" s="1">
        <v>510.0385795176706</v>
      </c>
      <c r="AT374" s="1">
        <v>338.41765132889822</v>
      </c>
      <c r="AU374">
        <v>13473.71742330051</v>
      </c>
      <c r="AV374" s="1">
        <v>7841.2139550133998</v>
      </c>
      <c r="AW374" s="1">
        <v>0.46148549020000001</v>
      </c>
      <c r="AX374">
        <v>6636.5248625855002</v>
      </c>
      <c r="AY374" s="1">
        <v>0.39058492049999999</v>
      </c>
      <c r="AZ374">
        <v>1605.0590464917</v>
      </c>
      <c r="BA374">
        <v>9.44638758E-2</v>
      </c>
      <c r="BB374">
        <v>908.44914598260004</v>
      </c>
      <c r="BC374" s="1">
        <v>5.3465713599999999E-2</v>
      </c>
      <c r="BD374">
        <v>16991.247010073199</v>
      </c>
      <c r="BE374" s="1">
        <v>0.55372990154662793</v>
      </c>
      <c r="BF374">
        <v>0.24989167522767211</v>
      </c>
      <c r="BG374">
        <v>0.1039104699829069</v>
      </c>
      <c r="BH374">
        <v>6.2370770447047377E-2</v>
      </c>
      <c r="BI374">
        <v>3.0097182795745629E-2</v>
      </c>
    </row>
    <row r="375" spans="1:61" x14ac:dyDescent="0.35">
      <c r="A375" t="s">
        <v>1698</v>
      </c>
      <c r="B375" t="s">
        <v>1000</v>
      </c>
      <c r="C375">
        <v>9</v>
      </c>
      <c r="D375">
        <v>211.532421</v>
      </c>
      <c r="E375">
        <v>1903.7917890000001</v>
      </c>
      <c r="F375">
        <v>5.5043339555536537E-3</v>
      </c>
      <c r="G375">
        <v>5.9574349548535181E-2</v>
      </c>
      <c r="H375" t="s">
        <v>3</v>
      </c>
      <c r="I375">
        <v>5.1826039485969443E-2</v>
      </c>
      <c r="J375">
        <v>0.78488376341659016</v>
      </c>
      <c r="K375">
        <v>9.7160657465698283E-2</v>
      </c>
      <c r="L375">
        <v>0.78812056895217075</v>
      </c>
      <c r="M375" t="s">
        <v>3</v>
      </c>
      <c r="N375">
        <v>0.1468222858909328</v>
      </c>
      <c r="O375">
        <v>57490.79884309</v>
      </c>
      <c r="P375" s="1">
        <v>0.16129032258064521</v>
      </c>
      <c r="Q375">
        <v>9.6774193548387094E-2</v>
      </c>
      <c r="R375">
        <v>0.74193548387096775</v>
      </c>
      <c r="S375">
        <v>10.24</v>
      </c>
      <c r="T375">
        <v>83288.077148430006</v>
      </c>
      <c r="U375" s="1">
        <v>185.91716689453119</v>
      </c>
      <c r="V375">
        <v>127638.0912051512</v>
      </c>
      <c r="W375" s="1">
        <v>0.75662264062814111</v>
      </c>
      <c r="X375">
        <v>0.21963720854243279</v>
      </c>
      <c r="Y375">
        <v>2.374015082942604E-2</v>
      </c>
      <c r="Z375">
        <v>0.24337735937185889</v>
      </c>
      <c r="AA375">
        <v>127.6380912051512</v>
      </c>
      <c r="AB375">
        <v>4290.382513042764</v>
      </c>
      <c r="AC375" s="1">
        <v>678.7579910084379</v>
      </c>
      <c r="AD375" s="1">
        <v>90736.327262017541</v>
      </c>
      <c r="AE375" s="1">
        <v>45</v>
      </c>
      <c r="AF375">
        <v>30360.5</v>
      </c>
      <c r="AG375" s="1">
        <v>45119.181950672653</v>
      </c>
      <c r="AH375" s="1">
        <v>47.549998000000002</v>
      </c>
      <c r="AI375">
        <v>32.340895000000003</v>
      </c>
      <c r="AJ375">
        <v>36.491793999999999</v>
      </c>
      <c r="AK375">
        <v>0.5</v>
      </c>
      <c r="AL375">
        <v>0.45258900000000002</v>
      </c>
      <c r="AM375">
        <v>0.470694</v>
      </c>
      <c r="AN375">
        <v>0</v>
      </c>
      <c r="AO375">
        <v>0.98942006490269763</v>
      </c>
      <c r="AP375">
        <v>2898.891355602962</v>
      </c>
      <c r="AQ375" s="1">
        <v>3084.636620417738</v>
      </c>
      <c r="AR375" s="1">
        <v>7617.4903389080637</v>
      </c>
      <c r="AS375" s="1">
        <v>772.6626874321496</v>
      </c>
      <c r="AT375" s="1">
        <v>469.19631924097968</v>
      </c>
      <c r="AU375">
        <v>14842.8773216019</v>
      </c>
      <c r="AV375" s="1">
        <v>9090.6894218548005</v>
      </c>
      <c r="AW375" s="1">
        <v>0.50035849160000001</v>
      </c>
      <c r="AX375">
        <v>3907.1259155106</v>
      </c>
      <c r="AY375" s="1">
        <v>0.21505119559999999</v>
      </c>
      <c r="AZ375">
        <v>924.95563485089997</v>
      </c>
      <c r="BA375">
        <v>5.0910264900000002E-2</v>
      </c>
      <c r="BB375">
        <v>4245.5814694435003</v>
      </c>
      <c r="BC375" s="1">
        <v>0.23368004789999999</v>
      </c>
      <c r="BD375">
        <v>18168.352441659801</v>
      </c>
      <c r="BE375" s="1">
        <v>0.48685179747882878</v>
      </c>
      <c r="BF375">
        <v>0.1880102452476895</v>
      </c>
      <c r="BG375">
        <v>0.26083999209941472</v>
      </c>
      <c r="BH375">
        <v>2.0347408890794821E-2</v>
      </c>
      <c r="BI375">
        <v>4.395055628327213E-2</v>
      </c>
    </row>
    <row r="376" spans="1:61" x14ac:dyDescent="0.35">
      <c r="A376" t="s">
        <v>1699</v>
      </c>
      <c r="B376" t="s">
        <v>1001</v>
      </c>
      <c r="C376">
        <v>238</v>
      </c>
      <c r="D376">
        <v>4.0781749747899161</v>
      </c>
      <c r="E376">
        <v>970.60564399999998</v>
      </c>
      <c r="F376" t="s">
        <v>3</v>
      </c>
      <c r="G376" t="s">
        <v>3</v>
      </c>
      <c r="H376" t="s">
        <v>3</v>
      </c>
      <c r="I376" t="s">
        <v>3</v>
      </c>
      <c r="J376">
        <v>0.9706129336395487</v>
      </c>
      <c r="K376">
        <v>2.4114213587906299E-2</v>
      </c>
      <c r="L376">
        <v>0.37628288914839458</v>
      </c>
      <c r="M376" t="s">
        <v>3</v>
      </c>
      <c r="N376">
        <v>0.1372952131628091</v>
      </c>
      <c r="O376">
        <v>66978.212536589999</v>
      </c>
      <c r="P376" s="1">
        <v>0.16049382716049379</v>
      </c>
      <c r="Q376">
        <v>0.1111111111111111</v>
      </c>
      <c r="R376">
        <v>0.72839506172839508</v>
      </c>
      <c r="S376">
        <v>13</v>
      </c>
      <c r="T376">
        <v>77109.846153840001</v>
      </c>
      <c r="U376" s="1">
        <v>74.661972615384613</v>
      </c>
      <c r="V376">
        <v>724025.30764595477</v>
      </c>
      <c r="W376" s="1">
        <v>0.20940865939549311</v>
      </c>
      <c r="X376">
        <v>5.9859204584093717E-2</v>
      </c>
      <c r="Y376">
        <v>0.7307321360204132</v>
      </c>
      <c r="Z376">
        <v>0.79059134060450686</v>
      </c>
      <c r="AA376">
        <v>724.02530764595474</v>
      </c>
      <c r="AB376">
        <v>20278.478825742332</v>
      </c>
      <c r="AC376" s="1">
        <v>364.7806420544573</v>
      </c>
      <c r="AD376">
        <v>618472.2881980337</v>
      </c>
      <c r="AE376" s="1">
        <v>604</v>
      </c>
      <c r="AF376">
        <v>38354</v>
      </c>
      <c r="AG376" s="1">
        <v>61472.991061851993</v>
      </c>
      <c r="AH376" s="1">
        <v>30.431532000000001</v>
      </c>
      <c r="AI376">
        <v>20.179548</v>
      </c>
      <c r="AJ376">
        <v>25.808879000000001</v>
      </c>
      <c r="AK376">
        <v>0</v>
      </c>
      <c r="AL376">
        <v>0</v>
      </c>
      <c r="AM376">
        <v>0</v>
      </c>
      <c r="AN376">
        <v>0</v>
      </c>
      <c r="AO376" s="1">
        <v>0.91558727949409224</v>
      </c>
      <c r="AP376">
        <v>3167.9665979770461</v>
      </c>
      <c r="AQ376" s="1">
        <v>7125.0319249122358</v>
      </c>
      <c r="AR376" s="1">
        <v>9617.1876680329715</v>
      </c>
      <c r="AS376" s="1">
        <v>1042.692164687227</v>
      </c>
      <c r="AT376" s="1">
        <v>622.92775004716532</v>
      </c>
      <c r="AU376">
        <v>21575.806105656651</v>
      </c>
      <c r="AV376" s="1">
        <v>7097.5100955096996</v>
      </c>
      <c r="AW376" s="1">
        <v>0.2562629267</v>
      </c>
      <c r="AX376">
        <v>16883.852992421202</v>
      </c>
      <c r="AY376" s="1">
        <v>0.60960893660000004</v>
      </c>
      <c r="AZ376">
        <v>1615.0968540043</v>
      </c>
      <c r="BA376" s="1">
        <v>5.83147387E-2</v>
      </c>
      <c r="BB376">
        <v>2099.7432778717998</v>
      </c>
      <c r="BC376" s="1">
        <v>7.5813398000000004E-2</v>
      </c>
      <c r="BD376">
        <v>27696.203219807001</v>
      </c>
      <c r="BE376" s="1">
        <v>0.49382648511152949</v>
      </c>
      <c r="BF376">
        <v>0.268699312582793</v>
      </c>
      <c r="BG376">
        <v>0.1541274960539161</v>
      </c>
      <c r="BH376">
        <v>4.9678732776178298E-2</v>
      </c>
      <c r="BI376">
        <v>3.3667973475583077E-2</v>
      </c>
    </row>
    <row r="377" spans="1:61" x14ac:dyDescent="0.35">
      <c r="A377" t="s">
        <v>1700</v>
      </c>
      <c r="B377" t="s">
        <v>1002</v>
      </c>
      <c r="C377">
        <v>28</v>
      </c>
      <c r="D377">
        <v>115.45291785714289</v>
      </c>
      <c r="E377">
        <v>3232.6817000000001</v>
      </c>
      <c r="F377">
        <v>3.4093829803068042E-2</v>
      </c>
      <c r="G377">
        <v>0.13239779525449721</v>
      </c>
      <c r="H377" t="s">
        <v>3</v>
      </c>
      <c r="I377">
        <v>2.654045774653304E-2</v>
      </c>
      <c r="J377">
        <v>0.74276697718347962</v>
      </c>
      <c r="K377">
        <v>6.3290060139953946E-2</v>
      </c>
      <c r="L377">
        <v>0.15433466976909641</v>
      </c>
      <c r="M377">
        <v>1.1152737251842459E-2</v>
      </c>
      <c r="N377">
        <v>0.13890273546902279</v>
      </c>
      <c r="O377">
        <v>81131.291442600006</v>
      </c>
      <c r="P377" s="1">
        <v>0.16666666666666671</v>
      </c>
      <c r="Q377">
        <v>0.125</v>
      </c>
      <c r="R377">
        <v>0.70833333333333337</v>
      </c>
      <c r="S377">
        <v>21</v>
      </c>
      <c r="T377">
        <v>104891.71428571</v>
      </c>
      <c r="U377" s="1">
        <v>153.9372238095238</v>
      </c>
      <c r="V377">
        <v>362899.49301225657</v>
      </c>
      <c r="W377" s="1">
        <v>0.79569172797194332</v>
      </c>
      <c r="X377">
        <v>0.15366468010108439</v>
      </c>
      <c r="Y377">
        <v>5.0643591926972313E-2</v>
      </c>
      <c r="Z377">
        <v>0.20430827202805671</v>
      </c>
      <c r="AA377">
        <v>362.89949301225658</v>
      </c>
      <c r="AB377">
        <v>13877.27873115376</v>
      </c>
      <c r="AC377" s="1">
        <v>1364.0285215831791</v>
      </c>
      <c r="AD377">
        <v>322087.31578291621</v>
      </c>
      <c r="AE377" s="1">
        <v>568</v>
      </c>
      <c r="AF377">
        <v>51586.5</v>
      </c>
      <c r="AG377" s="1">
        <v>83898.77976592393</v>
      </c>
      <c r="AH377" s="1">
        <v>72.279987000000006</v>
      </c>
      <c r="AI377">
        <v>35.584299999999999</v>
      </c>
      <c r="AJ377">
        <v>40.7729</v>
      </c>
      <c r="AK377">
        <v>0</v>
      </c>
      <c r="AL377">
        <v>0</v>
      </c>
      <c r="AM377">
        <v>0</v>
      </c>
      <c r="AN377">
        <v>0</v>
      </c>
      <c r="AO377">
        <v>0.87802959316418094</v>
      </c>
      <c r="AP377">
        <v>1955.330489234371</v>
      </c>
      <c r="AQ377" s="1">
        <v>3342.8772712141749</v>
      </c>
      <c r="AR377" s="1">
        <v>10421.10688163329</v>
      </c>
      <c r="AS377" s="1">
        <v>1974.758254114533</v>
      </c>
      <c r="AT377">
        <v>344.01764021493358</v>
      </c>
      <c r="AU377">
        <v>18038.090536411299</v>
      </c>
      <c r="AV377" s="1">
        <v>2701.0404719968001</v>
      </c>
      <c r="AW377" s="1">
        <v>0.14282577329999999</v>
      </c>
      <c r="AX377">
        <v>14046.6398312975</v>
      </c>
      <c r="AY377" s="1">
        <v>0.74275902829999996</v>
      </c>
      <c r="AZ377">
        <v>1143.9343933768</v>
      </c>
      <c r="BA377" s="1">
        <v>6.0489028600000001E-2</v>
      </c>
      <c r="BB377">
        <v>1019.821308645</v>
      </c>
      <c r="BC377" s="1">
        <v>5.39261698E-2</v>
      </c>
      <c r="BD377">
        <v>18911.4360053161</v>
      </c>
      <c r="BE377" s="1">
        <v>0.55964917451588858</v>
      </c>
      <c r="BF377">
        <v>0.22270052096534121</v>
      </c>
      <c r="BG377">
        <v>0.1670441150434582</v>
      </c>
      <c r="BH377">
        <v>3.6452991787164428E-2</v>
      </c>
      <c r="BI377">
        <v>1.4153197688147601E-2</v>
      </c>
    </row>
    <row r="378" spans="1:61" x14ac:dyDescent="0.35">
      <c r="A378" t="s">
        <v>1701</v>
      </c>
      <c r="B378" t="s">
        <v>1003</v>
      </c>
      <c r="C378">
        <v>37</v>
      </c>
      <c r="D378">
        <v>15.70877254054054</v>
      </c>
      <c r="E378">
        <v>581.22458400000005</v>
      </c>
      <c r="F378" t="s">
        <v>3</v>
      </c>
      <c r="G378" t="s">
        <v>3</v>
      </c>
      <c r="H378" t="s">
        <v>3</v>
      </c>
      <c r="I378">
        <v>0.12966078509303239</v>
      </c>
      <c r="J378">
        <v>0.82119382887081505</v>
      </c>
      <c r="K378">
        <v>3.4788877884977427E-2</v>
      </c>
      <c r="L378">
        <v>0.45171329223475959</v>
      </c>
      <c r="M378" t="s">
        <v>3</v>
      </c>
      <c r="N378">
        <v>0.19568416996489049</v>
      </c>
      <c r="O378">
        <v>63098.362535610002</v>
      </c>
      <c r="P378" s="1">
        <v>0.17460317460317459</v>
      </c>
      <c r="Q378">
        <v>0.14285714285714279</v>
      </c>
      <c r="R378">
        <v>0.68253968253968256</v>
      </c>
      <c r="S378">
        <v>3.86</v>
      </c>
      <c r="T378">
        <v>91262.839378229997</v>
      </c>
      <c r="U378" s="1">
        <v>150.5763170984456</v>
      </c>
      <c r="V378">
        <v>259098.19396077021</v>
      </c>
      <c r="W378" s="1">
        <v>0.40306800578826918</v>
      </c>
      <c r="X378">
        <v>0.26006280187077541</v>
      </c>
      <c r="Y378">
        <v>0.33686919234095541</v>
      </c>
      <c r="Z378">
        <v>0.59693199421173082</v>
      </c>
      <c r="AA378">
        <v>259.09819396077017</v>
      </c>
      <c r="AB378">
        <v>9105.0346899985907</v>
      </c>
      <c r="AC378" s="1">
        <v>493.50242212053428</v>
      </c>
      <c r="AD378">
        <v>205434.42585532751</v>
      </c>
      <c r="AE378" s="1">
        <v>411</v>
      </c>
      <c r="AF378">
        <v>37168</v>
      </c>
      <c r="AG378" s="1">
        <v>51855.39090444558</v>
      </c>
      <c r="AH378" s="1">
        <v>45.499971000000002</v>
      </c>
      <c r="AI378">
        <v>26.902282</v>
      </c>
      <c r="AJ378">
        <v>34.492682000000002</v>
      </c>
      <c r="AK378">
        <v>2</v>
      </c>
      <c r="AL378">
        <v>1.074824</v>
      </c>
      <c r="AM378">
        <v>1.4923219999999999</v>
      </c>
      <c r="AN378">
        <v>2313.3694737179248</v>
      </c>
      <c r="AO378">
        <v>1.6050533130458611</v>
      </c>
      <c r="AP378">
        <v>2981.9620293280641</v>
      </c>
      <c r="AQ378" s="1">
        <v>4093.9780861024278</v>
      </c>
      <c r="AR378" s="1">
        <v>10287.604145801241</v>
      </c>
      <c r="AS378" s="1">
        <v>1300.263066642756</v>
      </c>
      <c r="AT378">
        <v>327.02481146255161</v>
      </c>
      <c r="AU378">
        <v>18990.832139337032</v>
      </c>
      <c r="AV378" s="1">
        <v>7982.8892191898003</v>
      </c>
      <c r="AW378" s="1">
        <v>0.36350305049999998</v>
      </c>
      <c r="AX378">
        <v>8763.3659223377999</v>
      </c>
      <c r="AY378" s="1">
        <v>0.39904227129999997</v>
      </c>
      <c r="AZ378">
        <v>2543.5317700123001</v>
      </c>
      <c r="BA378" s="1">
        <v>0.1158204169</v>
      </c>
      <c r="BB378">
        <v>2671.2095840144998</v>
      </c>
      <c r="BC378" s="1">
        <v>0.1216342612</v>
      </c>
      <c r="BD378">
        <v>21960.996495554398</v>
      </c>
      <c r="BE378" s="1">
        <v>0.53466316579471518</v>
      </c>
      <c r="BF378">
        <v>0.21121666782478141</v>
      </c>
      <c r="BG378">
        <v>0.1140845954309305</v>
      </c>
      <c r="BH378">
        <v>4.3064743760681631E-2</v>
      </c>
      <c r="BI378">
        <v>9.6970827188891287E-2</v>
      </c>
    </row>
    <row r="379" spans="1:61" x14ac:dyDescent="0.35">
      <c r="A379" t="s">
        <v>1702</v>
      </c>
      <c r="B379" t="s">
        <v>1004</v>
      </c>
      <c r="C379">
        <v>15</v>
      </c>
      <c r="D379">
        <v>278.16659553333329</v>
      </c>
      <c r="E379">
        <v>4172.4989329999999</v>
      </c>
      <c r="F379">
        <v>1.9599617775998349E-2</v>
      </c>
      <c r="G379">
        <v>3.4136122105144759E-2</v>
      </c>
      <c r="H379" t="s">
        <v>3</v>
      </c>
      <c r="I379">
        <v>2.635944521144978E-2</v>
      </c>
      <c r="J379">
        <v>0.8529846395207985</v>
      </c>
      <c r="K379">
        <v>6.6462123122971256E-2</v>
      </c>
      <c r="L379">
        <v>0.217628149840049</v>
      </c>
      <c r="M379">
        <v>8.1246296540092508E-3</v>
      </c>
      <c r="N379">
        <v>0.13505156669362059</v>
      </c>
      <c r="O379">
        <v>66866.660333499996</v>
      </c>
      <c r="P379" s="1">
        <v>0.12828947368421051</v>
      </c>
      <c r="Q379">
        <v>0.19078947368421051</v>
      </c>
      <c r="R379">
        <v>0.68092105263157898</v>
      </c>
      <c r="S379">
        <v>27</v>
      </c>
      <c r="T379">
        <v>104703.77777777</v>
      </c>
      <c r="U379" s="1">
        <v>154.53699751851849</v>
      </c>
      <c r="V379">
        <v>230106.94919691191</v>
      </c>
      <c r="W379" s="1">
        <v>0.78186788956808573</v>
      </c>
      <c r="X379">
        <v>0.17943101963190061</v>
      </c>
      <c r="Y379">
        <v>3.870109080001375E-2</v>
      </c>
      <c r="Z379">
        <v>0.2181321104319143</v>
      </c>
      <c r="AA379">
        <v>230.1069491969119</v>
      </c>
      <c r="AB379">
        <v>8748.8168567975044</v>
      </c>
      <c r="AC379" s="1">
        <v>814.40414594828621</v>
      </c>
      <c r="AD379">
        <v>198181.18151623529</v>
      </c>
      <c r="AE379" s="1">
        <v>386</v>
      </c>
      <c r="AF379">
        <v>45333.5</v>
      </c>
      <c r="AG379" s="1">
        <v>85972.702640934483</v>
      </c>
      <c r="AH379" s="1">
        <v>80.699978000000002</v>
      </c>
      <c r="AI379">
        <v>34.355499999999999</v>
      </c>
      <c r="AJ379">
        <v>44.786098000000003</v>
      </c>
      <c r="AK379">
        <v>2.4</v>
      </c>
      <c r="AL379">
        <v>1.70261</v>
      </c>
      <c r="AM379">
        <v>1.9216869999999999</v>
      </c>
      <c r="AN379">
        <v>0</v>
      </c>
      <c r="AO379">
        <v>0.8541313795844877</v>
      </c>
      <c r="AP379">
        <v>1774.6733621513431</v>
      </c>
      <c r="AQ379" s="1">
        <v>2407.9497110323168</v>
      </c>
      <c r="AR379" s="1">
        <v>8402.5429947305875</v>
      </c>
      <c r="AS379" s="1">
        <v>839.38842795145661</v>
      </c>
      <c r="AT379" s="1">
        <v>462.75382714399848</v>
      </c>
      <c r="AU379">
        <v>13887.3083230097</v>
      </c>
      <c r="AV379" s="1">
        <v>4473.8549522197</v>
      </c>
      <c r="AW379" s="1">
        <v>0.31471411020000001</v>
      </c>
      <c r="AX379">
        <v>7434.1647178498997</v>
      </c>
      <c r="AY379" s="1">
        <v>0.52295761910000005</v>
      </c>
      <c r="AZ379">
        <v>1189.0391918048001</v>
      </c>
      <c r="BA379">
        <v>8.3643170200000005E-2</v>
      </c>
      <c r="BB379">
        <v>1118.5571761362</v>
      </c>
      <c r="BC379" s="1">
        <v>7.8685100499999994E-2</v>
      </c>
      <c r="BD379">
        <v>14215.616038010599</v>
      </c>
      <c r="BE379" s="1">
        <v>0.61610680050693523</v>
      </c>
      <c r="BF379">
        <v>0.25913315681010129</v>
      </c>
      <c r="BG379">
        <v>8.4041370419650471E-2</v>
      </c>
      <c r="BH379">
        <v>1.9225866280490479E-2</v>
      </c>
      <c r="BI379">
        <v>2.149280598282249E-2</v>
      </c>
    </row>
    <row r="380" spans="1:61" x14ac:dyDescent="0.35">
      <c r="A380" t="s">
        <v>1703</v>
      </c>
      <c r="B380" t="s">
        <v>1005</v>
      </c>
      <c r="C380">
        <v>77</v>
      </c>
      <c r="D380">
        <v>7.0075168441558446</v>
      </c>
      <c r="E380">
        <v>539.57879700000001</v>
      </c>
      <c r="F380" t="s">
        <v>3</v>
      </c>
      <c r="G380" t="s">
        <v>3</v>
      </c>
      <c r="H380" t="s">
        <v>3</v>
      </c>
      <c r="I380">
        <v>9.5318419978173183E-2</v>
      </c>
      <c r="J380">
        <v>0.88212593419438035</v>
      </c>
      <c r="K380" t="s">
        <v>3</v>
      </c>
      <c r="L380">
        <v>0.23956259783027231</v>
      </c>
      <c r="M380" t="s">
        <v>3</v>
      </c>
      <c r="N380">
        <v>0.14314881605548249</v>
      </c>
      <c r="O380">
        <v>58930.13317288</v>
      </c>
      <c r="P380" s="1">
        <v>0.1764705882352941</v>
      </c>
      <c r="Q380">
        <v>0.25490196078431371</v>
      </c>
      <c r="R380">
        <v>0.56862745098039214</v>
      </c>
      <c r="S380">
        <v>8</v>
      </c>
      <c r="T380">
        <v>61847</v>
      </c>
      <c r="U380" s="1">
        <v>67.447349625000001</v>
      </c>
      <c r="V380">
        <v>218139.9837325335</v>
      </c>
      <c r="W380" s="1">
        <v>0.79607940990135317</v>
      </c>
      <c r="X380">
        <v>0.16979124957063799</v>
      </c>
      <c r="Y380">
        <v>3.4129340528008853E-2</v>
      </c>
      <c r="Z380">
        <v>0.20392059009864691</v>
      </c>
      <c r="AA380">
        <v>218.13998373253349</v>
      </c>
      <c r="AB380">
        <v>6250.2882225003368</v>
      </c>
      <c r="AC380" s="1">
        <v>740.20525309855714</v>
      </c>
      <c r="AD380">
        <v>183716.52559775449</v>
      </c>
      <c r="AE380" s="1">
        <v>338</v>
      </c>
      <c r="AF380">
        <v>37382</v>
      </c>
      <c r="AG380" s="1">
        <v>56177.665850073492</v>
      </c>
      <c r="AH380" s="1">
        <v>55.599865999999999</v>
      </c>
      <c r="AI380">
        <v>26.199997</v>
      </c>
      <c r="AJ380">
        <v>34.735497000000002</v>
      </c>
      <c r="AK380">
        <v>4.0999999999999996</v>
      </c>
      <c r="AL380">
        <v>4.0999999999999996</v>
      </c>
      <c r="AM380">
        <v>4.0999999999999996</v>
      </c>
      <c r="AN380">
        <v>0</v>
      </c>
      <c r="AO380" s="1">
        <v>1.164563419246728</v>
      </c>
      <c r="AP380">
        <v>2508.8034917724908</v>
      </c>
      <c r="AQ380" s="1">
        <v>3357.8721404058429</v>
      </c>
      <c r="AR380" s="1">
        <v>10236.38034094212</v>
      </c>
      <c r="AS380" s="1">
        <v>866.07650745031037</v>
      </c>
      <c r="AT380">
        <v>439.08543352195511</v>
      </c>
      <c r="AU380">
        <v>17408.217914092718</v>
      </c>
      <c r="AV380" s="1">
        <v>8380.1590245468997</v>
      </c>
      <c r="AW380" s="1">
        <v>0.47952586050000001</v>
      </c>
      <c r="AX380">
        <v>5748.5435008069999</v>
      </c>
      <c r="AY380" s="1">
        <v>0.32894068729999998</v>
      </c>
      <c r="AZ380">
        <v>1917.4292659291</v>
      </c>
      <c r="BA380">
        <v>0.1097183139</v>
      </c>
      <c r="BB380">
        <v>1429.7954001017999</v>
      </c>
      <c r="BC380" s="1">
        <v>8.1815138300000007E-2</v>
      </c>
      <c r="BD380">
        <v>17475.927191384799</v>
      </c>
      <c r="BE380" s="1">
        <v>0.53860827733049288</v>
      </c>
      <c r="BF380">
        <v>0.231517422353858</v>
      </c>
      <c r="BG380">
        <v>0.1679049000557587</v>
      </c>
      <c r="BH380">
        <v>5.0938366916560743E-2</v>
      </c>
      <c r="BI380">
        <v>1.1031033343329701E-2</v>
      </c>
    </row>
    <row r="381" spans="1:61" x14ac:dyDescent="0.35">
      <c r="A381" t="s">
        <v>1704</v>
      </c>
      <c r="B381" t="s">
        <v>1006</v>
      </c>
      <c r="C381">
        <v>2</v>
      </c>
      <c r="D381">
        <v>629.735995</v>
      </c>
      <c r="E381">
        <v>1259.47199</v>
      </c>
      <c r="F381" t="s">
        <v>3</v>
      </c>
      <c r="G381">
        <v>0.77686512975238509</v>
      </c>
      <c r="H381" t="s">
        <v>3</v>
      </c>
      <c r="I381">
        <v>4.5600915627259077E-2</v>
      </c>
      <c r="J381">
        <v>6.2667432728784916E-2</v>
      </c>
      <c r="K381">
        <v>0.1101158452280311</v>
      </c>
      <c r="L381">
        <v>1</v>
      </c>
      <c r="M381">
        <v>2.850223076537613E-2</v>
      </c>
      <c r="N381">
        <v>0.21433122221622081</v>
      </c>
      <c r="O381">
        <v>70478.713531350004</v>
      </c>
      <c r="P381" s="1">
        <v>0.29245283018867918</v>
      </c>
      <c r="Q381">
        <v>0.1981132075471698</v>
      </c>
      <c r="R381">
        <v>0.50943396226415094</v>
      </c>
      <c r="S381">
        <v>20</v>
      </c>
      <c r="T381">
        <v>81710.75</v>
      </c>
      <c r="U381" s="1">
        <v>62.973599499999999</v>
      </c>
      <c r="V381">
        <v>111900.8768110833</v>
      </c>
      <c r="W381" s="1">
        <v>0.72498762204296674</v>
      </c>
      <c r="X381">
        <v>0.2002269540462403</v>
      </c>
      <c r="Y381">
        <v>7.4785423910793E-2</v>
      </c>
      <c r="Z381">
        <v>0.27501237795703332</v>
      </c>
      <c r="AA381">
        <v>111.90087681108341</v>
      </c>
      <c r="AB381">
        <v>3527.845823709029</v>
      </c>
      <c r="AC381" s="1">
        <v>440.22516927907219</v>
      </c>
      <c r="AD381" s="1">
        <v>70029.585902835606</v>
      </c>
      <c r="AE381" s="1">
        <v>21</v>
      </c>
      <c r="AF381">
        <v>31831</v>
      </c>
      <c r="AG381" s="1">
        <v>41649.489250552542</v>
      </c>
      <c r="AH381" s="1">
        <v>57.469951999999999</v>
      </c>
      <c r="AI381">
        <v>28.636490999999999</v>
      </c>
      <c r="AJ381">
        <v>32.300891999999997</v>
      </c>
      <c r="AK381">
        <v>3.9</v>
      </c>
      <c r="AL381">
        <v>3.1355840000000001</v>
      </c>
      <c r="AM381">
        <v>3.4010729999999998</v>
      </c>
      <c r="AN381">
        <v>0</v>
      </c>
      <c r="AO381">
        <v>0.90163213079480131</v>
      </c>
      <c r="AP381">
        <v>2361.583047194245</v>
      </c>
      <c r="AQ381" s="1">
        <v>2377.374609180471</v>
      </c>
      <c r="AR381" s="1">
        <v>9896.6157715027857</v>
      </c>
      <c r="AS381" s="1">
        <v>1471.577791896746</v>
      </c>
      <c r="AT381" s="1">
        <v>895.04295367457917</v>
      </c>
      <c r="AU381">
        <v>17002.194173448828</v>
      </c>
      <c r="AV381" s="1">
        <v>10342.4785831134</v>
      </c>
      <c r="AW381" s="1">
        <v>0.54454492799999998</v>
      </c>
      <c r="AX381">
        <v>3183.9328590976002</v>
      </c>
      <c r="AY381" s="1">
        <v>0.16763819960000001</v>
      </c>
      <c r="AZ381">
        <v>379.82089810640002</v>
      </c>
      <c r="BA381">
        <v>1.99980635E-2</v>
      </c>
      <c r="BB381">
        <v>5086.6515361500997</v>
      </c>
      <c r="BC381" s="1">
        <v>0.26781880879999997</v>
      </c>
      <c r="BD381">
        <v>18992.883876467498</v>
      </c>
      <c r="BE381" s="1">
        <v>0.61432116545898408</v>
      </c>
      <c r="BF381">
        <v>0.1822488216465375</v>
      </c>
      <c r="BG381">
        <v>0.17459783717871361</v>
      </c>
      <c r="BH381">
        <v>1.7723254590967179E-2</v>
      </c>
      <c r="BI381">
        <v>1.1108921124797661E-2</v>
      </c>
    </row>
    <row r="382" spans="1:61" x14ac:dyDescent="0.35">
      <c r="A382" t="s">
        <v>1705</v>
      </c>
      <c r="B382" t="s">
        <v>1007</v>
      </c>
      <c r="C382">
        <v>135</v>
      </c>
      <c r="D382">
        <v>11.102004740740741</v>
      </c>
      <c r="E382">
        <v>1498.77064</v>
      </c>
      <c r="F382" t="s">
        <v>3</v>
      </c>
      <c r="G382">
        <v>9.6509311708425916E-3</v>
      </c>
      <c r="H382" t="s">
        <v>3</v>
      </c>
      <c r="I382">
        <v>1.0720503614545331E-2</v>
      </c>
      <c r="J382">
        <v>0.95212833278082776</v>
      </c>
      <c r="K382">
        <v>2.3701099161903171E-2</v>
      </c>
      <c r="L382">
        <v>0.38424258026723462</v>
      </c>
      <c r="M382" t="s">
        <v>3</v>
      </c>
      <c r="N382">
        <v>0.19215270724122249</v>
      </c>
      <c r="O382">
        <v>59148.10786661</v>
      </c>
      <c r="P382" s="1">
        <v>0.22222222222222221</v>
      </c>
      <c r="Q382">
        <v>0.15384615384615391</v>
      </c>
      <c r="R382">
        <v>0.62393162393162394</v>
      </c>
      <c r="S382">
        <v>16.16</v>
      </c>
      <c r="T382">
        <v>80967.709158409998</v>
      </c>
      <c r="U382" s="1">
        <v>92.745707920792071</v>
      </c>
      <c r="V382">
        <v>222966.75360547501</v>
      </c>
      <c r="W382" s="1">
        <v>0.84921002591137418</v>
      </c>
      <c r="X382">
        <v>4.0644789046864707E-2</v>
      </c>
      <c r="Y382">
        <v>0.1101451850417611</v>
      </c>
      <c r="Z382">
        <v>0.15078997408862579</v>
      </c>
      <c r="AA382">
        <v>222.96675360547499</v>
      </c>
      <c r="AB382">
        <v>4684.9476581686977</v>
      </c>
      <c r="AC382" s="1">
        <v>593.57361043581693</v>
      </c>
      <c r="AD382" s="1">
        <v>185094.38817671279</v>
      </c>
      <c r="AE382" s="1">
        <v>346</v>
      </c>
      <c r="AF382">
        <v>40154</v>
      </c>
      <c r="AG382" s="1">
        <v>64092.894275592022</v>
      </c>
      <c r="AH382" s="1">
        <v>28.699995999999999</v>
      </c>
      <c r="AI382">
        <v>19.999998000000001</v>
      </c>
      <c r="AJ382">
        <v>21.318881000000001</v>
      </c>
      <c r="AK382">
        <v>1.1000000000000001</v>
      </c>
      <c r="AL382">
        <v>0.69296400000000002</v>
      </c>
      <c r="AM382">
        <v>0.87042299999999995</v>
      </c>
      <c r="AN382">
        <v>1999.876565503045</v>
      </c>
      <c r="AO382">
        <v>1.277646945993764</v>
      </c>
      <c r="AP382">
        <v>1990.903564804285</v>
      </c>
      <c r="AQ382" s="1">
        <v>3237.978587570944</v>
      </c>
      <c r="AR382" s="1">
        <v>8222.3933543293861</v>
      </c>
      <c r="AS382" s="1">
        <v>493.69004853204228</v>
      </c>
      <c r="AT382">
        <v>107.3599093187467</v>
      </c>
      <c r="AU382">
        <v>14052.325464555401</v>
      </c>
      <c r="AV382" s="1">
        <v>6341.3830308334</v>
      </c>
      <c r="AW382" s="1">
        <v>0.40220580950000001</v>
      </c>
      <c r="AX382">
        <v>6303.9521400054</v>
      </c>
      <c r="AY382" s="1">
        <v>0.39983173399999999</v>
      </c>
      <c r="AZ382">
        <v>1079.1611787198001</v>
      </c>
      <c r="BA382" s="1">
        <v>6.8446408799999997E-2</v>
      </c>
      <c r="BB382">
        <v>2042.0164200111999</v>
      </c>
      <c r="BC382" s="1">
        <v>0.1295160477</v>
      </c>
      <c r="BD382">
        <v>15766.512769569799</v>
      </c>
      <c r="BE382" s="1">
        <v>0.57704821589250532</v>
      </c>
      <c r="BF382">
        <v>0.2069785528929394</v>
      </c>
      <c r="BG382">
        <v>0.15439399469713611</v>
      </c>
      <c r="BH382">
        <v>4.0610664240851808E-2</v>
      </c>
      <c r="BI382">
        <v>2.096857227656735E-2</v>
      </c>
    </row>
    <row r="383" spans="1:61" x14ac:dyDescent="0.35">
      <c r="A383" t="s">
        <v>1706</v>
      </c>
      <c r="B383" t="s">
        <v>1008</v>
      </c>
      <c r="C383">
        <v>12</v>
      </c>
      <c r="D383">
        <v>284.69746458333333</v>
      </c>
      <c r="E383">
        <v>3416.3695750000002</v>
      </c>
      <c r="F383">
        <v>2.844138032137794E-2</v>
      </c>
      <c r="G383">
        <v>4.9474521686207917E-2</v>
      </c>
      <c r="H383" t="s">
        <v>3</v>
      </c>
      <c r="I383">
        <v>9.6648223719806789E-2</v>
      </c>
      <c r="J383">
        <v>0.78455535762166961</v>
      </c>
      <c r="K383">
        <v>3.9103492467682917E-2</v>
      </c>
      <c r="L383">
        <v>0.42671106511703399</v>
      </c>
      <c r="M383">
        <v>6.73522702865164E-2</v>
      </c>
      <c r="N383">
        <v>0.15349565282506281</v>
      </c>
      <c r="O383">
        <v>92283.220462130004</v>
      </c>
      <c r="P383" s="1">
        <v>6.5306122448979598E-2</v>
      </c>
      <c r="Q383">
        <v>5.7142857142857141E-2</v>
      </c>
      <c r="R383">
        <v>0.87755102040816324</v>
      </c>
      <c r="S383">
        <v>24</v>
      </c>
      <c r="T383">
        <v>113144.25</v>
      </c>
      <c r="U383" s="1">
        <v>142.34873229166669</v>
      </c>
      <c r="V383">
        <v>281291.94131463359</v>
      </c>
      <c r="W383" s="1">
        <v>0.73670585918338183</v>
      </c>
      <c r="X383">
        <v>0.23746178748090671</v>
      </c>
      <c r="Y383">
        <v>2.5832353335711489E-2</v>
      </c>
      <c r="Z383">
        <v>0.26329414081661823</v>
      </c>
      <c r="AA383">
        <v>281.29194131463368</v>
      </c>
      <c r="AB383">
        <v>14403.208411666061</v>
      </c>
      <c r="AC383" s="1">
        <v>1349.5717687393351</v>
      </c>
      <c r="AD383" s="1">
        <v>236817.5211404624</v>
      </c>
      <c r="AE383" s="1">
        <v>476</v>
      </c>
      <c r="AF383">
        <v>42998</v>
      </c>
      <c r="AG383" s="1">
        <v>67077.325520367391</v>
      </c>
      <c r="AH383" s="1">
        <v>94.499979999999994</v>
      </c>
      <c r="AI383">
        <v>45.0779</v>
      </c>
      <c r="AJ383">
        <v>65.498800000000003</v>
      </c>
      <c r="AK383">
        <v>1.95</v>
      </c>
      <c r="AL383">
        <v>1.0828009999999999</v>
      </c>
      <c r="AM383">
        <v>1.549639</v>
      </c>
      <c r="AN383">
        <v>0</v>
      </c>
      <c r="AO383">
        <v>1.3417919047462481</v>
      </c>
      <c r="AP383">
        <v>2131.8549150233548</v>
      </c>
      <c r="AQ383" s="1">
        <v>2373.4174017165569</v>
      </c>
      <c r="AR383" s="1">
        <v>10878.13361644283</v>
      </c>
      <c r="AS383" s="1">
        <v>1411.0753547499321</v>
      </c>
      <c r="AT383">
        <v>556.30401169346555</v>
      </c>
      <c r="AU383">
        <v>17350.785299626139</v>
      </c>
      <c r="AV383" s="1">
        <v>3807.6254320636999</v>
      </c>
      <c r="AW383" s="1">
        <v>0.2060087145</v>
      </c>
      <c r="AX383">
        <v>12774.638012764</v>
      </c>
      <c r="AY383" s="1">
        <v>0.69116219590000005</v>
      </c>
      <c r="AZ383">
        <v>747.47823388220002</v>
      </c>
      <c r="BA383">
        <v>4.0441748499999999E-2</v>
      </c>
      <c r="BB383">
        <v>1153.0950396311</v>
      </c>
      <c r="BC383" s="1">
        <v>6.23873411E-2</v>
      </c>
      <c r="BD383">
        <v>18482.836718341001</v>
      </c>
      <c r="BE383" s="1">
        <v>0.59957989145710133</v>
      </c>
      <c r="BF383">
        <v>0.27852172336606529</v>
      </c>
      <c r="BG383">
        <v>7.151464454558229E-2</v>
      </c>
      <c r="BH383">
        <v>3.383941156347945E-2</v>
      </c>
      <c r="BI383">
        <v>1.6544329067771538E-2</v>
      </c>
    </row>
    <row r="384" spans="1:61" x14ac:dyDescent="0.35">
      <c r="A384" t="s">
        <v>1707</v>
      </c>
      <c r="B384" t="s">
        <v>1009</v>
      </c>
      <c r="C384">
        <v>24</v>
      </c>
      <c r="D384">
        <v>177.0035718333333</v>
      </c>
      <c r="E384">
        <v>4248.0857239999996</v>
      </c>
      <c r="F384">
        <v>1.7982325615803849E-2</v>
      </c>
      <c r="G384">
        <v>2.1931948948017321E-2</v>
      </c>
      <c r="H384" t="s">
        <v>3</v>
      </c>
      <c r="I384">
        <v>7.5353123782567533E-2</v>
      </c>
      <c r="J384">
        <v>0.8473848795100033</v>
      </c>
      <c r="K384">
        <v>3.5986142798774448E-2</v>
      </c>
      <c r="L384">
        <v>0.201453394415162</v>
      </c>
      <c r="M384">
        <v>6.2071828125161771E-3</v>
      </c>
      <c r="N384">
        <v>0.14456776237720639</v>
      </c>
      <c r="O384">
        <v>63152.482711789999</v>
      </c>
      <c r="P384" s="1">
        <v>0.29530201342281881</v>
      </c>
      <c r="Q384">
        <v>0.27516778523489932</v>
      </c>
      <c r="R384">
        <v>0.42953020134228193</v>
      </c>
      <c r="S384">
        <v>53.34</v>
      </c>
      <c r="T384">
        <v>81779.597675290002</v>
      </c>
      <c r="U384" s="1">
        <v>79.641652118485183</v>
      </c>
      <c r="V384">
        <v>283460.87113942619</v>
      </c>
      <c r="W384" s="1">
        <v>0.89597759637939645</v>
      </c>
      <c r="X384">
        <v>8.274866038412243E-2</v>
      </c>
      <c r="Y384">
        <v>2.1273743236481131E-2</v>
      </c>
      <c r="Z384">
        <v>0.1040224036206036</v>
      </c>
      <c r="AA384">
        <v>283.46087113942622</v>
      </c>
      <c r="AB384">
        <v>8481.4875077600955</v>
      </c>
      <c r="AC384" s="1">
        <v>1092.4515043990671</v>
      </c>
      <c r="AD384">
        <v>223931.19632834269</v>
      </c>
      <c r="AE384" s="1">
        <v>449</v>
      </c>
      <c r="AF384">
        <v>52021</v>
      </c>
      <c r="AG384" s="1">
        <v>76655.259550797651</v>
      </c>
      <c r="AH384" s="1">
        <v>42.342972000000003</v>
      </c>
      <c r="AI384">
        <v>29.643000000000001</v>
      </c>
      <c r="AJ384">
        <v>29.739892999999999</v>
      </c>
      <c r="AK384">
        <v>3</v>
      </c>
      <c r="AL384">
        <v>1.086241</v>
      </c>
      <c r="AM384">
        <v>1.8561300000000001</v>
      </c>
      <c r="AN384">
        <v>0</v>
      </c>
      <c r="AO384" s="1">
        <v>0.85573220923137483</v>
      </c>
      <c r="AP384">
        <v>1589.3097782506049</v>
      </c>
      <c r="AQ384" s="1">
        <v>2248.5271132913699</v>
      </c>
      <c r="AR384" s="1">
        <v>7374.355447446711</v>
      </c>
      <c r="AS384" s="1">
        <v>805.81162490684244</v>
      </c>
      <c r="AT384" s="1">
        <v>427.42551538962311</v>
      </c>
      <c r="AU384">
        <v>12445.429479285151</v>
      </c>
      <c r="AV384" s="1">
        <v>3874.9004433583</v>
      </c>
      <c r="AW384" s="1">
        <v>0.29442991909999999</v>
      </c>
      <c r="AX384">
        <v>6874.6368590298998</v>
      </c>
      <c r="AY384" s="1">
        <v>0.52236149129999998</v>
      </c>
      <c r="AZ384">
        <v>1165.2215941018001</v>
      </c>
      <c r="BA384">
        <v>8.8538042400000003E-2</v>
      </c>
      <c r="BB384">
        <v>1245.9295789291</v>
      </c>
      <c r="BC384" s="1">
        <v>9.4670547199999996E-2</v>
      </c>
      <c r="BD384">
        <v>13160.6884754191</v>
      </c>
      <c r="BE384" s="1">
        <v>0.60634607415829855</v>
      </c>
      <c r="BF384">
        <v>0.20642255538573531</v>
      </c>
      <c r="BG384">
        <v>0.1282116586909684</v>
      </c>
      <c r="BH384">
        <v>2.8977203972551241E-2</v>
      </c>
      <c r="BI384">
        <v>3.004250779244648E-2</v>
      </c>
    </row>
    <row r="385" spans="1:61" x14ac:dyDescent="0.35">
      <c r="A385" t="s">
        <v>1708</v>
      </c>
      <c r="B385" t="s">
        <v>1010</v>
      </c>
      <c r="C385">
        <v>25</v>
      </c>
      <c r="D385">
        <v>155.01147323999999</v>
      </c>
      <c r="E385">
        <v>3875.2868309999999</v>
      </c>
      <c r="F385">
        <v>6.8132795245853445E-2</v>
      </c>
      <c r="G385">
        <v>1.8325073307612561E-2</v>
      </c>
      <c r="H385" t="s">
        <v>3</v>
      </c>
      <c r="I385">
        <v>4.9259869357047743E-2</v>
      </c>
      <c r="J385">
        <v>0.81787149041049489</v>
      </c>
      <c r="K385">
        <v>4.5520151839285587E-2</v>
      </c>
      <c r="L385">
        <v>0.16623784531066441</v>
      </c>
      <c r="M385">
        <v>5.9294466954924657E-2</v>
      </c>
      <c r="N385">
        <v>0.10232956039113179</v>
      </c>
      <c r="O385">
        <v>83818.989257880006</v>
      </c>
      <c r="P385" s="1">
        <v>0.11203319502074691</v>
      </c>
      <c r="Q385">
        <v>0.12448132780082991</v>
      </c>
      <c r="R385">
        <v>0.76348547717842319</v>
      </c>
      <c r="S385">
        <v>29.67</v>
      </c>
      <c r="T385">
        <v>94885.509942699995</v>
      </c>
      <c r="U385" s="1">
        <v>130.61297037411529</v>
      </c>
      <c r="V385">
        <v>353168.78457918722</v>
      </c>
      <c r="W385" s="1">
        <v>0.84245901636229981</v>
      </c>
      <c r="X385">
        <v>0.13193441992525171</v>
      </c>
      <c r="Y385">
        <v>2.560656371244846E-2</v>
      </c>
      <c r="Z385">
        <v>0.15754098363770019</v>
      </c>
      <c r="AA385">
        <v>353.16878457918722</v>
      </c>
      <c r="AB385">
        <v>12164.094699497609</v>
      </c>
      <c r="AC385" s="1">
        <v>1498.178522827385</v>
      </c>
      <c r="AD385">
        <v>311589.21622539248</v>
      </c>
      <c r="AE385" s="1">
        <v>565</v>
      </c>
      <c r="AF385">
        <v>49506</v>
      </c>
      <c r="AG385" s="1">
        <v>91211.545688418351</v>
      </c>
      <c r="AH385" s="1">
        <v>58.899979999999999</v>
      </c>
      <c r="AI385">
        <v>33.799999</v>
      </c>
      <c r="AJ385">
        <v>33.799998000000002</v>
      </c>
      <c r="AK385">
        <v>1.5</v>
      </c>
      <c r="AL385">
        <v>1.4023429999999999</v>
      </c>
      <c r="AM385">
        <v>1.4211039999999999</v>
      </c>
      <c r="AN385">
        <v>0</v>
      </c>
      <c r="AO385" s="1">
        <v>0.86815605246734984</v>
      </c>
      <c r="AP385">
        <v>1826.759452583085</v>
      </c>
      <c r="AQ385" s="1">
        <v>2639.3233961886322</v>
      </c>
      <c r="AR385" s="1">
        <v>8714.0837756481415</v>
      </c>
      <c r="AS385" s="1">
        <v>1077.160084411827</v>
      </c>
      <c r="AT385">
        <v>480.51599822341001</v>
      </c>
      <c r="AU385">
        <v>14737.842707055101</v>
      </c>
      <c r="AV385" s="1">
        <v>2967.9707512691998</v>
      </c>
      <c r="AW385" s="1">
        <v>0.18263695669999999</v>
      </c>
      <c r="AX385">
        <v>10868.939098618601</v>
      </c>
      <c r="AY385" s="1">
        <v>0.66883070160000002</v>
      </c>
      <c r="AZ385">
        <v>1292.6999416149999</v>
      </c>
      <c r="BA385">
        <v>7.9547543799999995E-2</v>
      </c>
      <c r="BB385">
        <v>1121.0483696260001</v>
      </c>
      <c r="BC385" s="1">
        <v>6.8984797900000006E-2</v>
      </c>
      <c r="BD385">
        <v>16250.6581611288</v>
      </c>
      <c r="BE385" s="1">
        <v>0.6210149279985635</v>
      </c>
      <c r="BF385">
        <v>0.2365344395724806</v>
      </c>
      <c r="BG385">
        <v>9.6764616960419825E-2</v>
      </c>
      <c r="BH385">
        <v>3.0994332601011809E-2</v>
      </c>
      <c r="BI385">
        <v>1.4691682867524321E-2</v>
      </c>
    </row>
    <row r="386" spans="1:61" x14ac:dyDescent="0.35">
      <c r="A386" t="s">
        <v>1709</v>
      </c>
      <c r="B386" t="s">
        <v>1011</v>
      </c>
      <c r="C386">
        <v>160</v>
      </c>
      <c r="D386">
        <v>8.5576011750000003</v>
      </c>
      <c r="E386">
        <v>1369.2161880000001</v>
      </c>
      <c r="F386" t="s">
        <v>3</v>
      </c>
      <c r="G386" t="s">
        <v>3</v>
      </c>
      <c r="H386" t="s">
        <v>3</v>
      </c>
      <c r="I386">
        <v>9.2641434159637243E-3</v>
      </c>
      <c r="J386">
        <v>0.96222230113688789</v>
      </c>
      <c r="K386">
        <v>1.948313995593158E-2</v>
      </c>
      <c r="L386">
        <v>0.35261169842565632</v>
      </c>
      <c r="M386" t="s">
        <v>3</v>
      </c>
      <c r="N386">
        <v>0.15501201247270679</v>
      </c>
      <c r="O386">
        <v>65671.852953759997</v>
      </c>
      <c r="P386" s="1">
        <v>0.24489795918367349</v>
      </c>
      <c r="Q386">
        <v>0.18367346938775511</v>
      </c>
      <c r="R386">
        <v>0.5714285714285714</v>
      </c>
      <c r="S386">
        <v>10.5</v>
      </c>
      <c r="T386">
        <v>100148</v>
      </c>
      <c r="U386" s="1">
        <v>130.40154171428571</v>
      </c>
      <c r="V386">
        <v>230851.72580504141</v>
      </c>
      <c r="W386" s="1">
        <v>0.92015158410093056</v>
      </c>
      <c r="X386">
        <v>2.045874109166267E-2</v>
      </c>
      <c r="Y386">
        <v>5.9389674807406798E-2</v>
      </c>
      <c r="Z386">
        <v>7.9848415899069464E-2</v>
      </c>
      <c r="AA386">
        <v>230.85172580504141</v>
      </c>
      <c r="AB386">
        <v>5366.5688913108288</v>
      </c>
      <c r="AC386" s="1">
        <v>645.25068264822471</v>
      </c>
      <c r="AD386">
        <v>176791.0702793354</v>
      </c>
      <c r="AE386" s="1">
        <v>311</v>
      </c>
      <c r="AF386">
        <v>43542</v>
      </c>
      <c r="AG386" s="1">
        <v>68340.871220020854</v>
      </c>
      <c r="AH386" s="1">
        <v>27.815007999999999</v>
      </c>
      <c r="AI386">
        <v>22.948588000000001</v>
      </c>
      <c r="AJ386">
        <v>23.399187999999999</v>
      </c>
      <c r="AK386">
        <v>1.55</v>
      </c>
      <c r="AL386">
        <v>1.278907</v>
      </c>
      <c r="AM386">
        <v>1.4018740000000001</v>
      </c>
      <c r="AN386">
        <v>2021.375356394778</v>
      </c>
      <c r="AO386">
        <v>1.681866571734034</v>
      </c>
      <c r="AP386">
        <v>1525.2314194812891</v>
      </c>
      <c r="AQ386" s="1">
        <v>3217.856821015032</v>
      </c>
      <c r="AR386" s="1">
        <v>8146.1775267880485</v>
      </c>
      <c r="AS386" s="1">
        <v>1431.68825141001</v>
      </c>
      <c r="AT386">
        <v>497.04505100402741</v>
      </c>
      <c r="AU386">
        <v>14817.99906969841</v>
      </c>
      <c r="AV386" s="1">
        <v>7291.1893714654998</v>
      </c>
      <c r="AW386" s="1">
        <v>0.46272144209999999</v>
      </c>
      <c r="AX386">
        <v>6357.2273326926997</v>
      </c>
      <c r="AY386" s="1">
        <v>0.4034493207</v>
      </c>
      <c r="AZ386">
        <v>1121.1597128947001</v>
      </c>
      <c r="BA386" s="1">
        <v>7.1152265100000001E-2</v>
      </c>
      <c r="BB386">
        <v>987.61291668900003</v>
      </c>
      <c r="BC386" s="1">
        <v>6.2676972100000006E-2</v>
      </c>
      <c r="BD386">
        <v>15757.189333741901</v>
      </c>
      <c r="BE386" s="1">
        <v>0.55444413128053016</v>
      </c>
      <c r="BF386">
        <v>0.25865916345177198</v>
      </c>
      <c r="BG386">
        <v>0.1363993987179748</v>
      </c>
      <c r="BH386">
        <v>4.0797387814570978E-2</v>
      </c>
      <c r="BI386">
        <v>9.6999187351520886E-3</v>
      </c>
    </row>
    <row r="387" spans="1:61" x14ac:dyDescent="0.35">
      <c r="A387" t="s">
        <v>1710</v>
      </c>
      <c r="B387" t="s">
        <v>1012</v>
      </c>
      <c r="C387">
        <v>118</v>
      </c>
      <c r="D387">
        <v>24.482569542372879</v>
      </c>
      <c r="E387">
        <v>2888.9432059999999</v>
      </c>
      <c r="F387">
        <v>7.3281925713902787E-3</v>
      </c>
      <c r="G387">
        <v>2.0405311673266879E-2</v>
      </c>
      <c r="H387" t="s">
        <v>3</v>
      </c>
      <c r="I387">
        <v>2.6505954862651449E-2</v>
      </c>
      <c r="J387">
        <v>0.89011861414169724</v>
      </c>
      <c r="K387">
        <v>5.3715826545003641E-2</v>
      </c>
      <c r="L387">
        <v>0.29383861900510688</v>
      </c>
      <c r="M387">
        <v>5.510349990584037E-3</v>
      </c>
      <c r="N387">
        <v>0.15240671705842029</v>
      </c>
      <c r="O387">
        <v>66778.605811849993</v>
      </c>
      <c r="P387" s="1">
        <v>0.23280423280423279</v>
      </c>
      <c r="Q387">
        <v>0.19047619047619049</v>
      </c>
      <c r="R387">
        <v>0.57671957671957674</v>
      </c>
      <c r="S387">
        <v>17.88</v>
      </c>
      <c r="T387">
        <v>94049.776286349996</v>
      </c>
      <c r="U387" s="1">
        <v>161.57400480984339</v>
      </c>
      <c r="V387">
        <v>234912.07047287311</v>
      </c>
      <c r="W387" s="1">
        <v>0.87635872241976298</v>
      </c>
      <c r="X387">
        <v>8.2415523944289026E-2</v>
      </c>
      <c r="Y387">
        <v>4.1225753635948013E-2</v>
      </c>
      <c r="Z387">
        <v>0.12364127758023701</v>
      </c>
      <c r="AA387">
        <v>234.91207047287321</v>
      </c>
      <c r="AB387">
        <v>5281.8064987602256</v>
      </c>
      <c r="AC387" s="1">
        <v>675.83630095080514</v>
      </c>
      <c r="AD387">
        <v>180995.709094469</v>
      </c>
      <c r="AE387" s="1">
        <v>329</v>
      </c>
      <c r="AF387">
        <v>43299.5</v>
      </c>
      <c r="AG387" s="1">
        <v>70548.726555652931</v>
      </c>
      <c r="AH387" s="1">
        <v>46.131785000000001</v>
      </c>
      <c r="AI387">
        <v>20.406336</v>
      </c>
      <c r="AJ387">
        <v>32.749865</v>
      </c>
      <c r="AK387">
        <v>1.5</v>
      </c>
      <c r="AL387">
        <v>1.0697129999999999</v>
      </c>
      <c r="AM387">
        <v>1.428601</v>
      </c>
      <c r="AN387">
        <v>2145.931043962516</v>
      </c>
      <c r="AO387">
        <v>1.069619717545895</v>
      </c>
      <c r="AP387">
        <v>1343.444492760997</v>
      </c>
      <c r="AQ387" s="1">
        <v>2124.4751600700042</v>
      </c>
      <c r="AR387" s="1">
        <v>7512.5830147593424</v>
      </c>
      <c r="AS387" s="1">
        <v>1022.227080777025</v>
      </c>
      <c r="AT387">
        <v>503.02250213222089</v>
      </c>
      <c r="AU387">
        <v>12505.75225049959</v>
      </c>
      <c r="AV387" s="1">
        <v>5018.2136648814003</v>
      </c>
      <c r="AW387" s="1">
        <v>0.36984708719999998</v>
      </c>
      <c r="AX387">
        <v>6698.8289136740996</v>
      </c>
      <c r="AY387" s="1">
        <v>0.49371001860000002</v>
      </c>
      <c r="AZ387">
        <v>894.43388311529998</v>
      </c>
      <c r="BA387">
        <v>6.5920622100000006E-2</v>
      </c>
      <c r="BB387">
        <v>956.87066919749998</v>
      </c>
      <c r="BC387" s="1">
        <v>7.05222722E-2</v>
      </c>
      <c r="BD387">
        <v>13568.3471308683</v>
      </c>
      <c r="BE387" s="1">
        <v>0.59123304705784241</v>
      </c>
      <c r="BF387">
        <v>0.24678440675164781</v>
      </c>
      <c r="BG387">
        <v>0.1001390789429274</v>
      </c>
      <c r="BH387">
        <v>4.8348859451260988E-2</v>
      </c>
      <c r="BI387">
        <v>1.3494607796321469E-2</v>
      </c>
    </row>
    <row r="388" spans="1:61" x14ac:dyDescent="0.35">
      <c r="A388" t="s">
        <v>1711</v>
      </c>
      <c r="B388" t="s">
        <v>1013</v>
      </c>
      <c r="C388">
        <v>114</v>
      </c>
      <c r="D388">
        <v>8.8820038684210534</v>
      </c>
      <c r="E388">
        <v>1012.548441</v>
      </c>
      <c r="F388" t="s">
        <v>3</v>
      </c>
      <c r="G388" t="s">
        <v>3</v>
      </c>
      <c r="H388" t="s">
        <v>3</v>
      </c>
      <c r="I388">
        <v>8.8300829599049807E-2</v>
      </c>
      <c r="J388">
        <v>0.87413163062778132</v>
      </c>
      <c r="K388">
        <v>2.221573469244234E-2</v>
      </c>
      <c r="L388">
        <v>0.20092916707829001</v>
      </c>
      <c r="M388" t="s">
        <v>3</v>
      </c>
      <c r="N388">
        <v>0.15040516398692291</v>
      </c>
      <c r="O388">
        <v>67636.673257529997</v>
      </c>
      <c r="P388" s="1">
        <v>0.30303030303030298</v>
      </c>
      <c r="Q388">
        <v>0.15151515151515149</v>
      </c>
      <c r="R388">
        <v>0.54545454545454541</v>
      </c>
      <c r="S388">
        <v>4</v>
      </c>
      <c r="T388">
        <v>58081.5</v>
      </c>
      <c r="U388" s="1">
        <v>253.13711025000001</v>
      </c>
      <c r="V388">
        <v>420809.54623681062</v>
      </c>
      <c r="W388" s="1">
        <v>0.38931261126609268</v>
      </c>
      <c r="X388">
        <v>0.13334301047395969</v>
      </c>
      <c r="Y388">
        <v>0.47734437825994758</v>
      </c>
      <c r="Z388">
        <v>0.61068738873390727</v>
      </c>
      <c r="AA388">
        <v>420.8095462368106</v>
      </c>
      <c r="AB388">
        <v>14561.758630963121</v>
      </c>
      <c r="AC388" s="1">
        <v>531.25124509475199</v>
      </c>
      <c r="AD388">
        <v>397160.91527869849</v>
      </c>
      <c r="AE388" s="1">
        <v>589</v>
      </c>
      <c r="AF388">
        <v>42532</v>
      </c>
      <c r="AG388" s="1">
        <v>78340.958916615942</v>
      </c>
      <c r="AH388" s="1">
        <v>44.149999000000001</v>
      </c>
      <c r="AI388">
        <v>23.959299000000001</v>
      </c>
      <c r="AJ388">
        <v>31.510788000000002</v>
      </c>
      <c r="AK388">
        <v>0.5</v>
      </c>
      <c r="AL388">
        <v>0.5</v>
      </c>
      <c r="AM388">
        <v>0.5</v>
      </c>
      <c r="AN388">
        <v>0</v>
      </c>
      <c r="AO388">
        <v>0.7380509129036098</v>
      </c>
      <c r="AP388">
        <v>1271.3298227279579</v>
      </c>
      <c r="AQ388" s="1">
        <v>2637.5212205773369</v>
      </c>
      <c r="AR388" s="1">
        <v>7844.4287684207693</v>
      </c>
      <c r="AS388" s="1">
        <v>992.5452840631059</v>
      </c>
      <c r="AT388" s="1">
        <v>691.39858564060546</v>
      </c>
      <c r="AU388">
        <v>13437.223681429779</v>
      </c>
      <c r="AV388" s="1">
        <v>3870.6998780386002</v>
      </c>
      <c r="AW388" s="1">
        <v>0.22380780240000001</v>
      </c>
      <c r="AX388">
        <v>10862.6679793447</v>
      </c>
      <c r="AY388" s="1">
        <v>0.62809050700000002</v>
      </c>
      <c r="AZ388">
        <v>1604.1795490019999</v>
      </c>
      <c r="BA388">
        <v>9.2755292500000003E-2</v>
      </c>
      <c r="BB388">
        <v>957.20208893250003</v>
      </c>
      <c r="BC388" s="1">
        <v>5.5346397999999998E-2</v>
      </c>
      <c r="BD388">
        <v>17294.749495317799</v>
      </c>
      <c r="BE388" s="1">
        <v>0.54480295378735377</v>
      </c>
      <c r="BF388">
        <v>0.21120802132282071</v>
      </c>
      <c r="BG388">
        <v>0.19535232761655619</v>
      </c>
      <c r="BH388">
        <v>4.4154030361570333E-2</v>
      </c>
      <c r="BI388">
        <v>4.4826669116989834E-3</v>
      </c>
    </row>
    <row r="389" spans="1:61" x14ac:dyDescent="0.35">
      <c r="A389" t="s">
        <v>1712</v>
      </c>
      <c r="B389" t="s">
        <v>1014</v>
      </c>
      <c r="C389">
        <v>172</v>
      </c>
      <c r="D389">
        <v>12.74720123255814</v>
      </c>
      <c r="E389">
        <v>2192.5186119999998</v>
      </c>
      <c r="F389" t="s">
        <v>3</v>
      </c>
      <c r="G389" t="s">
        <v>3</v>
      </c>
      <c r="H389" t="s">
        <v>3</v>
      </c>
      <c r="I389">
        <v>1.225019661443159E-2</v>
      </c>
      <c r="J389">
        <v>0.96338810042905221</v>
      </c>
      <c r="K389">
        <v>1.6275825652823279E-2</v>
      </c>
      <c r="L389">
        <v>0.25593492427787451</v>
      </c>
      <c r="M389" t="s">
        <v>3</v>
      </c>
      <c r="N389">
        <v>0.14532661681420911</v>
      </c>
      <c r="O389">
        <v>67632.350406969999</v>
      </c>
      <c r="P389" s="1">
        <v>8.461538461538462E-2</v>
      </c>
      <c r="Q389">
        <v>0.15384615384615391</v>
      </c>
      <c r="R389">
        <v>0.7615384615384615</v>
      </c>
      <c r="S389">
        <v>14.82</v>
      </c>
      <c r="T389">
        <v>83462.4831309</v>
      </c>
      <c r="U389" s="1">
        <v>147.94322618083669</v>
      </c>
      <c r="V389">
        <v>210723.7318175158</v>
      </c>
      <c r="W389" s="1">
        <v>0.74985329935884604</v>
      </c>
      <c r="X389">
        <v>4.0647588030903813E-2</v>
      </c>
      <c r="Y389">
        <v>0.20949911261025009</v>
      </c>
      <c r="Z389">
        <v>0.25014670064115402</v>
      </c>
      <c r="AA389">
        <v>210.72373181751581</v>
      </c>
      <c r="AB389">
        <v>5494.4961169615844</v>
      </c>
      <c r="AC389" s="1">
        <v>555.42497716320418</v>
      </c>
      <c r="AD389">
        <v>201187.8947077707</v>
      </c>
      <c r="AE389" s="1">
        <v>398</v>
      </c>
      <c r="AF389">
        <v>43600</v>
      </c>
      <c r="AG389" s="1">
        <v>77492.341620488238</v>
      </c>
      <c r="AH389" s="1">
        <v>31.349985</v>
      </c>
      <c r="AI389">
        <v>24.627293000000002</v>
      </c>
      <c r="AJ389">
        <v>25.579739</v>
      </c>
      <c r="AK389">
        <v>6.2</v>
      </c>
      <c r="AL389">
        <v>3.5604930000000001</v>
      </c>
      <c r="AM389">
        <v>4.6256300000000001</v>
      </c>
      <c r="AN389">
        <v>0</v>
      </c>
      <c r="AO389" s="1">
        <v>0.76896693897501245</v>
      </c>
      <c r="AP389">
        <v>1390.29752053936</v>
      </c>
      <c r="AQ389" s="1">
        <v>2728.642428509519</v>
      </c>
      <c r="AR389" s="1">
        <v>6492.8483170385971</v>
      </c>
      <c r="AS389" s="1">
        <v>353.04846023354992</v>
      </c>
      <c r="AT389">
        <v>271.40261284130901</v>
      </c>
      <c r="AU389">
        <v>11236.239339162339</v>
      </c>
      <c r="AV389" s="1">
        <v>6406.7166191532997</v>
      </c>
      <c r="AW389" s="1">
        <v>0.46840107809999998</v>
      </c>
      <c r="AX389">
        <v>4702.8357059902</v>
      </c>
      <c r="AY389" s="1">
        <v>0.34382874190000001</v>
      </c>
      <c r="AZ389">
        <v>907.66945546730005</v>
      </c>
      <c r="BA389">
        <v>6.6360567600000003E-2</v>
      </c>
      <c r="BB389">
        <v>1660.6216728125</v>
      </c>
      <c r="BC389" s="1">
        <v>0.12140961240000001</v>
      </c>
      <c r="BD389">
        <v>13677.8434534233</v>
      </c>
      <c r="BE389" s="1">
        <v>0.53908254400703404</v>
      </c>
      <c r="BF389">
        <v>0.25125076128095741</v>
      </c>
      <c r="BG389">
        <v>0.16563274090127969</v>
      </c>
      <c r="BH389">
        <v>2.908367613839466E-2</v>
      </c>
      <c r="BI389">
        <v>1.4950277672334171E-2</v>
      </c>
    </row>
    <row r="390" spans="1:61" x14ac:dyDescent="0.35">
      <c r="A390" t="s">
        <v>1713</v>
      </c>
      <c r="B390" t="s">
        <v>1015</v>
      </c>
      <c r="C390">
        <v>45</v>
      </c>
      <c r="D390">
        <v>100.3159164444444</v>
      </c>
      <c r="E390">
        <v>4514.2162399999997</v>
      </c>
      <c r="F390">
        <v>1.9617549767354241E-2</v>
      </c>
      <c r="G390">
        <v>0.22858258107464829</v>
      </c>
      <c r="H390" t="s">
        <v>3</v>
      </c>
      <c r="I390">
        <v>3.9827855621724598E-2</v>
      </c>
      <c r="J390">
        <v>0.6230822193855583</v>
      </c>
      <c r="K390">
        <v>8.7476072149906811E-2</v>
      </c>
      <c r="L390">
        <v>0.38714040790248522</v>
      </c>
      <c r="M390">
        <v>1.686997524054876E-2</v>
      </c>
      <c r="N390">
        <v>0.1664316190637021</v>
      </c>
      <c r="O390">
        <v>74361.052864149999</v>
      </c>
      <c r="P390" s="1">
        <v>0.19756838905775079</v>
      </c>
      <c r="Q390">
        <v>0.15501519756838911</v>
      </c>
      <c r="R390">
        <v>0.64741641337386013</v>
      </c>
      <c r="S390">
        <v>34</v>
      </c>
      <c r="T390">
        <v>110468.94117647001</v>
      </c>
      <c r="U390" s="1">
        <v>132.7710658823529</v>
      </c>
      <c r="V390">
        <v>164964.7603057668</v>
      </c>
      <c r="W390" s="1">
        <v>0.84564462419492981</v>
      </c>
      <c r="X390">
        <v>0.1271701545321213</v>
      </c>
      <c r="Y390">
        <v>2.7185221272948919E-2</v>
      </c>
      <c r="Z390">
        <v>0.15435537580507019</v>
      </c>
      <c r="AA390">
        <v>164.96476030576679</v>
      </c>
      <c r="AB390">
        <v>7554.8520910021807</v>
      </c>
      <c r="AC390" s="1">
        <v>970.93302513129061</v>
      </c>
      <c r="AD390" s="1">
        <v>145719.23887712191</v>
      </c>
      <c r="AE390" s="1">
        <v>187</v>
      </c>
      <c r="AF390">
        <v>43666</v>
      </c>
      <c r="AG390" s="1">
        <v>67394.008995327109</v>
      </c>
      <c r="AH390" s="1">
        <v>75.947356999999997</v>
      </c>
      <c r="AI390">
        <v>43.883321000000002</v>
      </c>
      <c r="AJ390">
        <v>52.075296000000002</v>
      </c>
      <c r="AK390">
        <v>1.7</v>
      </c>
      <c r="AL390">
        <v>1.4459839999999999</v>
      </c>
      <c r="AM390">
        <v>1.661411</v>
      </c>
      <c r="AN390">
        <v>0</v>
      </c>
      <c r="AO390" s="1">
        <v>1.1152623558685959</v>
      </c>
      <c r="AP390">
        <v>1776.721912196213</v>
      </c>
      <c r="AQ390" s="1">
        <v>2646.437032444861</v>
      </c>
      <c r="AR390" s="1">
        <v>10035.85972877542</v>
      </c>
      <c r="AS390" s="1">
        <v>1306.4517751147871</v>
      </c>
      <c r="AT390">
        <v>419.60428772016468</v>
      </c>
      <c r="AU390" s="1">
        <v>16185.074736251439</v>
      </c>
      <c r="AV390" s="1">
        <v>6069.2553214003001</v>
      </c>
      <c r="AW390" s="1">
        <v>0.39255881790000002</v>
      </c>
      <c r="AX390">
        <v>6617.9860902268001</v>
      </c>
      <c r="AY390" s="1">
        <v>0.42805066829999999</v>
      </c>
      <c r="AZ390">
        <v>1306.1011717235999</v>
      </c>
      <c r="BA390" s="1">
        <v>8.4478491200000005E-2</v>
      </c>
      <c r="BB390">
        <v>1467.4114371331</v>
      </c>
      <c r="BC390" s="1">
        <v>9.4912022700000001E-2</v>
      </c>
      <c r="BD390">
        <v>15460.754020483801</v>
      </c>
      <c r="BE390" s="1">
        <v>0.60419963383061492</v>
      </c>
      <c r="BF390">
        <v>0.26575467612753428</v>
      </c>
      <c r="BG390">
        <v>6.7398513061172713E-2</v>
      </c>
      <c r="BH390">
        <v>2.2532088215299222E-2</v>
      </c>
      <c r="BI390">
        <v>4.0115088765378837E-2</v>
      </c>
    </row>
    <row r="391" spans="1:61" x14ac:dyDescent="0.35">
      <c r="A391" t="s">
        <v>1714</v>
      </c>
      <c r="B391" t="s">
        <v>1016</v>
      </c>
      <c r="C391">
        <v>101</v>
      </c>
      <c r="D391">
        <v>10.05476707920792</v>
      </c>
      <c r="E391">
        <v>1015.531475</v>
      </c>
      <c r="F391" t="s">
        <v>3</v>
      </c>
      <c r="G391" t="s">
        <v>3</v>
      </c>
      <c r="H391" t="s">
        <v>3</v>
      </c>
      <c r="I391" t="s">
        <v>3</v>
      </c>
      <c r="J391">
        <v>0.96143279003506199</v>
      </c>
      <c r="K391">
        <v>2.1694949428909219E-2</v>
      </c>
      <c r="L391">
        <v>0.32666691607091392</v>
      </c>
      <c r="M391" t="s">
        <v>3</v>
      </c>
      <c r="N391">
        <v>0.14657737743054711</v>
      </c>
      <c r="O391">
        <v>62171.575091569997</v>
      </c>
      <c r="P391" s="1">
        <v>0.11594202898550721</v>
      </c>
      <c r="Q391">
        <v>0.20289855072463769</v>
      </c>
      <c r="R391">
        <v>0.6811594202898551</v>
      </c>
      <c r="S391">
        <v>9.25</v>
      </c>
      <c r="T391">
        <v>77212.972972970005</v>
      </c>
      <c r="U391" s="1">
        <v>109.7871864864865</v>
      </c>
      <c r="V391">
        <v>229349.50391370189</v>
      </c>
      <c r="W391" s="1">
        <v>0.85074799181354788</v>
      </c>
      <c r="X391">
        <v>2.6465100670795161E-2</v>
      </c>
      <c r="Y391">
        <v>0.122786907515657</v>
      </c>
      <c r="Z391">
        <v>0.14925200818645221</v>
      </c>
      <c r="AA391">
        <v>229.34950391370199</v>
      </c>
      <c r="AB391">
        <v>4810.5825572762278</v>
      </c>
      <c r="AC391" s="1">
        <v>667.26977615341764</v>
      </c>
      <c r="AD391">
        <v>212884.43086032441</v>
      </c>
      <c r="AE391" s="1">
        <v>428</v>
      </c>
      <c r="AF391">
        <v>39639</v>
      </c>
      <c r="AG391" s="1">
        <v>62259.436818851253</v>
      </c>
      <c r="AH391" s="1">
        <v>27.396961000000001</v>
      </c>
      <c r="AI391">
        <v>19.990506</v>
      </c>
      <c r="AJ391">
        <v>22.823542</v>
      </c>
      <c r="AK391">
        <v>1</v>
      </c>
      <c r="AL391">
        <v>0.81618900000000005</v>
      </c>
      <c r="AM391">
        <v>0.97321400000000002</v>
      </c>
      <c r="AN391">
        <v>2126.7257029133439</v>
      </c>
      <c r="AO391">
        <v>1.485351473220716</v>
      </c>
      <c r="AP391">
        <v>2043.215755572716</v>
      </c>
      <c r="AQ391" s="1">
        <v>3046.8746328123411</v>
      </c>
      <c r="AR391" s="1">
        <v>7690.1706566997354</v>
      </c>
      <c r="AS391" s="1">
        <v>801.4445145582514</v>
      </c>
      <c r="AT391" s="1">
        <v>287.68903494596259</v>
      </c>
      <c r="AU391">
        <v>13869.39459458901</v>
      </c>
      <c r="AV391" s="1">
        <v>6027.4299007964</v>
      </c>
      <c r="AW391" s="1">
        <v>0.39221766689999998</v>
      </c>
      <c r="AX391">
        <v>6452.5470712822998</v>
      </c>
      <c r="AY391" s="1">
        <v>0.41988094419999999</v>
      </c>
      <c r="AZ391">
        <v>801.96709169669998</v>
      </c>
      <c r="BA391">
        <v>5.2185702200000003E-2</v>
      </c>
      <c r="BB391">
        <v>2085.6194328986999</v>
      </c>
      <c r="BC391" s="1">
        <v>0.1357156867</v>
      </c>
      <c r="BD391">
        <v>15367.5634966741</v>
      </c>
      <c r="BE391" s="1">
        <v>0.51591369697572997</v>
      </c>
      <c r="BF391">
        <v>0.2408928609289967</v>
      </c>
      <c r="BG391">
        <v>0.13920648573476771</v>
      </c>
      <c r="BH391">
        <v>4.697358928236816E-2</v>
      </c>
      <c r="BI391">
        <v>5.7013367078137478E-2</v>
      </c>
    </row>
    <row r="392" spans="1:61" x14ac:dyDescent="0.35">
      <c r="A392" t="s">
        <v>1715</v>
      </c>
      <c r="B392" t="s">
        <v>1017</v>
      </c>
      <c r="C392">
        <v>137</v>
      </c>
      <c r="D392">
        <v>8.0694352846715329</v>
      </c>
      <c r="E392">
        <v>1105.5126339999999</v>
      </c>
      <c r="F392">
        <v>1.140136702115486E-2</v>
      </c>
      <c r="G392" t="s">
        <v>3</v>
      </c>
      <c r="H392" t="s">
        <v>3</v>
      </c>
      <c r="I392">
        <v>2.3153658472451481E-2</v>
      </c>
      <c r="J392">
        <v>0.91312196609487473</v>
      </c>
      <c r="K392">
        <v>4.3564174557157762E-2</v>
      </c>
      <c r="L392">
        <v>0.27563740865251229</v>
      </c>
      <c r="M392">
        <v>1.2591738087898589E-2</v>
      </c>
      <c r="N392">
        <v>0.14784657977921581</v>
      </c>
      <c r="O392">
        <v>56714.260633029997</v>
      </c>
      <c r="P392" s="1">
        <v>0.3595505617977528</v>
      </c>
      <c r="Q392">
        <v>0.24719101123595499</v>
      </c>
      <c r="R392">
        <v>0.39325842696629221</v>
      </c>
      <c r="S392">
        <v>15</v>
      </c>
      <c r="T392">
        <v>88331.533333329993</v>
      </c>
      <c r="U392" s="1">
        <v>73.700842266666669</v>
      </c>
      <c r="V392">
        <v>348095.09648715612</v>
      </c>
      <c r="W392" s="1">
        <v>0.87683194068329406</v>
      </c>
      <c r="X392">
        <v>3.1256916888036321E-2</v>
      </c>
      <c r="Y392">
        <v>9.1911142428669643E-2</v>
      </c>
      <c r="Z392">
        <v>0.12316805931670601</v>
      </c>
      <c r="AA392">
        <v>348.09509648715613</v>
      </c>
      <c r="AB392">
        <v>9279.5429780678569</v>
      </c>
      <c r="AC392" s="1">
        <v>1017.93197598138</v>
      </c>
      <c r="AD392">
        <v>305050.7744170138</v>
      </c>
      <c r="AE392" s="1">
        <v>559</v>
      </c>
      <c r="AF392">
        <v>47982</v>
      </c>
      <c r="AG392" s="1">
        <v>87387.834663120564</v>
      </c>
      <c r="AH392" s="1">
        <v>38.099953999999997</v>
      </c>
      <c r="AI392">
        <v>25.499994999999998</v>
      </c>
      <c r="AJ392">
        <v>25.499907</v>
      </c>
      <c r="AK392">
        <v>0</v>
      </c>
      <c r="AL392">
        <v>0</v>
      </c>
      <c r="AM392">
        <v>0</v>
      </c>
      <c r="AN392">
        <v>1423.228728112392</v>
      </c>
      <c r="AO392">
        <v>1.0937998028385281</v>
      </c>
      <c r="AP392">
        <v>2668.3710970597558</v>
      </c>
      <c r="AQ392" s="1">
        <v>4090.4749985878502</v>
      </c>
      <c r="AR392" s="1">
        <v>7169.7835883800499</v>
      </c>
      <c r="AS392" s="1">
        <v>785.69707236832903</v>
      </c>
      <c r="AT392" s="1">
        <v>1053.1479100219849</v>
      </c>
      <c r="AU392">
        <v>15767.474666417969</v>
      </c>
      <c r="AV392" s="1">
        <v>4671.3498755711998</v>
      </c>
      <c r="AW392" s="1">
        <v>0.29852054690000002</v>
      </c>
      <c r="AX392">
        <v>7993.2810670184999</v>
      </c>
      <c r="AY392" s="1">
        <v>0.51080708990000001</v>
      </c>
      <c r="AZ392">
        <v>1170.3627195224999</v>
      </c>
      <c r="BA392" s="1">
        <v>7.4791511800000002E-2</v>
      </c>
      <c r="BB392">
        <v>1813.3425202756</v>
      </c>
      <c r="BC392" s="1">
        <v>0.1158808514</v>
      </c>
      <c r="BD392">
        <v>15648.3361823878</v>
      </c>
      <c r="BE392" s="1">
        <v>0.50499124112612415</v>
      </c>
      <c r="BF392">
        <v>0.1662674314572711</v>
      </c>
      <c r="BG392">
        <v>0.25712428563029133</v>
      </c>
      <c r="BH392">
        <v>5.98990754029625E-2</v>
      </c>
      <c r="BI392">
        <v>1.1717966383350939E-2</v>
      </c>
    </row>
    <row r="393" spans="1:61" x14ac:dyDescent="0.35">
      <c r="A393" t="s">
        <v>1716</v>
      </c>
      <c r="B393" t="s">
        <v>1018</v>
      </c>
      <c r="C393">
        <v>6</v>
      </c>
      <c r="D393">
        <v>253.616647</v>
      </c>
      <c r="E393">
        <v>1521.6998819999999</v>
      </c>
      <c r="F393">
        <v>7.7118638111698104E-3</v>
      </c>
      <c r="G393">
        <v>0.29411938482549882</v>
      </c>
      <c r="H393" t="s">
        <v>3</v>
      </c>
      <c r="I393">
        <v>4.968030611334761E-2</v>
      </c>
      <c r="J393">
        <v>0.53960555244359754</v>
      </c>
      <c r="K393">
        <v>0.10697125896891679</v>
      </c>
      <c r="L393">
        <v>0.99976120570398563</v>
      </c>
      <c r="M393">
        <v>3.0923330442938449E-2</v>
      </c>
      <c r="N393">
        <v>0.14093495258151389</v>
      </c>
      <c r="O393">
        <v>76752.398858229993</v>
      </c>
      <c r="P393" s="1">
        <v>0.17886178861788621</v>
      </c>
      <c r="Q393">
        <v>0.12195121951219511</v>
      </c>
      <c r="R393">
        <v>0.69918699186991873</v>
      </c>
      <c r="S393">
        <v>15</v>
      </c>
      <c r="T393">
        <v>122481.73333333</v>
      </c>
      <c r="U393" s="1">
        <v>101.44665879999999</v>
      </c>
      <c r="V393">
        <v>102105.3966277432</v>
      </c>
      <c r="W393" s="1">
        <v>0.43422078256838331</v>
      </c>
      <c r="X393">
        <v>0.52436650021428965</v>
      </c>
      <c r="Y393">
        <v>4.1412717217326957E-2</v>
      </c>
      <c r="Z393">
        <v>0.56577921743161663</v>
      </c>
      <c r="AA393">
        <v>102.1053966277432</v>
      </c>
      <c r="AB393">
        <v>5057.3395523204754</v>
      </c>
      <c r="AC393" s="1">
        <v>428.21703392890203</v>
      </c>
      <c r="AD393">
        <v>75787.329355483365</v>
      </c>
      <c r="AE393" s="1">
        <v>30</v>
      </c>
      <c r="AF393">
        <v>26012.5</v>
      </c>
      <c r="AG393" s="1">
        <v>37388.887571157487</v>
      </c>
      <c r="AH393" s="1">
        <v>67.799890000000005</v>
      </c>
      <c r="AI393">
        <v>43.683889000000001</v>
      </c>
      <c r="AJ393">
        <v>52.929296999999998</v>
      </c>
      <c r="AK393">
        <v>0.5</v>
      </c>
      <c r="AL393">
        <v>0.42678700000000003</v>
      </c>
      <c r="AM393">
        <v>0.47074300000000002</v>
      </c>
      <c r="AN393">
        <v>0</v>
      </c>
      <c r="AO393">
        <v>1.4613995198406979</v>
      </c>
      <c r="AP393">
        <v>2708.0967533386461</v>
      </c>
      <c r="AQ393" s="1">
        <v>4812.73961221218</v>
      </c>
      <c r="AR393" s="1">
        <v>11257.70819373698</v>
      </c>
      <c r="AS393" s="1">
        <v>2286.7421895482539</v>
      </c>
      <c r="AT393">
        <v>889.7891207170378</v>
      </c>
      <c r="AU393">
        <v>21955.0758695531</v>
      </c>
      <c r="AV393" s="1">
        <v>10427.122957018901</v>
      </c>
      <c r="AW393" s="1">
        <v>0.46208016219999998</v>
      </c>
      <c r="AX393">
        <v>4767.8217917817001</v>
      </c>
      <c r="AY393" s="1">
        <v>0.2112870325</v>
      </c>
      <c r="AZ393">
        <v>1204.9157029803</v>
      </c>
      <c r="BA393">
        <v>5.3396094599999999E-2</v>
      </c>
      <c r="BB393">
        <v>6165.7543701109998</v>
      </c>
      <c r="BC393" s="1">
        <v>0.2732367108</v>
      </c>
      <c r="BD393">
        <v>22565.614821891901</v>
      </c>
      <c r="BE393" s="1">
        <v>0.51128220188228779</v>
      </c>
      <c r="BF393">
        <v>0.22780340763822879</v>
      </c>
      <c r="BG393">
        <v>0.2152831123089394</v>
      </c>
      <c r="BH393">
        <v>2.7952702178128251E-2</v>
      </c>
      <c r="BI393">
        <v>1.7678575992415679E-2</v>
      </c>
    </row>
    <row r="394" spans="1:61" x14ac:dyDescent="0.35">
      <c r="A394" t="s">
        <v>1717</v>
      </c>
      <c r="B394" t="s">
        <v>1019</v>
      </c>
      <c r="C394">
        <v>52</v>
      </c>
      <c r="D394">
        <v>154.10608267307691</v>
      </c>
      <c r="E394">
        <v>8013.5162989999999</v>
      </c>
      <c r="F394">
        <v>5.9047036552738762E-2</v>
      </c>
      <c r="G394">
        <v>0.3555686235654596</v>
      </c>
      <c r="H394" t="s">
        <v>3</v>
      </c>
      <c r="I394">
        <v>7.1539587119615958E-2</v>
      </c>
      <c r="J394">
        <v>0.39567124412711557</v>
      </c>
      <c r="K394">
        <v>0.1172208051747629</v>
      </c>
      <c r="L394">
        <v>0.75307178589997903</v>
      </c>
      <c r="M394">
        <v>6.7739698839130405E-2</v>
      </c>
      <c r="N394">
        <v>0.1868975784421972</v>
      </c>
      <c r="O394">
        <v>70431.085677170006</v>
      </c>
      <c r="P394" s="1">
        <v>0.21287128712871289</v>
      </c>
      <c r="Q394">
        <v>0.19636963696369639</v>
      </c>
      <c r="R394">
        <v>0.5907590759075908</v>
      </c>
      <c r="S394">
        <v>60.97</v>
      </c>
      <c r="T394">
        <v>96709.073314740002</v>
      </c>
      <c r="U394" s="1">
        <v>131.43375920944729</v>
      </c>
      <c r="V394">
        <v>219706.41155614881</v>
      </c>
      <c r="W394" s="1">
        <v>0.79317469880554814</v>
      </c>
      <c r="X394">
        <v>0.16454232047033909</v>
      </c>
      <c r="Y394">
        <v>4.2282980724112837E-2</v>
      </c>
      <c r="Z394">
        <v>0.20682530119445189</v>
      </c>
      <c r="AA394">
        <v>219.70641155614879</v>
      </c>
      <c r="AB394">
        <v>7765.1479922446961</v>
      </c>
      <c r="AC394" s="1">
        <v>754.18091939916326</v>
      </c>
      <c r="AD394">
        <v>182054.6672995573</v>
      </c>
      <c r="AE394" s="1">
        <v>333</v>
      </c>
      <c r="AF394">
        <v>42307</v>
      </c>
      <c r="AG394" s="1">
        <v>70705.417658369275</v>
      </c>
      <c r="AH394" s="1">
        <v>58.569991000000002</v>
      </c>
      <c r="AI394">
        <v>32.982796999999998</v>
      </c>
      <c r="AJ394">
        <v>40.753397999999997</v>
      </c>
      <c r="AK394">
        <v>2</v>
      </c>
      <c r="AL394">
        <v>2</v>
      </c>
      <c r="AM394">
        <v>2</v>
      </c>
      <c r="AN394">
        <v>0</v>
      </c>
      <c r="AO394" s="1">
        <v>0.81346539429525888</v>
      </c>
      <c r="AP394">
        <v>1455.2279904210379</v>
      </c>
      <c r="AQ394" s="1">
        <v>2136.3303163352061</v>
      </c>
      <c r="AR394" s="1">
        <v>7714.7442799504561</v>
      </c>
      <c r="AS394" s="1">
        <v>1162.283124221296</v>
      </c>
      <c r="AT394">
        <v>705.35752584734348</v>
      </c>
      <c r="AU394">
        <v>13173.94323677534</v>
      </c>
      <c r="AV394" s="1">
        <v>4227.4934032184001</v>
      </c>
      <c r="AW394" s="1">
        <v>0.27039197819999999</v>
      </c>
      <c r="AX394">
        <v>7024.1807709274999</v>
      </c>
      <c r="AY394" s="1">
        <v>0.44926909459999997</v>
      </c>
      <c r="AZ394">
        <v>1565.1520161956</v>
      </c>
      <c r="BA394">
        <v>0.1001076783</v>
      </c>
      <c r="BB394">
        <v>2817.8588025560998</v>
      </c>
      <c r="BC394" s="1">
        <v>0.1802312489</v>
      </c>
      <c r="BD394">
        <v>15634.684992897601</v>
      </c>
      <c r="BE394" s="1">
        <v>0.59249101804891613</v>
      </c>
      <c r="BF394">
        <v>0.20539584634163879</v>
      </c>
      <c r="BG394">
        <v>0.1566354648550965</v>
      </c>
      <c r="BH394">
        <v>3.3168447254108807E-2</v>
      </c>
      <c r="BI394">
        <v>1.2309223500239811E-2</v>
      </c>
    </row>
    <row r="395" spans="1:61" x14ac:dyDescent="0.35">
      <c r="A395" t="s">
        <v>1718</v>
      </c>
      <c r="B395" t="s">
        <v>1020</v>
      </c>
      <c r="C395">
        <v>184</v>
      </c>
      <c r="D395">
        <v>6.4956034891304339</v>
      </c>
      <c r="E395">
        <v>1195.1910419999999</v>
      </c>
      <c r="F395" t="s">
        <v>3</v>
      </c>
      <c r="G395" t="s">
        <v>3</v>
      </c>
      <c r="H395" t="s">
        <v>3</v>
      </c>
      <c r="I395" t="s">
        <v>3</v>
      </c>
      <c r="J395">
        <v>0.97520283202004454</v>
      </c>
      <c r="K395">
        <v>1.108436923598421E-2</v>
      </c>
      <c r="L395">
        <v>0.78744108389652467</v>
      </c>
      <c r="M395" t="s">
        <v>3</v>
      </c>
      <c r="N395">
        <v>0.18568175313573351</v>
      </c>
      <c r="O395">
        <v>72705.537752849996</v>
      </c>
      <c r="P395" s="1">
        <v>0.05</v>
      </c>
      <c r="Q395">
        <v>0.14000000000000001</v>
      </c>
      <c r="R395">
        <v>0.81</v>
      </c>
      <c r="S395">
        <v>10.39</v>
      </c>
      <c r="T395">
        <v>81517.641963419999</v>
      </c>
      <c r="U395" s="1">
        <v>115.03282406159769</v>
      </c>
      <c r="V395">
        <v>127476.4072403414</v>
      </c>
      <c r="W395" s="1">
        <v>0.84954698341400481</v>
      </c>
      <c r="X395">
        <v>6.2005074079806162E-2</v>
      </c>
      <c r="Y395">
        <v>8.8447942506189009E-2</v>
      </c>
      <c r="Z395">
        <v>0.15045301658599519</v>
      </c>
      <c r="AA395">
        <v>127.4764072403414</v>
      </c>
      <c r="AB395">
        <v>2512.5589922217641</v>
      </c>
      <c r="AC395" s="1">
        <v>327.21115391358501</v>
      </c>
      <c r="AD395">
        <v>88834.003292636771</v>
      </c>
      <c r="AE395" s="1">
        <v>43</v>
      </c>
      <c r="AF395">
        <v>35229</v>
      </c>
      <c r="AG395" s="1">
        <v>52508.306615426853</v>
      </c>
      <c r="AH395" s="1">
        <v>19.709983999999999</v>
      </c>
      <c r="AI395">
        <v>19.709997000000001</v>
      </c>
      <c r="AJ395">
        <v>19.70994</v>
      </c>
      <c r="AK395">
        <v>0.5</v>
      </c>
      <c r="AL395">
        <v>0.5</v>
      </c>
      <c r="AM395">
        <v>0.5</v>
      </c>
      <c r="AN395">
        <v>0</v>
      </c>
      <c r="AO395" s="1">
        <v>0.76972960975046678</v>
      </c>
      <c r="AP395">
        <v>1944.672624144383</v>
      </c>
      <c r="AQ395" s="1">
        <v>3916.0880441070108</v>
      </c>
      <c r="AR395" s="1">
        <v>10513.55864328843</v>
      </c>
      <c r="AS395" s="1">
        <v>890.27524689228721</v>
      </c>
      <c r="AT395">
        <v>450.43928634130452</v>
      </c>
      <c r="AU395">
        <v>17715.03384477341</v>
      </c>
      <c r="AV395" s="1">
        <v>13348.719868167</v>
      </c>
      <c r="AW395" s="1">
        <v>0.64012781519999995</v>
      </c>
      <c r="AX395">
        <v>2178.6975962355</v>
      </c>
      <c r="AY395" s="1">
        <v>0.1044778036</v>
      </c>
      <c r="AZ395">
        <v>715.26791691439996</v>
      </c>
      <c r="BA395">
        <v>3.4300134699999998E-2</v>
      </c>
      <c r="BB395">
        <v>4610.5247924135001</v>
      </c>
      <c r="BC395" s="1">
        <v>0.22109424659999999</v>
      </c>
      <c r="BD395">
        <v>20853.2101737304</v>
      </c>
      <c r="BE395" s="1">
        <v>0.57659752737362968</v>
      </c>
      <c r="BF395">
        <v>0.2308246860027004</v>
      </c>
      <c r="BG395">
        <v>0.15357333302738521</v>
      </c>
      <c r="BH395">
        <v>3.0296626151261542E-2</v>
      </c>
      <c r="BI395">
        <v>8.7078274450231412E-3</v>
      </c>
    </row>
    <row r="396" spans="1:61" x14ac:dyDescent="0.35">
      <c r="A396" t="s">
        <v>1719</v>
      </c>
      <c r="B396" t="s">
        <v>1021</v>
      </c>
      <c r="C396">
        <v>32</v>
      </c>
      <c r="D396">
        <v>54.351850624999997</v>
      </c>
      <c r="E396">
        <v>1739.2592199999999</v>
      </c>
      <c r="F396">
        <v>9.0082698190622895E-3</v>
      </c>
      <c r="G396">
        <v>1.070900078992254E-2</v>
      </c>
      <c r="H396" t="s">
        <v>3</v>
      </c>
      <c r="I396">
        <v>1.1627836499886329E-2</v>
      </c>
      <c r="J396">
        <v>0.93363721560001589</v>
      </c>
      <c r="K396">
        <v>3.3854893641124303E-2</v>
      </c>
      <c r="L396">
        <v>0.25848601876933391</v>
      </c>
      <c r="M396" t="s">
        <v>3</v>
      </c>
      <c r="N396">
        <v>0.1287093443052823</v>
      </c>
      <c r="O396">
        <v>62565.055304740003</v>
      </c>
      <c r="P396" s="1">
        <v>0.25961538461538458</v>
      </c>
      <c r="Q396">
        <v>5.7692307692307702E-2</v>
      </c>
      <c r="R396">
        <v>0.68269230769230771</v>
      </c>
      <c r="S396">
        <v>16.25</v>
      </c>
      <c r="T396">
        <v>79152.861538459998</v>
      </c>
      <c r="U396" s="1">
        <v>107.0313366153846</v>
      </c>
      <c r="V396">
        <v>233327.3012633505</v>
      </c>
      <c r="W396" s="1">
        <v>0.82154438903518645</v>
      </c>
      <c r="X396">
        <v>9.2711989695050956E-2</v>
      </c>
      <c r="Y396">
        <v>8.5743621269762552E-2</v>
      </c>
      <c r="Z396">
        <v>0.17845561096481349</v>
      </c>
      <c r="AA396">
        <v>233.32730126335051</v>
      </c>
      <c r="AB396">
        <v>6017.0306298563137</v>
      </c>
      <c r="AC396" s="1">
        <v>781.33943714267048</v>
      </c>
      <c r="AD396">
        <v>193490.99213701941</v>
      </c>
      <c r="AE396" s="1">
        <v>375</v>
      </c>
      <c r="AF396">
        <v>43662</v>
      </c>
      <c r="AG396" s="1">
        <v>70198.241195620009</v>
      </c>
      <c r="AH396" s="1">
        <v>46.599958000000001</v>
      </c>
      <c r="AI396">
        <v>23.799996</v>
      </c>
      <c r="AJ396">
        <v>24.155866</v>
      </c>
      <c r="AK396">
        <v>1.5</v>
      </c>
      <c r="AL396">
        <v>1.5</v>
      </c>
      <c r="AM396">
        <v>1.5</v>
      </c>
      <c r="AN396">
        <v>2152.534117369808</v>
      </c>
      <c r="AO396" s="1">
        <v>1.1463813416474411</v>
      </c>
      <c r="AP396">
        <v>1959.120216709272</v>
      </c>
      <c r="AQ396" s="1">
        <v>3349.25451192951</v>
      </c>
      <c r="AR396" s="1">
        <v>7631.399199942146</v>
      </c>
      <c r="AS396" s="1">
        <v>614.16947957878301</v>
      </c>
      <c r="AT396">
        <v>209.88304434574169</v>
      </c>
      <c r="AU396">
        <v>13763.826452505449</v>
      </c>
      <c r="AV396" s="1">
        <v>5988.5256916393</v>
      </c>
      <c r="AW396" s="1">
        <v>0.3727066215</v>
      </c>
      <c r="AX396">
        <v>7515.9193991513002</v>
      </c>
      <c r="AY396" s="1">
        <v>0.46776670440000001</v>
      </c>
      <c r="AZ396">
        <v>964.5100087111</v>
      </c>
      <c r="BA396" s="1">
        <v>6.0028007799999998E-2</v>
      </c>
      <c r="BB396">
        <v>1598.7113857172999</v>
      </c>
      <c r="BC396" s="1">
        <v>9.9498666299999997E-2</v>
      </c>
      <c r="BD396">
        <v>16067.666485219001</v>
      </c>
      <c r="BE396" s="1">
        <v>0.54111976012347596</v>
      </c>
      <c r="BF396">
        <v>0.2404440007177622</v>
      </c>
      <c r="BG396">
        <v>0.14092750439406129</v>
      </c>
      <c r="BH396">
        <v>5.3010799772395548E-2</v>
      </c>
      <c r="BI396">
        <v>2.449793499230507E-2</v>
      </c>
    </row>
    <row r="397" spans="1:61" x14ac:dyDescent="0.35">
      <c r="A397" t="s">
        <v>1720</v>
      </c>
      <c r="B397" t="s">
        <v>1022</v>
      </c>
      <c r="C397">
        <v>68</v>
      </c>
      <c r="D397">
        <v>22.123738102941179</v>
      </c>
      <c r="E397">
        <v>1504.4141910000001</v>
      </c>
      <c r="F397" t="s">
        <v>3</v>
      </c>
      <c r="G397">
        <v>1.330451803025879E-2</v>
      </c>
      <c r="H397" t="s">
        <v>3</v>
      </c>
      <c r="I397">
        <v>3.3275533473587783E-2</v>
      </c>
      <c r="J397">
        <v>0.90956549540607723</v>
      </c>
      <c r="K397">
        <v>3.8173751772440603E-2</v>
      </c>
      <c r="L397">
        <v>0.3538731927025533</v>
      </c>
      <c r="M397">
        <v>6.8830813487741069E-3</v>
      </c>
      <c r="N397">
        <v>0.15408831544125021</v>
      </c>
      <c r="O397">
        <v>62991.754825000004</v>
      </c>
      <c r="P397" s="1">
        <v>0.32142857142857151</v>
      </c>
      <c r="Q397">
        <v>0.1785714285714286</v>
      </c>
      <c r="R397">
        <v>0.5</v>
      </c>
      <c r="S397">
        <v>14</v>
      </c>
      <c r="T397">
        <v>100524.28571428001</v>
      </c>
      <c r="U397" s="1">
        <v>107.4581565</v>
      </c>
      <c r="V397">
        <v>205657.3594232999</v>
      </c>
      <c r="W397" s="1">
        <v>0.86319947859338508</v>
      </c>
      <c r="X397">
        <v>8.9717006333513094E-2</v>
      </c>
      <c r="Y397">
        <v>4.7083515073101809E-2</v>
      </c>
      <c r="Z397">
        <v>0.13680052140661489</v>
      </c>
      <c r="AA397">
        <v>205.65735942329991</v>
      </c>
      <c r="AB397">
        <v>5342.1305436223447</v>
      </c>
      <c r="AC397" s="1">
        <v>775.57314799352355</v>
      </c>
      <c r="AD397">
        <v>164728.08570269271</v>
      </c>
      <c r="AE397" s="1">
        <v>258</v>
      </c>
      <c r="AF397">
        <v>40010.5</v>
      </c>
      <c r="AG397" s="1">
        <v>68989.13737103554</v>
      </c>
      <c r="AH397" s="1">
        <v>29.072412</v>
      </c>
      <c r="AI397">
        <v>25.576476</v>
      </c>
      <c r="AJ397">
        <v>28.193605000000002</v>
      </c>
      <c r="AK397">
        <v>1</v>
      </c>
      <c r="AL397">
        <v>0.64967200000000003</v>
      </c>
      <c r="AM397">
        <v>0.95050299999999999</v>
      </c>
      <c r="AN397">
        <v>1906.948576504089</v>
      </c>
      <c r="AO397">
        <v>1.3650425090800611</v>
      </c>
      <c r="AP397">
        <v>1494.956012416397</v>
      </c>
      <c r="AQ397" s="1">
        <v>2406.3848650574182</v>
      </c>
      <c r="AR397" s="1">
        <v>7917.3393213491699</v>
      </c>
      <c r="AS397" s="1">
        <v>1135.10446804872</v>
      </c>
      <c r="AT397">
        <v>528.5297458351348</v>
      </c>
      <c r="AU397">
        <v>13482.314412706841</v>
      </c>
      <c r="AV397" s="1">
        <v>5400.0707412471002</v>
      </c>
      <c r="AW397" s="1">
        <v>0.38725963800000002</v>
      </c>
      <c r="AX397">
        <v>6332.9875725071997</v>
      </c>
      <c r="AY397" s="1">
        <v>0.45416265680000001</v>
      </c>
      <c r="AZ397">
        <v>850.52114194269996</v>
      </c>
      <c r="BA397" s="1">
        <v>6.0994110099999999E-2</v>
      </c>
      <c r="BB397">
        <v>1360.7364811917</v>
      </c>
      <c r="BC397" s="1">
        <v>9.7583595199999998E-2</v>
      </c>
      <c r="BD397">
        <v>13944.315936888701</v>
      </c>
      <c r="BE397" s="1">
        <v>0.55756064252990511</v>
      </c>
      <c r="BF397">
        <v>0.21507413904411379</v>
      </c>
      <c r="BG397">
        <v>0.1689287248883076</v>
      </c>
      <c r="BH397">
        <v>4.3289490009757653E-2</v>
      </c>
      <c r="BI397">
        <v>1.5147003527915851E-2</v>
      </c>
    </row>
    <row r="398" spans="1:61" x14ac:dyDescent="0.35">
      <c r="A398" t="s">
        <v>1721</v>
      </c>
      <c r="B398" t="s">
        <v>1023</v>
      </c>
      <c r="C398">
        <v>92</v>
      </c>
      <c r="D398">
        <v>13.145060543478261</v>
      </c>
      <c r="E398">
        <v>1209.34557</v>
      </c>
      <c r="F398" t="s">
        <v>3</v>
      </c>
      <c r="G398" t="s">
        <v>3</v>
      </c>
      <c r="H398" t="s">
        <v>3</v>
      </c>
      <c r="I398">
        <v>1.7220185222957329E-2</v>
      </c>
      <c r="J398">
        <v>0.95397302857830546</v>
      </c>
      <c r="K398">
        <v>2.7213908632265631E-2</v>
      </c>
      <c r="L398">
        <v>0.34951004941757702</v>
      </c>
      <c r="M398" t="s">
        <v>3</v>
      </c>
      <c r="N398">
        <v>0.1104960140938827</v>
      </c>
      <c r="O398">
        <v>62669.683644800003</v>
      </c>
      <c r="P398" s="1">
        <v>0.1348314606741573</v>
      </c>
      <c r="Q398">
        <v>0.1348314606741573</v>
      </c>
      <c r="R398">
        <v>0.7303370786516854</v>
      </c>
      <c r="S398">
        <v>11</v>
      </c>
      <c r="T398">
        <v>76951.727272720003</v>
      </c>
      <c r="U398" s="1">
        <v>109.9405063636364</v>
      </c>
      <c r="V398">
        <v>166745.30010475009</v>
      </c>
      <c r="W398" s="1">
        <v>0.82212873034324507</v>
      </c>
      <c r="X398">
        <v>6.8306304269980231E-2</v>
      </c>
      <c r="Y398">
        <v>0.1095649653867747</v>
      </c>
      <c r="Z398">
        <v>0.1778712696567549</v>
      </c>
      <c r="AA398">
        <v>166.7453001047501</v>
      </c>
      <c r="AB398">
        <v>3800.8623126638649</v>
      </c>
      <c r="AC398" s="1">
        <v>407.45013023862163</v>
      </c>
      <c r="AD398">
        <v>142222.29854232469</v>
      </c>
      <c r="AE398" s="1">
        <v>167</v>
      </c>
      <c r="AF398">
        <v>38094</v>
      </c>
      <c r="AG398" s="1">
        <v>59497.488391608393</v>
      </c>
      <c r="AH398" s="1">
        <v>25.999963000000001</v>
      </c>
      <c r="AI398">
        <v>22.399992999999998</v>
      </c>
      <c r="AJ398">
        <v>22.399930000000001</v>
      </c>
      <c r="AK398">
        <v>4.5</v>
      </c>
      <c r="AL398">
        <v>2.5979610000000002</v>
      </c>
      <c r="AM398">
        <v>3.5156719999999999</v>
      </c>
      <c r="AN398">
        <v>2327.5350237566922</v>
      </c>
      <c r="AO398">
        <v>1.6381654931726439</v>
      </c>
      <c r="AP398">
        <v>1497.7891720395521</v>
      </c>
      <c r="AQ398" s="1">
        <v>2393.1577224862199</v>
      </c>
      <c r="AR398" s="1">
        <v>7942.1339840852943</v>
      </c>
      <c r="AS398" s="1">
        <v>327.92774855908232</v>
      </c>
      <c r="AT398" s="1">
        <v>485.97219403548979</v>
      </c>
      <c r="AU398">
        <v>12646.98082120564</v>
      </c>
      <c r="AV398" s="1">
        <v>7465.1684705922999</v>
      </c>
      <c r="AW398" s="1">
        <v>0.47666789069999999</v>
      </c>
      <c r="AX398">
        <v>5472.4536665803998</v>
      </c>
      <c r="AY398" s="1">
        <v>0.34942854359999997</v>
      </c>
      <c r="AZ398">
        <v>936.16842454059997</v>
      </c>
      <c r="BA398">
        <v>5.97764712E-2</v>
      </c>
      <c r="BB398">
        <v>1787.3618166167</v>
      </c>
      <c r="BC398" s="1">
        <v>0.1141270944</v>
      </c>
      <c r="BD398">
        <v>15661.15237833</v>
      </c>
      <c r="BE398" s="1">
        <v>0.58067899026860725</v>
      </c>
      <c r="BF398">
        <v>0.24151461848383399</v>
      </c>
      <c r="BG398">
        <v>0.1274095368433289</v>
      </c>
      <c r="BH398">
        <v>3.9533537843175919E-2</v>
      </c>
      <c r="BI398">
        <v>1.086331656105396E-2</v>
      </c>
    </row>
    <row r="399" spans="1:61" x14ac:dyDescent="0.35">
      <c r="A399" t="s">
        <v>1722</v>
      </c>
      <c r="B399" t="s">
        <v>1024</v>
      </c>
      <c r="C399">
        <v>8</v>
      </c>
      <c r="D399">
        <v>109.211324875</v>
      </c>
      <c r="E399">
        <v>873.69059900000002</v>
      </c>
      <c r="F399" t="s">
        <v>3</v>
      </c>
      <c r="G399">
        <v>2.8188304302637059E-2</v>
      </c>
      <c r="H399" t="s">
        <v>3</v>
      </c>
      <c r="I399">
        <v>0.17502689010257269</v>
      </c>
      <c r="J399">
        <v>0.74892277361284021</v>
      </c>
      <c r="K399">
        <v>3.9015322447438272E-2</v>
      </c>
      <c r="L399">
        <v>0.41263827834225281</v>
      </c>
      <c r="M399" t="s">
        <v>3</v>
      </c>
      <c r="N399">
        <v>0.14299287582735021</v>
      </c>
      <c r="O399">
        <v>70357.836713280005</v>
      </c>
      <c r="P399" s="1">
        <v>0.1111111111111111</v>
      </c>
      <c r="Q399">
        <v>0.23809523809523811</v>
      </c>
      <c r="R399">
        <v>0.65079365079365081</v>
      </c>
      <c r="S399">
        <v>10.1</v>
      </c>
      <c r="T399">
        <v>73169.619801980007</v>
      </c>
      <c r="U399" s="1">
        <v>86.504019702970297</v>
      </c>
      <c r="V399">
        <v>154631.91449539681</v>
      </c>
      <c r="W399" s="1">
        <v>0.62435025197917549</v>
      </c>
      <c r="X399">
        <v>0.34009227948537551</v>
      </c>
      <c r="Y399">
        <v>3.5557468535448992E-2</v>
      </c>
      <c r="Z399">
        <v>0.37564974802082451</v>
      </c>
      <c r="AA399">
        <v>154.63191449539681</v>
      </c>
      <c r="AB399">
        <v>7319.1516622922936</v>
      </c>
      <c r="AC399" s="1">
        <v>619.61787229897857</v>
      </c>
      <c r="AD399">
        <v>141336.5971122472</v>
      </c>
      <c r="AE399" s="1">
        <v>163</v>
      </c>
      <c r="AF399">
        <v>41155</v>
      </c>
      <c r="AG399" s="1">
        <v>59394.287543655417</v>
      </c>
      <c r="AH399" s="1">
        <v>75.399837000000005</v>
      </c>
      <c r="AI399">
        <v>39.081992</v>
      </c>
      <c r="AJ399">
        <v>59.545184999999996</v>
      </c>
      <c r="AK399">
        <v>1.75</v>
      </c>
      <c r="AL399">
        <v>1.493962</v>
      </c>
      <c r="AM399">
        <v>1.721368</v>
      </c>
      <c r="AN399">
        <v>475.78209090927851</v>
      </c>
      <c r="AO399" s="1">
        <v>1.1982305246893721</v>
      </c>
      <c r="AP399">
        <v>2378.4143292584522</v>
      </c>
      <c r="AQ399" s="1">
        <v>3412.1632342297871</v>
      </c>
      <c r="AR399" s="1">
        <v>8528.9551227047141</v>
      </c>
      <c r="AS399" s="1">
        <v>726.07315533218878</v>
      </c>
      <c r="AT399">
        <v>1035.520115514028</v>
      </c>
      <c r="AU399">
        <v>16081.12595703917</v>
      </c>
      <c r="AV399" s="1">
        <v>7200.0113754037002</v>
      </c>
      <c r="AW399" s="1">
        <v>0.40841595759999999</v>
      </c>
      <c r="AX399">
        <v>7446.1171393111999</v>
      </c>
      <c r="AY399" s="1">
        <v>0.42237614680000002</v>
      </c>
      <c r="AZ399">
        <v>1174.069212289</v>
      </c>
      <c r="BA399">
        <v>6.6598311699999996E-2</v>
      </c>
      <c r="BB399">
        <v>1808.9160286768999</v>
      </c>
      <c r="BC399" s="1">
        <v>0.102609584</v>
      </c>
      <c r="BD399">
        <v>17629.113755680799</v>
      </c>
      <c r="BE399" s="1">
        <v>0.52682163541943761</v>
      </c>
      <c r="BF399">
        <v>0.2209961325153196</v>
      </c>
      <c r="BG399">
        <v>0.18512150557974261</v>
      </c>
      <c r="BH399">
        <v>5.206814200930103E-2</v>
      </c>
      <c r="BI399">
        <v>1.499258447619916E-2</v>
      </c>
    </row>
    <row r="400" spans="1:61" x14ac:dyDescent="0.35">
      <c r="A400" t="s">
        <v>1723</v>
      </c>
      <c r="B400" t="s">
        <v>1025</v>
      </c>
      <c r="C400">
        <v>25</v>
      </c>
      <c r="D400">
        <v>85.593417079999995</v>
      </c>
      <c r="E400">
        <v>2139.835427</v>
      </c>
      <c r="F400">
        <v>1.037416376118242E-2</v>
      </c>
      <c r="G400">
        <v>1.54282515763857E-2</v>
      </c>
      <c r="H400" t="s">
        <v>3</v>
      </c>
      <c r="I400">
        <v>1.9481893791298849E-2</v>
      </c>
      <c r="J400">
        <v>0.9162388174678715</v>
      </c>
      <c r="K400">
        <v>3.7931946903936392E-2</v>
      </c>
      <c r="L400">
        <v>0.37397943050176358</v>
      </c>
      <c r="M400">
        <v>6.9769705977368729E-3</v>
      </c>
      <c r="N400">
        <v>0.19290620486402821</v>
      </c>
      <c r="O400">
        <v>62308.947368419998</v>
      </c>
      <c r="P400" s="1">
        <v>0.14583333333333329</v>
      </c>
      <c r="Q400">
        <v>0.16666666666666671</v>
      </c>
      <c r="R400">
        <v>0.6875</v>
      </c>
      <c r="S400">
        <v>19</v>
      </c>
      <c r="T400">
        <v>80342.052631569997</v>
      </c>
      <c r="U400" s="1">
        <v>112.6229172105263</v>
      </c>
      <c r="V400">
        <v>174094.44450701671</v>
      </c>
      <c r="W400" s="1">
        <v>0.80618326203503976</v>
      </c>
      <c r="X400">
        <v>0.1210882641253218</v>
      </c>
      <c r="Y400">
        <v>7.2728473839638458E-2</v>
      </c>
      <c r="Z400">
        <v>0.19381673796496021</v>
      </c>
      <c r="AA400">
        <v>174.0944445070167</v>
      </c>
      <c r="AB400">
        <v>4864.7582279700246</v>
      </c>
      <c r="AC400" s="1">
        <v>564.12236883673211</v>
      </c>
      <c r="AD400">
        <v>151342.28923570161</v>
      </c>
      <c r="AE400" s="1">
        <v>213</v>
      </c>
      <c r="AF400">
        <v>44019</v>
      </c>
      <c r="AG400" s="1">
        <v>66197.886529909621</v>
      </c>
      <c r="AH400" s="1">
        <v>56.699967000000001</v>
      </c>
      <c r="AI400">
        <v>24.521497</v>
      </c>
      <c r="AJ400">
        <v>33.452385</v>
      </c>
      <c r="AK400">
        <v>3.2</v>
      </c>
      <c r="AL400">
        <v>2.0568019999999998</v>
      </c>
      <c r="AM400">
        <v>2.566208</v>
      </c>
      <c r="AN400">
        <v>950.7265392143637</v>
      </c>
      <c r="AO400" s="1">
        <v>0.94077189663534133</v>
      </c>
      <c r="AP400">
        <v>1456.5450878480101</v>
      </c>
      <c r="AQ400" s="1">
        <v>2263.981060820151</v>
      </c>
      <c r="AR400" s="1">
        <v>7429.3552482622772</v>
      </c>
      <c r="AS400" s="1">
        <v>1331.6162981724481</v>
      </c>
      <c r="AT400">
        <v>348.20403503862542</v>
      </c>
      <c r="AU400">
        <v>12829.701730141511</v>
      </c>
      <c r="AV400" s="1">
        <v>5666.2983228618004</v>
      </c>
      <c r="AW400" s="1">
        <v>0.43172347160000002</v>
      </c>
      <c r="AX400">
        <v>5091.9853292628004</v>
      </c>
      <c r="AY400" s="1">
        <v>0.3879657333</v>
      </c>
      <c r="AZ400">
        <v>1102.8542386537999</v>
      </c>
      <c r="BA400">
        <v>8.4028060900000007E-2</v>
      </c>
      <c r="BB400">
        <v>1263.6947745677001</v>
      </c>
      <c r="BC400" s="1">
        <v>9.6282734199999997E-2</v>
      </c>
      <c r="BD400">
        <v>13124.832665346101</v>
      </c>
      <c r="BE400" s="1">
        <v>0.60598281233877072</v>
      </c>
      <c r="BF400">
        <v>0.21874079455199691</v>
      </c>
      <c r="BG400">
        <v>0.13732038428499521</v>
      </c>
      <c r="BH400">
        <v>2.7076407305873979E-2</v>
      </c>
      <c r="BI400">
        <v>1.087960151836311E-2</v>
      </c>
    </row>
    <row r="401" spans="1:61" x14ac:dyDescent="0.35">
      <c r="A401" t="s">
        <v>1724</v>
      </c>
      <c r="B401" t="s">
        <v>1026</v>
      </c>
      <c r="C401">
        <v>32</v>
      </c>
      <c r="D401">
        <v>75.906311812499993</v>
      </c>
      <c r="E401">
        <v>2429.0019779999998</v>
      </c>
      <c r="F401">
        <v>4.8181609963879636E-3</v>
      </c>
      <c r="G401">
        <v>1.191230233230451E-2</v>
      </c>
      <c r="H401" t="s">
        <v>3</v>
      </c>
      <c r="I401">
        <v>0.13291779357179159</v>
      </c>
      <c r="J401">
        <v>0.79568047048617907</v>
      </c>
      <c r="K401">
        <v>5.3862941783141417E-2</v>
      </c>
      <c r="L401">
        <v>0.45463969783694702</v>
      </c>
      <c r="M401">
        <v>3.6084003042903212E-2</v>
      </c>
      <c r="N401">
        <v>0.17305572446099779</v>
      </c>
      <c r="O401">
        <v>65961.876696959996</v>
      </c>
      <c r="P401" s="1">
        <v>0.18994413407821231</v>
      </c>
      <c r="Q401">
        <v>0.1173184357541899</v>
      </c>
      <c r="R401">
        <v>0.69273743016759781</v>
      </c>
      <c r="S401">
        <v>17</v>
      </c>
      <c r="T401">
        <v>95883.588235289993</v>
      </c>
      <c r="U401" s="1">
        <v>142.88246929411761</v>
      </c>
      <c r="V401">
        <v>160503.56217536191</v>
      </c>
      <c r="W401" s="1">
        <v>0.80264178123690322</v>
      </c>
      <c r="X401">
        <v>0.14809204873695911</v>
      </c>
      <c r="Y401">
        <v>4.9266170026137611E-2</v>
      </c>
      <c r="Z401">
        <v>0.1973582187630967</v>
      </c>
      <c r="AA401">
        <v>160.50356217536191</v>
      </c>
      <c r="AB401">
        <v>4054.2284811593522</v>
      </c>
      <c r="AC401" s="1">
        <v>477.565967630513</v>
      </c>
      <c r="AD401">
        <v>128539.95120000769</v>
      </c>
      <c r="AE401" s="1">
        <v>122</v>
      </c>
      <c r="AF401">
        <v>35429.5</v>
      </c>
      <c r="AG401" s="1">
        <v>58752.530033140007</v>
      </c>
      <c r="AH401" s="1">
        <v>41.699987999999998</v>
      </c>
      <c r="AI401">
        <v>24.1</v>
      </c>
      <c r="AJ401">
        <v>26.074085</v>
      </c>
      <c r="AK401">
        <v>3</v>
      </c>
      <c r="AL401">
        <v>0.979962</v>
      </c>
      <c r="AM401">
        <v>2.1799439999999999</v>
      </c>
      <c r="AN401">
        <v>1205.2387550587659</v>
      </c>
      <c r="AO401">
        <v>1.059003671593306</v>
      </c>
      <c r="AP401">
        <v>1461.071292713455</v>
      </c>
      <c r="AQ401" s="1">
        <v>2215.0420085001679</v>
      </c>
      <c r="AR401" s="1">
        <v>8506.3931882891211</v>
      </c>
      <c r="AS401" s="1">
        <v>754.15773910086136</v>
      </c>
      <c r="AT401" s="1">
        <v>241.703240803207</v>
      </c>
      <c r="AU401">
        <v>13178.36746940681</v>
      </c>
      <c r="AV401" s="1">
        <v>6700.5364438245997</v>
      </c>
      <c r="AW401" s="1">
        <v>0.4629957837</v>
      </c>
      <c r="AX401">
        <v>4778.9910303512997</v>
      </c>
      <c r="AY401" s="1">
        <v>0.33022023179999999</v>
      </c>
      <c r="AZ401">
        <v>675.01293549599995</v>
      </c>
      <c r="BA401" s="1">
        <v>4.6642256999999999E-2</v>
      </c>
      <c r="BB401">
        <v>2317.5923376697001</v>
      </c>
      <c r="BC401" s="1">
        <v>0.16014172739999999</v>
      </c>
      <c r="BD401">
        <v>14472.1327473416</v>
      </c>
      <c r="BE401" s="1">
        <v>0.5635824784331871</v>
      </c>
      <c r="BF401">
        <v>0.23388644828019969</v>
      </c>
      <c r="BG401">
        <v>0.14896206546134119</v>
      </c>
      <c r="BH401">
        <v>4.1841059991303678E-2</v>
      </c>
      <c r="BI401">
        <v>1.17279478339683E-2</v>
      </c>
    </row>
    <row r="402" spans="1:61" x14ac:dyDescent="0.35">
      <c r="A402" t="s">
        <v>1725</v>
      </c>
      <c r="B402" t="s">
        <v>1027</v>
      </c>
      <c r="C402">
        <v>73</v>
      </c>
      <c r="D402">
        <v>17.605977958904109</v>
      </c>
      <c r="E402">
        <v>1285.2363909999999</v>
      </c>
      <c r="F402" t="s">
        <v>3</v>
      </c>
      <c r="G402" t="s">
        <v>3</v>
      </c>
      <c r="H402" t="s">
        <v>3</v>
      </c>
      <c r="I402">
        <v>2.6335584841523391E-2</v>
      </c>
      <c r="J402">
        <v>0.94692233002151371</v>
      </c>
      <c r="K402">
        <v>1.8762420508020211E-2</v>
      </c>
      <c r="L402">
        <v>0.27044349492386949</v>
      </c>
      <c r="M402">
        <v>9.146544496514173E-3</v>
      </c>
      <c r="N402">
        <v>0.13819768091829249</v>
      </c>
      <c r="O402">
        <v>57437.466499679998</v>
      </c>
      <c r="P402" s="1">
        <v>0.1910112359550562</v>
      </c>
      <c r="Q402">
        <v>0.24719101123595499</v>
      </c>
      <c r="R402">
        <v>0.5617977528089888</v>
      </c>
      <c r="S402">
        <v>13</v>
      </c>
      <c r="T402">
        <v>62097</v>
      </c>
      <c r="U402" s="1">
        <v>98.864337769230758</v>
      </c>
      <c r="V402">
        <v>164483.445598297</v>
      </c>
      <c r="W402" s="1">
        <v>0.86634879234452622</v>
      </c>
      <c r="X402">
        <v>9.0553453354399863E-2</v>
      </c>
      <c r="Y402">
        <v>4.3097754301073918E-2</v>
      </c>
      <c r="Z402">
        <v>0.13365120765547381</v>
      </c>
      <c r="AA402">
        <v>164.48344559829701</v>
      </c>
      <c r="AB402">
        <v>3598.8826899004298</v>
      </c>
      <c r="AC402" s="1">
        <v>501.40030621028382</v>
      </c>
      <c r="AD402">
        <v>145619.58698235871</v>
      </c>
      <c r="AE402" s="1">
        <v>186</v>
      </c>
      <c r="AF402">
        <v>39001</v>
      </c>
      <c r="AG402" s="1">
        <v>62691.984259964447</v>
      </c>
      <c r="AH402" s="1">
        <v>27.799869999999999</v>
      </c>
      <c r="AI402">
        <v>21.399992999999998</v>
      </c>
      <c r="AJ402">
        <v>23.653856000000001</v>
      </c>
      <c r="AK402">
        <v>2.5</v>
      </c>
      <c r="AL402">
        <v>0.83450899999999995</v>
      </c>
      <c r="AM402">
        <v>1.2330000000000001</v>
      </c>
      <c r="AN402">
        <v>1257.255234379681</v>
      </c>
      <c r="AO402">
        <v>1.1685411927598099</v>
      </c>
      <c r="AP402">
        <v>1544.366058959499</v>
      </c>
      <c r="AQ402" s="1">
        <v>2251.9328197267018</v>
      </c>
      <c r="AR402" s="1">
        <v>7005.047455118317</v>
      </c>
      <c r="AS402" s="1">
        <v>523.19411021096744</v>
      </c>
      <c r="AT402">
        <v>368.97543776442922</v>
      </c>
      <c r="AU402">
        <v>11693.515881779909</v>
      </c>
      <c r="AV402" s="1">
        <v>6564.3436522778002</v>
      </c>
      <c r="AW402" s="1">
        <v>0.48804736539999999</v>
      </c>
      <c r="AX402">
        <v>4557.7282149899002</v>
      </c>
      <c r="AY402" s="1">
        <v>0.33885904909999998</v>
      </c>
      <c r="AZ402">
        <v>1104.8888532973999</v>
      </c>
      <c r="BA402">
        <v>8.2146536300000003E-2</v>
      </c>
      <c r="BB402">
        <v>1223.257674727</v>
      </c>
      <c r="BC402" s="1">
        <v>9.0947049200000005E-2</v>
      </c>
      <c r="BD402">
        <v>13450.2183952921</v>
      </c>
      <c r="BE402" s="1">
        <v>0.55538811201672422</v>
      </c>
      <c r="BF402">
        <v>0.27065339812924227</v>
      </c>
      <c r="BG402">
        <v>0.11427039896899981</v>
      </c>
      <c r="BH402">
        <v>4.3495318638046912E-2</v>
      </c>
      <c r="BI402">
        <v>1.619277224698672E-2</v>
      </c>
    </row>
    <row r="403" spans="1:61" x14ac:dyDescent="0.35">
      <c r="A403" t="s">
        <v>1726</v>
      </c>
      <c r="B403" t="s">
        <v>1028</v>
      </c>
      <c r="C403">
        <v>3</v>
      </c>
      <c r="D403">
        <v>525.39757466666663</v>
      </c>
      <c r="E403">
        <v>1576.192724</v>
      </c>
      <c r="F403" t="s">
        <v>3</v>
      </c>
      <c r="G403">
        <v>0.14601770781161821</v>
      </c>
      <c r="H403" t="s">
        <v>3</v>
      </c>
      <c r="I403">
        <v>0.14481272491390779</v>
      </c>
      <c r="J403">
        <v>0.63640912320775778</v>
      </c>
      <c r="K403">
        <v>6.8651989989734735E-2</v>
      </c>
      <c r="L403">
        <v>0.9846034456633429</v>
      </c>
      <c r="M403">
        <v>4.5453970635540512E-2</v>
      </c>
      <c r="N403">
        <v>0.18149616829339851</v>
      </c>
      <c r="O403">
        <v>82327.426878419996</v>
      </c>
      <c r="P403" s="1">
        <v>0.15032679738562091</v>
      </c>
      <c r="Q403">
        <v>0.20261437908496729</v>
      </c>
      <c r="R403">
        <v>0.6470588235294118</v>
      </c>
      <c r="S403">
        <v>20.2</v>
      </c>
      <c r="T403">
        <v>96394.752475240006</v>
      </c>
      <c r="U403" s="1">
        <v>78.029342772277232</v>
      </c>
      <c r="V403">
        <v>295213.13156372617</v>
      </c>
      <c r="W403" s="1">
        <v>0.5727957531534863</v>
      </c>
      <c r="X403">
        <v>0.36909591502954392</v>
      </c>
      <c r="Y403">
        <v>5.8108331816969831E-2</v>
      </c>
      <c r="Z403">
        <v>0.4272042468465137</v>
      </c>
      <c r="AA403">
        <v>295.21313156372622</v>
      </c>
      <c r="AB403">
        <v>11733.70852332395</v>
      </c>
      <c r="AC403" s="1">
        <v>872.61965434627905</v>
      </c>
      <c r="AD403">
        <v>234976.57793235351</v>
      </c>
      <c r="AE403" s="1">
        <v>471</v>
      </c>
      <c r="AF403">
        <v>39241.5</v>
      </c>
      <c r="AG403" s="1">
        <v>60125.790700344427</v>
      </c>
      <c r="AH403" s="1">
        <v>56.889995999999996</v>
      </c>
      <c r="AI403">
        <v>37.428297999999998</v>
      </c>
      <c r="AJ403">
        <v>40.645299999999999</v>
      </c>
      <c r="AK403">
        <v>2.5499999999999998</v>
      </c>
      <c r="AL403">
        <v>2.0384060000000002</v>
      </c>
      <c r="AM403">
        <v>2.110239</v>
      </c>
      <c r="AN403">
        <v>0</v>
      </c>
      <c r="AO403">
        <v>0.98697214465161043</v>
      </c>
      <c r="AP403">
        <v>2442.1509447343451</v>
      </c>
      <c r="AQ403" s="1">
        <v>2230.2808257348611</v>
      </c>
      <c r="AR403" s="1">
        <v>12842.262999813211</v>
      </c>
      <c r="AS403" s="1">
        <v>1874.4096994067841</v>
      </c>
      <c r="AT403">
        <v>642.8470735663667</v>
      </c>
      <c r="AU403">
        <v>20031.951543255571</v>
      </c>
      <c r="AV403" s="1">
        <v>5182.1935699524001</v>
      </c>
      <c r="AW403" s="1">
        <v>0.23412875180000001</v>
      </c>
      <c r="AX403">
        <v>10186.280045088</v>
      </c>
      <c r="AY403" s="1">
        <v>0.46021071959999998</v>
      </c>
      <c r="AZ403">
        <v>2472.1478468390001</v>
      </c>
      <c r="BA403" s="1">
        <v>0.1116903261</v>
      </c>
      <c r="BB403">
        <v>4293.3263386648996</v>
      </c>
      <c r="BC403" s="1">
        <v>0.1939702026</v>
      </c>
      <c r="BD403">
        <v>22133.947800544302</v>
      </c>
      <c r="BE403" s="1">
        <v>0.58484208639150015</v>
      </c>
      <c r="BF403">
        <v>0.1789984463475558</v>
      </c>
      <c r="BG403">
        <v>0.18655135118038471</v>
      </c>
      <c r="BH403">
        <v>3.4539827640339547E-2</v>
      </c>
      <c r="BI403">
        <v>1.5068288440219849E-2</v>
      </c>
    </row>
    <row r="404" spans="1:61" x14ac:dyDescent="0.35">
      <c r="A404" t="s">
        <v>1727</v>
      </c>
      <c r="B404" t="s">
        <v>1029</v>
      </c>
      <c r="C404">
        <v>161</v>
      </c>
      <c r="D404">
        <v>6.5980675031055904</v>
      </c>
      <c r="E404">
        <v>1062.2888680000001</v>
      </c>
      <c r="F404" t="s">
        <v>3</v>
      </c>
      <c r="G404" t="s">
        <v>3</v>
      </c>
      <c r="H404" t="s">
        <v>3</v>
      </c>
      <c r="I404" t="s">
        <v>3</v>
      </c>
      <c r="J404">
        <v>0.99174112496478117</v>
      </c>
      <c r="K404" t="s">
        <v>3</v>
      </c>
      <c r="L404">
        <v>0.99929945871790193</v>
      </c>
      <c r="M404" t="s">
        <v>3</v>
      </c>
      <c r="N404">
        <v>0.1418765942965026</v>
      </c>
      <c r="O404">
        <v>66308.311435519994</v>
      </c>
      <c r="P404" s="1">
        <v>9.6385542168674704E-2</v>
      </c>
      <c r="Q404">
        <v>0.2168674698795181</v>
      </c>
      <c r="R404">
        <v>0.68674698795180722</v>
      </c>
      <c r="S404">
        <v>9</v>
      </c>
      <c r="T404">
        <v>95971.44444444</v>
      </c>
      <c r="U404" s="1">
        <v>118.03209644444441</v>
      </c>
      <c r="V404">
        <v>250961.60567127401</v>
      </c>
      <c r="W404" s="1">
        <v>0.36342592766251208</v>
      </c>
      <c r="X404">
        <v>3.0800875579514771E-2</v>
      </c>
      <c r="Y404">
        <v>0.60577319675797314</v>
      </c>
      <c r="Z404">
        <v>0.63657407233748797</v>
      </c>
      <c r="AA404">
        <v>250.96160567127399</v>
      </c>
      <c r="AB404">
        <v>4918.8437885428348</v>
      </c>
      <c r="AC404" s="1">
        <v>275.66260818615672</v>
      </c>
      <c r="AD404" s="1">
        <v>150542.88629054619</v>
      </c>
      <c r="AE404" s="1">
        <v>206</v>
      </c>
      <c r="AF404">
        <v>33525</v>
      </c>
      <c r="AG404" s="1">
        <v>50485.250084832027</v>
      </c>
      <c r="AH404" s="1">
        <v>19.599990999999999</v>
      </c>
      <c r="AI404">
        <v>19.599983999999999</v>
      </c>
      <c r="AJ404">
        <v>19.599893999999999</v>
      </c>
      <c r="AK404">
        <v>1</v>
      </c>
      <c r="AL404">
        <v>1</v>
      </c>
      <c r="AM404">
        <v>1</v>
      </c>
      <c r="AN404">
        <v>0</v>
      </c>
      <c r="AO404">
        <v>0.7740921993260248</v>
      </c>
      <c r="AP404">
        <v>1873.1067790875129</v>
      </c>
      <c r="AQ404" s="1">
        <v>3866.361979046927</v>
      </c>
      <c r="AR404" s="1">
        <v>8625.1687709486559</v>
      </c>
      <c r="AS404" s="1">
        <v>728.64720069720249</v>
      </c>
      <c r="AT404">
        <v>497.85308491061022</v>
      </c>
      <c r="AU404">
        <v>15591.13781469091</v>
      </c>
      <c r="AV404" s="1">
        <v>10069.5665073856</v>
      </c>
      <c r="AW404" s="1">
        <v>0.57578310310000003</v>
      </c>
      <c r="AX404">
        <v>3842.0197769145002</v>
      </c>
      <c r="AY404" s="1">
        <v>0.21968870930000001</v>
      </c>
      <c r="AZ404">
        <v>947.18178748339994</v>
      </c>
      <c r="BA404">
        <v>5.4160352199999998E-2</v>
      </c>
      <c r="BB404">
        <v>2629.7036333927999</v>
      </c>
      <c r="BC404">
        <v>0.1503678353</v>
      </c>
      <c r="BD404">
        <v>17488.4717051763</v>
      </c>
      <c r="BE404" s="1">
        <v>0.55044579390552972</v>
      </c>
      <c r="BF404">
        <v>0.23484841843191909</v>
      </c>
      <c r="BG404">
        <v>0.15807974701570671</v>
      </c>
      <c r="BH404">
        <v>3.9652123021598693E-2</v>
      </c>
      <c r="BI404">
        <v>1.6973917625245801E-2</v>
      </c>
    </row>
    <row r="405" spans="1:61" x14ac:dyDescent="0.35">
      <c r="A405" t="s">
        <v>1728</v>
      </c>
      <c r="B405" t="s">
        <v>1030</v>
      </c>
      <c r="C405">
        <v>28</v>
      </c>
      <c r="D405">
        <v>256.45387560714278</v>
      </c>
      <c r="E405">
        <v>7180.708517</v>
      </c>
      <c r="F405">
        <v>1.1834948077492261E-2</v>
      </c>
      <c r="G405">
        <v>7.8966611787011032E-2</v>
      </c>
      <c r="H405" t="s">
        <v>3</v>
      </c>
      <c r="I405">
        <v>3.5375326042564298E-2</v>
      </c>
      <c r="J405">
        <v>0.8038701777815751</v>
      </c>
      <c r="K405">
        <v>6.9680448287759336E-2</v>
      </c>
      <c r="L405">
        <v>0.28594340236414362</v>
      </c>
      <c r="M405">
        <v>1.431530355583076E-2</v>
      </c>
      <c r="N405">
        <v>0.1722183387266944</v>
      </c>
      <c r="O405">
        <v>82861.684291500002</v>
      </c>
      <c r="P405" s="1">
        <v>0.17741935483870969</v>
      </c>
      <c r="Q405">
        <v>0.23732718894009219</v>
      </c>
      <c r="R405">
        <v>0.58525345622119818</v>
      </c>
      <c r="S405">
        <v>40</v>
      </c>
      <c r="T405">
        <v>120425.2</v>
      </c>
      <c r="U405" s="1">
        <v>179.51771292500001</v>
      </c>
      <c r="V405">
        <v>173294.91331586381</v>
      </c>
      <c r="W405" s="1">
        <v>0.86618886095155512</v>
      </c>
      <c r="X405">
        <v>7.5446865413953124E-2</v>
      </c>
      <c r="Y405">
        <v>5.8364273634491759E-2</v>
      </c>
      <c r="Z405">
        <v>0.13381113904844491</v>
      </c>
      <c r="AA405">
        <v>173.29491331586379</v>
      </c>
      <c r="AB405">
        <v>4494.306226690137</v>
      </c>
      <c r="AC405" s="1">
        <v>608.99774160823233</v>
      </c>
      <c r="AD405">
        <v>157681.86899285621</v>
      </c>
      <c r="AE405" s="1">
        <v>239</v>
      </c>
      <c r="AF405">
        <v>47010.5</v>
      </c>
      <c r="AG405" s="1">
        <v>87185.633065953647</v>
      </c>
      <c r="AH405" s="1">
        <v>42.839990999999998</v>
      </c>
      <c r="AI405">
        <v>24.676399</v>
      </c>
      <c r="AJ405">
        <v>27.299890000000001</v>
      </c>
      <c r="AK405">
        <v>4.5599999999999996</v>
      </c>
      <c r="AL405">
        <v>4.5599999999999996</v>
      </c>
      <c r="AM405">
        <v>4.5599999999999996</v>
      </c>
      <c r="AN405">
        <v>0</v>
      </c>
      <c r="AO405" s="1">
        <v>0.39199288070389843</v>
      </c>
      <c r="AP405">
        <v>1685.785177234482</v>
      </c>
      <c r="AQ405" s="1">
        <v>1901.101748898632</v>
      </c>
      <c r="AR405" s="1">
        <v>8255.9034626805478</v>
      </c>
      <c r="AS405" s="1">
        <v>871.60935514686901</v>
      </c>
      <c r="AT405" s="1">
        <v>266.98844765265102</v>
      </c>
      <c r="AU405">
        <v>12981.38819161318</v>
      </c>
      <c r="AV405" s="1">
        <v>4280.6661971129997</v>
      </c>
      <c r="AW405" s="1">
        <v>0.33538793979999998</v>
      </c>
      <c r="AX405">
        <v>3754.1018087124999</v>
      </c>
      <c r="AY405" s="1">
        <v>0.29413189760000003</v>
      </c>
      <c r="AZ405">
        <v>3256.8819171617001</v>
      </c>
      <c r="BA405" s="1">
        <v>0.25517498119999998</v>
      </c>
      <c r="BB405">
        <v>1471.6778213329001</v>
      </c>
      <c r="BC405" s="1">
        <v>0.1153051814</v>
      </c>
      <c r="BD405">
        <v>12763.3277443201</v>
      </c>
      <c r="BE405" s="1">
        <v>0.64467438510540509</v>
      </c>
      <c r="BF405">
        <v>0.2318738006047292</v>
      </c>
      <c r="BG405">
        <v>8.9238619481569553E-2</v>
      </c>
      <c r="BH405">
        <v>2.5135362510603242E-2</v>
      </c>
      <c r="BI405">
        <v>9.0778322976928956E-3</v>
      </c>
    </row>
    <row r="406" spans="1:61" x14ac:dyDescent="0.35">
      <c r="A406" t="s">
        <v>1729</v>
      </c>
      <c r="B406" t="s">
        <v>1031</v>
      </c>
      <c r="C406">
        <v>2</v>
      </c>
      <c r="D406">
        <v>986.12709600000005</v>
      </c>
      <c r="E406">
        <v>1972.2541920000001</v>
      </c>
      <c r="F406">
        <v>5.2395577542333323E-2</v>
      </c>
      <c r="G406">
        <v>1.2008419354982199E-2</v>
      </c>
      <c r="H406" t="s">
        <v>3</v>
      </c>
      <c r="I406">
        <v>5.7123623198895461E-2</v>
      </c>
      <c r="J406">
        <v>0.8085754648977439</v>
      </c>
      <c r="K406">
        <v>6.6445758359818835E-2</v>
      </c>
      <c r="L406">
        <v>3.2387084226106061E-2</v>
      </c>
      <c r="M406">
        <v>1.425367777610787E-2</v>
      </c>
      <c r="N406">
        <v>0.1231560103970097</v>
      </c>
      <c r="O406">
        <v>79445.935878959994</v>
      </c>
      <c r="P406" s="1">
        <v>0.15172413793103451</v>
      </c>
      <c r="Q406">
        <v>0.1172413793103448</v>
      </c>
      <c r="R406">
        <v>0.73103448275862071</v>
      </c>
      <c r="S406">
        <v>13.04</v>
      </c>
      <c r="T406">
        <v>103413.19018404</v>
      </c>
      <c r="U406" s="1">
        <v>151.2464871165644</v>
      </c>
      <c r="V406">
        <v>189137.55717346189</v>
      </c>
      <c r="W406" s="1">
        <v>0.9497448632049329</v>
      </c>
      <c r="X406">
        <v>4.0926222726730972E-2</v>
      </c>
      <c r="Y406">
        <v>9.3289140683361169E-3</v>
      </c>
      <c r="Z406">
        <v>5.0255136795067087E-2</v>
      </c>
      <c r="AA406">
        <v>189.13755717346189</v>
      </c>
      <c r="AB406">
        <v>11949.69801336845</v>
      </c>
      <c r="AC406" s="1">
        <v>1263.1619139689469</v>
      </c>
      <c r="AD406">
        <v>201908.46311963521</v>
      </c>
      <c r="AE406" s="1">
        <v>401</v>
      </c>
      <c r="AF406">
        <v>78525.5</v>
      </c>
      <c r="AG406" s="1">
        <v>205167.37443946191</v>
      </c>
      <c r="AH406" s="1">
        <v>134.009782</v>
      </c>
      <c r="AI406">
        <v>60.860399000000001</v>
      </c>
      <c r="AJ406">
        <v>100.86234</v>
      </c>
      <c r="AK406">
        <v>1.8</v>
      </c>
      <c r="AL406">
        <v>1.453622</v>
      </c>
      <c r="AM406">
        <v>1.6122270000000001</v>
      </c>
      <c r="AN406">
        <v>0</v>
      </c>
      <c r="AO406">
        <v>0.61011701419784681</v>
      </c>
      <c r="AP406">
        <v>2391.1013646865658</v>
      </c>
      <c r="AQ406" s="1">
        <v>1779.0495080362341</v>
      </c>
      <c r="AR406" s="1">
        <v>9847.096022803129</v>
      </c>
      <c r="AS406" s="1">
        <v>1085.3170999369841</v>
      </c>
      <c r="AT406">
        <v>292.84951825317239</v>
      </c>
      <c r="AU406">
        <v>15395.41351371609</v>
      </c>
      <c r="AV406" s="1">
        <v>4462.5137381548002</v>
      </c>
      <c r="AW406" s="1">
        <v>0.26701412790000001</v>
      </c>
      <c r="AX406">
        <v>10546.824090894401</v>
      </c>
      <c r="AY406" s="1">
        <v>0.63106831750000003</v>
      </c>
      <c r="AZ406">
        <v>954.29924728230003</v>
      </c>
      <c r="BA406">
        <v>5.7100413900000001E-2</v>
      </c>
      <c r="BB406">
        <v>749.01319919410003</v>
      </c>
      <c r="BC406" s="1">
        <v>4.4817140700000001E-2</v>
      </c>
      <c r="BD406">
        <v>16712.650275525601</v>
      </c>
      <c r="BE406" s="1">
        <v>0.60982287006567215</v>
      </c>
      <c r="BF406">
        <v>0.25431155211938639</v>
      </c>
      <c r="BG406">
        <v>7.5058288536450246E-2</v>
      </c>
      <c r="BH406">
        <v>3.1460007247359721E-2</v>
      </c>
      <c r="BI406">
        <v>2.934728203113145E-2</v>
      </c>
    </row>
    <row r="407" spans="1:61" x14ac:dyDescent="0.35">
      <c r="A407" t="s">
        <v>1730</v>
      </c>
      <c r="B407" t="s">
        <v>1032</v>
      </c>
      <c r="C407">
        <v>36</v>
      </c>
      <c r="D407">
        <v>21.673932027777781</v>
      </c>
      <c r="E407">
        <v>780.26155300000005</v>
      </c>
      <c r="F407" t="s">
        <v>3</v>
      </c>
      <c r="G407">
        <v>0.19272652019493741</v>
      </c>
      <c r="H407" t="s">
        <v>3</v>
      </c>
      <c r="I407">
        <v>0.1187211953543886</v>
      </c>
      <c r="J407">
        <v>0.48998906517770568</v>
      </c>
      <c r="K407">
        <v>0.19264314496143309</v>
      </c>
      <c r="L407">
        <v>0.4798459471971584</v>
      </c>
      <c r="M407">
        <v>1.7188941546706239E-2</v>
      </c>
      <c r="N407">
        <v>0.1651444301683718</v>
      </c>
      <c r="O407">
        <v>66318.406317300003</v>
      </c>
      <c r="P407" s="1">
        <v>0.34246575342465752</v>
      </c>
      <c r="Q407">
        <v>0.15068493150684931</v>
      </c>
      <c r="R407">
        <v>0.50684931506849318</v>
      </c>
      <c r="S407">
        <v>10.25</v>
      </c>
      <c r="T407">
        <v>86700.341463410005</v>
      </c>
      <c r="U407" s="1">
        <v>76.123078341463426</v>
      </c>
      <c r="V407">
        <v>360602.18386795232</v>
      </c>
      <c r="W407" s="1">
        <v>0.64696100802085499</v>
      </c>
      <c r="X407">
        <v>0.21529437203804519</v>
      </c>
      <c r="Y407">
        <v>0.13774461994109979</v>
      </c>
      <c r="Z407">
        <v>0.35303899197914501</v>
      </c>
      <c r="AA407">
        <v>360.60218386795219</v>
      </c>
      <c r="AB407">
        <v>10157.879712932619</v>
      </c>
      <c r="AC407" s="1">
        <v>854.09645962653224</v>
      </c>
      <c r="AD407">
        <v>277390.37540039071</v>
      </c>
      <c r="AE407" s="1">
        <v>526</v>
      </c>
      <c r="AF407">
        <v>38806</v>
      </c>
      <c r="AG407" s="1">
        <v>74727.510519951626</v>
      </c>
      <c r="AH407" s="1">
        <v>55.709975999999997</v>
      </c>
      <c r="AI407">
        <v>23.71</v>
      </c>
      <c r="AJ407">
        <v>23.948689999999999</v>
      </c>
      <c r="AK407">
        <v>3.3</v>
      </c>
      <c r="AL407">
        <v>2.552502</v>
      </c>
      <c r="AM407">
        <v>2.8522560000000001</v>
      </c>
      <c r="AN407">
        <v>7832.2787871620267</v>
      </c>
      <c r="AO407" s="1">
        <v>1.7680605645874401</v>
      </c>
      <c r="AP407">
        <v>3347.88247601891</v>
      </c>
      <c r="AQ407" s="1">
        <v>3067.350711819578</v>
      </c>
      <c r="AR407" s="1">
        <v>12891.50874001862</v>
      </c>
      <c r="AS407" s="1">
        <v>1388.903779550958</v>
      </c>
      <c r="AT407">
        <v>1010.54379389625</v>
      </c>
      <c r="AU407">
        <v>21706.189501304321</v>
      </c>
      <c r="AV407" s="1">
        <v>5197.3764769581003</v>
      </c>
      <c r="AW407" s="1">
        <v>0.2062668195</v>
      </c>
      <c r="AX407">
        <v>16055.8059894579</v>
      </c>
      <c r="AY407" s="1">
        <v>0.63720225959999999</v>
      </c>
      <c r="AZ407">
        <v>1249.8915710868</v>
      </c>
      <c r="BA407">
        <v>4.9604095500000001E-2</v>
      </c>
      <c r="BB407">
        <v>2694.2722470744002</v>
      </c>
      <c r="BC407" s="1">
        <v>0.10692682539999999</v>
      </c>
      <c r="BD407">
        <v>25197.346284577201</v>
      </c>
      <c r="BE407" s="1">
        <v>0.58488706467713281</v>
      </c>
      <c r="BF407">
        <v>0.22734471760379321</v>
      </c>
      <c r="BG407">
        <v>0.12620860654165189</v>
      </c>
      <c r="BH407">
        <v>3.2845282945820842E-2</v>
      </c>
      <c r="BI407">
        <v>2.8714328231601149E-2</v>
      </c>
    </row>
    <row r="408" spans="1:61" x14ac:dyDescent="0.35">
      <c r="A408" t="s">
        <v>1731</v>
      </c>
      <c r="B408" t="s">
        <v>1034</v>
      </c>
      <c r="C408">
        <v>63</v>
      </c>
      <c r="D408">
        <v>10.45923201587301</v>
      </c>
      <c r="E408">
        <v>658.93161699999996</v>
      </c>
      <c r="F408" t="s">
        <v>3</v>
      </c>
      <c r="G408" t="s">
        <v>3</v>
      </c>
      <c r="H408" t="s">
        <v>3</v>
      </c>
      <c r="I408">
        <v>7.8486561126844767E-2</v>
      </c>
      <c r="J408">
        <v>0.88391563906018866</v>
      </c>
      <c r="K408">
        <v>2.2375890254439462E-2</v>
      </c>
      <c r="L408">
        <v>0.30733548857550858</v>
      </c>
      <c r="M408" t="s">
        <v>3</v>
      </c>
      <c r="N408">
        <v>0.1512625045132705</v>
      </c>
      <c r="O408">
        <v>58510.39383429</v>
      </c>
      <c r="P408" s="1">
        <v>0.25925925925925919</v>
      </c>
      <c r="Q408">
        <v>0.1851851851851852</v>
      </c>
      <c r="R408">
        <v>0.55555555555555558</v>
      </c>
      <c r="S408">
        <v>10.220000000000001</v>
      </c>
      <c r="T408">
        <v>56516.63111545</v>
      </c>
      <c r="U408" s="1">
        <v>64.47471790606653</v>
      </c>
      <c r="V408">
        <v>150481.16897386641</v>
      </c>
      <c r="W408" s="1">
        <v>0.73561742613718872</v>
      </c>
      <c r="X408">
        <v>6.2599236764397395E-2</v>
      </c>
      <c r="Y408">
        <v>0.20178333709841381</v>
      </c>
      <c r="Z408">
        <v>0.26438257386281122</v>
      </c>
      <c r="AA408">
        <v>150.4811689738664</v>
      </c>
      <c r="AB408">
        <v>4343.2883263818258</v>
      </c>
      <c r="AC408" s="1">
        <v>381.10511549486017</v>
      </c>
      <c r="AD408" s="1">
        <v>149818.914399884</v>
      </c>
      <c r="AE408" s="1">
        <v>202</v>
      </c>
      <c r="AF408">
        <v>39305.5</v>
      </c>
      <c r="AG408" s="1">
        <v>60073.849339735898</v>
      </c>
      <c r="AH408" s="1">
        <v>44.299959000000001</v>
      </c>
      <c r="AI408">
        <v>23.314488000000001</v>
      </c>
      <c r="AJ408">
        <v>44.299790000000002</v>
      </c>
      <c r="AK408">
        <v>2.5</v>
      </c>
      <c r="AL408">
        <v>1.5857110000000001</v>
      </c>
      <c r="AM408">
        <v>2.5</v>
      </c>
      <c r="AN408">
        <v>1471.2407251206459</v>
      </c>
      <c r="AO408">
        <v>1.380030167393117</v>
      </c>
      <c r="AP408">
        <v>2237.7215054775561</v>
      </c>
      <c r="AQ408" s="1">
        <v>6468.562230183592</v>
      </c>
      <c r="AR408" s="1">
        <v>7918.7201454320266</v>
      </c>
      <c r="AS408" s="1">
        <v>736.2038297822337</v>
      </c>
      <c r="AT408">
        <v>760.07632215347166</v>
      </c>
      <c r="AU408">
        <v>18121.284033028878</v>
      </c>
      <c r="AV408" s="1">
        <v>7597.3071053185004</v>
      </c>
      <c r="AW408" s="1">
        <v>0.47923181349999999</v>
      </c>
      <c r="AX408">
        <v>5379.6255117758001</v>
      </c>
      <c r="AY408" s="1">
        <v>0.33934230310000002</v>
      </c>
      <c r="AZ408">
        <v>1005.1633434239</v>
      </c>
      <c r="BA408" s="1">
        <v>6.3404867700000006E-2</v>
      </c>
      <c r="BB408">
        <v>1870.9982847192</v>
      </c>
      <c r="BC408" s="1">
        <v>0.1180210157</v>
      </c>
      <c r="BD408">
        <v>15853.0942452374</v>
      </c>
      <c r="BE408" s="1">
        <v>0.56201402556997693</v>
      </c>
      <c r="BF408">
        <v>0.2022773434882229</v>
      </c>
      <c r="BG408">
        <v>0.17024061087893991</v>
      </c>
      <c r="BH408">
        <v>4.5392772569014549E-2</v>
      </c>
      <c r="BI408">
        <v>2.0075247493845708E-2</v>
      </c>
    </row>
    <row r="409" spans="1:61" x14ac:dyDescent="0.35">
      <c r="A409" t="s">
        <v>1732</v>
      </c>
      <c r="B409" t="s">
        <v>1035</v>
      </c>
      <c r="C409">
        <v>95</v>
      </c>
      <c r="D409">
        <v>229.9103629894737</v>
      </c>
      <c r="E409">
        <v>21841.484484000001</v>
      </c>
      <c r="F409">
        <v>0.18421705164948149</v>
      </c>
      <c r="G409">
        <v>5.4745584492596193E-2</v>
      </c>
      <c r="H409">
        <v>2.3680389354364582E-3</v>
      </c>
      <c r="I409">
        <v>4.7863971472304978E-2</v>
      </c>
      <c r="J409">
        <v>0.651991261163959</v>
      </c>
      <c r="K409">
        <v>5.8814092286221739E-2</v>
      </c>
      <c r="L409">
        <v>8.277103303286E-2</v>
      </c>
      <c r="M409">
        <v>3.7633699052801291E-2</v>
      </c>
      <c r="N409">
        <v>0.14244232133874371</v>
      </c>
      <c r="O409">
        <v>85029.346070850006</v>
      </c>
      <c r="P409" s="1">
        <v>0.26684636118598382</v>
      </c>
      <c r="Q409">
        <v>0.2439353099730458</v>
      </c>
      <c r="R409">
        <v>0.48921832884097027</v>
      </c>
      <c r="S409">
        <v>136.5</v>
      </c>
      <c r="T409">
        <v>94498.285714280006</v>
      </c>
      <c r="U409" s="1">
        <v>160.01087534065931</v>
      </c>
      <c r="V409">
        <v>232008.0369863197</v>
      </c>
      <c r="W409" s="1">
        <v>0.83244631565433536</v>
      </c>
      <c r="X409">
        <v>0.1177682691451427</v>
      </c>
      <c r="Y409">
        <v>4.9785415200521953E-2</v>
      </c>
      <c r="Z409">
        <v>0.16755368434566459</v>
      </c>
      <c r="AA409">
        <v>232.00803698631969</v>
      </c>
      <c r="AB409">
        <v>11625.037262737371</v>
      </c>
      <c r="AC409" s="1">
        <v>1097.6686478230311</v>
      </c>
      <c r="AD409">
        <v>233076.0273727219</v>
      </c>
      <c r="AE409" s="1">
        <v>467</v>
      </c>
      <c r="AF409">
        <v>79892.5</v>
      </c>
      <c r="AG409" s="1">
        <v>167363.15903227089</v>
      </c>
      <c r="AH409" s="1">
        <v>83.199995000000001</v>
      </c>
      <c r="AI409">
        <v>47.446399999999997</v>
      </c>
      <c r="AJ409">
        <v>54.916798999999997</v>
      </c>
      <c r="AK409">
        <v>1.5</v>
      </c>
      <c r="AL409">
        <v>1.251571</v>
      </c>
      <c r="AM409">
        <v>1.440925</v>
      </c>
      <c r="AN409">
        <v>0</v>
      </c>
      <c r="AO409">
        <v>0.60402305397208955</v>
      </c>
      <c r="AP409">
        <v>1470.709827142535</v>
      </c>
      <c r="AQ409" s="1">
        <v>2141.1908936070281</v>
      </c>
      <c r="AR409" s="1">
        <v>9246.9825033161887</v>
      </c>
      <c r="AS409" s="1">
        <v>651.25313393510635</v>
      </c>
      <c r="AT409">
        <v>224.56089024502771</v>
      </c>
      <c r="AU409">
        <v>13734.69724824589</v>
      </c>
      <c r="AV409" s="1">
        <v>2120.2729729047001</v>
      </c>
      <c r="AW409" s="1">
        <v>0.13411827370000001</v>
      </c>
      <c r="AX409">
        <v>10485.907545721901</v>
      </c>
      <c r="AY409" s="1">
        <v>0.66328809389999999</v>
      </c>
      <c r="AZ409">
        <v>2674.6653187614002</v>
      </c>
      <c r="BA409">
        <v>0.16918646800000001</v>
      </c>
      <c r="BB409">
        <v>528.13316069589996</v>
      </c>
      <c r="BC409" s="1">
        <v>3.3407164400000001E-2</v>
      </c>
      <c r="BD409">
        <v>15808.9789980839</v>
      </c>
      <c r="BE409" s="1">
        <v>0.6246183496455443</v>
      </c>
      <c r="BF409">
        <v>0.22654658063621111</v>
      </c>
      <c r="BG409">
        <v>7.0977571165158682E-2</v>
      </c>
      <c r="BH409">
        <v>2.5668377469231389E-2</v>
      </c>
      <c r="BI409">
        <v>5.2189121083854588E-2</v>
      </c>
    </row>
    <row r="410" spans="1:61" x14ac:dyDescent="0.35">
      <c r="A410" t="s">
        <v>1733</v>
      </c>
      <c r="B410" t="s">
        <v>1036</v>
      </c>
      <c r="C410">
        <v>16</v>
      </c>
      <c r="D410">
        <v>206.11514593749999</v>
      </c>
      <c r="E410">
        <v>3297.8423349999998</v>
      </c>
      <c r="F410">
        <v>2.6383608592431419E-2</v>
      </c>
      <c r="G410">
        <v>2.701767988277189E-2</v>
      </c>
      <c r="H410" t="s">
        <v>3</v>
      </c>
      <c r="I410">
        <v>4.8868047737750643E-2</v>
      </c>
      <c r="J410">
        <v>0.87301883127161184</v>
      </c>
      <c r="K410">
        <v>2.3380928517020099E-2</v>
      </c>
      <c r="L410">
        <v>0.1678042131849197</v>
      </c>
      <c r="M410">
        <v>9.8657062245129344E-3</v>
      </c>
      <c r="N410">
        <v>0.1676063712771057</v>
      </c>
      <c r="O410">
        <v>83999.417549389997</v>
      </c>
      <c r="P410" s="1">
        <v>0.12918660287081341</v>
      </c>
      <c r="Q410">
        <v>0.20574162679425839</v>
      </c>
      <c r="R410">
        <v>0.66507177033492826</v>
      </c>
      <c r="S410">
        <v>20</v>
      </c>
      <c r="T410">
        <v>101678.05</v>
      </c>
      <c r="U410" s="1">
        <v>164.89211675000001</v>
      </c>
      <c r="V410">
        <v>212770.3051637852</v>
      </c>
      <c r="W410" s="1">
        <v>0.79489552061492386</v>
      </c>
      <c r="X410">
        <v>0.17408930233045999</v>
      </c>
      <c r="Y410">
        <v>3.101517705461607E-2</v>
      </c>
      <c r="Z410">
        <v>0.20510447938507609</v>
      </c>
      <c r="AA410">
        <v>212.7703051637852</v>
      </c>
      <c r="AB410">
        <v>10411.86676378815</v>
      </c>
      <c r="AC410" s="1">
        <v>944.83932022177771</v>
      </c>
      <c r="AD410">
        <v>180227.22499969031</v>
      </c>
      <c r="AE410" s="1">
        <v>327</v>
      </c>
      <c r="AF410">
        <v>46965</v>
      </c>
      <c r="AG410" s="1">
        <v>81776.616551398925</v>
      </c>
      <c r="AH410" s="1">
        <v>103.49996</v>
      </c>
      <c r="AI410">
        <v>46.835799000000002</v>
      </c>
      <c r="AJ410">
        <v>48.797586000000003</v>
      </c>
      <c r="AK410">
        <v>1</v>
      </c>
      <c r="AL410">
        <v>0.786991</v>
      </c>
      <c r="AM410">
        <v>0.808778</v>
      </c>
      <c r="AN410">
        <v>0</v>
      </c>
      <c r="AO410">
        <v>1.08689189875674</v>
      </c>
      <c r="AP410">
        <v>2246.9800091276952</v>
      </c>
      <c r="AQ410" s="1">
        <v>2658.8727262487519</v>
      </c>
      <c r="AR410" s="1">
        <v>9500.4947833565857</v>
      </c>
      <c r="AS410" s="1">
        <v>543.19825753586247</v>
      </c>
      <c r="AT410">
        <v>414.27430459618989</v>
      </c>
      <c r="AU410">
        <v>15363.820080865091</v>
      </c>
      <c r="AV410" s="1">
        <v>5117.4542121755003</v>
      </c>
      <c r="AW410" s="1">
        <v>0.31214423660000001</v>
      </c>
      <c r="AX410">
        <v>9288.4482012124008</v>
      </c>
      <c r="AY410" s="1">
        <v>0.56655818560000004</v>
      </c>
      <c r="AZ410">
        <v>981.20678930899999</v>
      </c>
      <c r="BA410">
        <v>5.98496892E-2</v>
      </c>
      <c r="BB410">
        <v>1007.4084959994</v>
      </c>
      <c r="BC410" s="1">
        <v>6.1447888499999999E-2</v>
      </c>
      <c r="BD410">
        <v>16394.517698696302</v>
      </c>
      <c r="BE410" s="1">
        <v>0.57034399764513743</v>
      </c>
      <c r="BF410">
        <v>0.25056745038726319</v>
      </c>
      <c r="BG410">
        <v>0.13272678496480589</v>
      </c>
      <c r="BH410">
        <v>2.984736965272489E-2</v>
      </c>
      <c r="BI410">
        <v>1.6514397350068499E-2</v>
      </c>
    </row>
    <row r="411" spans="1:61" x14ac:dyDescent="0.35">
      <c r="A411" t="s">
        <v>1734</v>
      </c>
      <c r="B411" t="s">
        <v>1037</v>
      </c>
      <c r="C411">
        <v>40</v>
      </c>
      <c r="D411">
        <v>46.835346250000001</v>
      </c>
      <c r="E411">
        <v>1873.4138499999999</v>
      </c>
      <c r="F411">
        <v>2.3338601580102761E-2</v>
      </c>
      <c r="G411">
        <v>3.4066077048672143E-2</v>
      </c>
      <c r="H411" t="s">
        <v>3</v>
      </c>
      <c r="I411">
        <v>2.8793846659259641E-2</v>
      </c>
      <c r="J411">
        <v>0.8495126551280463</v>
      </c>
      <c r="K411">
        <v>6.3768243726049556E-2</v>
      </c>
      <c r="L411">
        <v>0.30327732430435039</v>
      </c>
      <c r="M411">
        <v>7.6047720328899591E-3</v>
      </c>
      <c r="N411">
        <v>0.1191322868561613</v>
      </c>
      <c r="O411">
        <v>62031.73441985</v>
      </c>
      <c r="P411" s="1">
        <v>0.12727272727272729</v>
      </c>
      <c r="Q411">
        <v>0.25454545454545452</v>
      </c>
      <c r="R411">
        <v>0.61818181818181817</v>
      </c>
      <c r="S411">
        <v>10</v>
      </c>
      <c r="T411">
        <v>100321.8</v>
      </c>
      <c r="U411" s="1">
        <v>187.341385</v>
      </c>
      <c r="V411">
        <v>174246.47522489491</v>
      </c>
      <c r="W411" s="1">
        <v>0.74349158315253205</v>
      </c>
      <c r="X411">
        <v>0.2081142396899163</v>
      </c>
      <c r="Y411">
        <v>4.8394177157551607E-2</v>
      </c>
      <c r="Z411">
        <v>0.25650841684746789</v>
      </c>
      <c r="AA411">
        <v>174.24647522489491</v>
      </c>
      <c r="AB411">
        <v>6702.6498176043697</v>
      </c>
      <c r="AC411" s="1">
        <v>620.34210967320439</v>
      </c>
      <c r="AD411" s="1">
        <v>151674.1077807676</v>
      </c>
      <c r="AE411" s="1">
        <v>217</v>
      </c>
      <c r="AF411">
        <v>40098</v>
      </c>
      <c r="AG411" s="1">
        <v>89511.564776632309</v>
      </c>
      <c r="AH411" s="1">
        <v>50.199998999999998</v>
      </c>
      <c r="AI411">
        <v>35.799999</v>
      </c>
      <c r="AJ411">
        <v>45.264088999999998</v>
      </c>
      <c r="AK411">
        <v>1</v>
      </c>
      <c r="AL411">
        <v>0.85073100000000001</v>
      </c>
      <c r="AM411">
        <v>1</v>
      </c>
      <c r="AN411">
        <v>0</v>
      </c>
      <c r="AO411">
        <v>0.84570042208537521</v>
      </c>
      <c r="AP411">
        <v>1521.187072466663</v>
      </c>
      <c r="AQ411" s="1">
        <v>2282.3327744694529</v>
      </c>
      <c r="AR411" s="1">
        <v>5955.3693702008241</v>
      </c>
      <c r="AS411" s="1">
        <v>729.94364272475093</v>
      </c>
      <c r="AT411" s="1">
        <v>356.27608923676962</v>
      </c>
      <c r="AU411">
        <v>10845.10894909846</v>
      </c>
      <c r="AV411" s="1">
        <v>3957.3193035112999</v>
      </c>
      <c r="AW411" s="1">
        <v>0.3273325325</v>
      </c>
      <c r="AX411">
        <v>5959.2211680623996</v>
      </c>
      <c r="AY411" s="1">
        <v>0.49292129530000001</v>
      </c>
      <c r="AZ411">
        <v>1090.4026896692999</v>
      </c>
      <c r="BA411" s="1">
        <v>9.0193448300000006E-2</v>
      </c>
      <c r="BB411">
        <v>1082.6565885790001</v>
      </c>
      <c r="BC411" s="1">
        <v>8.9552723900000006E-2</v>
      </c>
      <c r="BD411">
        <v>12089.599749822</v>
      </c>
      <c r="BE411" s="1">
        <v>0.57876484191399102</v>
      </c>
      <c r="BF411">
        <v>0.22875868544871381</v>
      </c>
      <c r="BG411">
        <v>0.13972589522288759</v>
      </c>
      <c r="BH411">
        <v>3.5281558725062792E-2</v>
      </c>
      <c r="BI411">
        <v>1.7469018689344761E-2</v>
      </c>
    </row>
    <row r="412" spans="1:61" x14ac:dyDescent="0.35">
      <c r="A412" t="s">
        <v>1735</v>
      </c>
      <c r="B412" t="s">
        <v>1038</v>
      </c>
      <c r="C412">
        <v>25</v>
      </c>
      <c r="D412">
        <v>77.434196880000002</v>
      </c>
      <c r="E412">
        <v>1935.854922</v>
      </c>
      <c r="F412">
        <v>8.7801510391322321E-2</v>
      </c>
      <c r="G412">
        <v>0.1267968976377582</v>
      </c>
      <c r="H412" t="s">
        <v>3</v>
      </c>
      <c r="I412">
        <v>2.1612036214995922E-2</v>
      </c>
      <c r="J412">
        <v>0.69637430912259624</v>
      </c>
      <c r="K412">
        <v>6.6945952137831236E-2</v>
      </c>
      <c r="L412">
        <v>8.539448712797891E-2</v>
      </c>
      <c r="M412">
        <v>3.0918225914292271E-2</v>
      </c>
      <c r="N412">
        <v>0.1468535434140025</v>
      </c>
      <c r="O412">
        <v>100794.59137055</v>
      </c>
      <c r="P412" s="1">
        <v>3.7735849056603772E-2</v>
      </c>
      <c r="Q412">
        <v>0.1006289308176101</v>
      </c>
      <c r="R412">
        <v>0.86163522012578619</v>
      </c>
      <c r="S412">
        <v>21.6</v>
      </c>
      <c r="T412">
        <v>95212.222222220007</v>
      </c>
      <c r="U412" s="1">
        <v>89.622913055555543</v>
      </c>
      <c r="V412">
        <v>647114.15910535888</v>
      </c>
      <c r="W412" s="1">
        <v>0.84341284865666577</v>
      </c>
      <c r="X412">
        <v>0.14044996662579901</v>
      </c>
      <c r="Y412">
        <v>1.6137184717535211E-2</v>
      </c>
      <c r="Z412">
        <v>0.1565871513433342</v>
      </c>
      <c r="AA412">
        <v>647.11415910535891</v>
      </c>
      <c r="AB412">
        <v>26061.595539337632</v>
      </c>
      <c r="AC412" s="1">
        <v>2830.188196303277</v>
      </c>
      <c r="AD412">
        <v>617640.06838610745</v>
      </c>
      <c r="AE412" s="1">
        <v>603</v>
      </c>
      <c r="AF412">
        <v>95190</v>
      </c>
      <c r="AG412" s="1">
        <v>479636.4543051885</v>
      </c>
      <c r="AH412" s="1">
        <v>86.749976000000004</v>
      </c>
      <c r="AI412">
        <v>38.443699000000002</v>
      </c>
      <c r="AJ412">
        <v>45.922097000000001</v>
      </c>
      <c r="AK412">
        <v>1</v>
      </c>
      <c r="AL412">
        <v>0.79689500000000002</v>
      </c>
      <c r="AM412">
        <v>0.89610800000000002</v>
      </c>
      <c r="AN412">
        <v>0</v>
      </c>
      <c r="AO412">
        <v>0.25161219593746381</v>
      </c>
      <c r="AP412">
        <v>4188.9447591569051</v>
      </c>
      <c r="AQ412" s="1">
        <v>3926.0997317649199</v>
      </c>
      <c r="AR412" s="1">
        <v>16142.655720148019</v>
      </c>
      <c r="AS412" s="1">
        <v>2173.8422658513659</v>
      </c>
      <c r="AT412">
        <v>769.08176489890911</v>
      </c>
      <c r="AU412">
        <v>27200.624241820118</v>
      </c>
      <c r="AV412" s="1">
        <v>3787.7644770799998</v>
      </c>
      <c r="AW412" s="1">
        <v>0.13043336150000001</v>
      </c>
      <c r="AX412">
        <v>22760.748984187099</v>
      </c>
      <c r="AY412" s="1">
        <v>0.78377655710000005</v>
      </c>
      <c r="AZ412">
        <v>1598.1471067394</v>
      </c>
      <c r="BA412" s="1">
        <v>5.5032909400000003E-2</v>
      </c>
      <c r="BB412">
        <v>893.18347501460005</v>
      </c>
      <c r="BC412" s="1">
        <v>3.0757171900000001E-2</v>
      </c>
      <c r="BD412">
        <v>29039.844043021101</v>
      </c>
      <c r="BE412" s="1">
        <v>0.62023032960727031</v>
      </c>
      <c r="BF412">
        <v>0.23636692921741451</v>
      </c>
      <c r="BG412">
        <v>9.0378684336619566E-2</v>
      </c>
      <c r="BH412">
        <v>2.781028703064338E-2</v>
      </c>
      <c r="BI412">
        <v>2.5213769808052219E-2</v>
      </c>
    </row>
    <row r="413" spans="1:61" x14ac:dyDescent="0.35">
      <c r="A413" t="s">
        <v>1736</v>
      </c>
      <c r="B413" t="s">
        <v>1039</v>
      </c>
      <c r="C413">
        <v>61</v>
      </c>
      <c r="D413">
        <v>54.055649540983602</v>
      </c>
      <c r="E413">
        <v>3297.3946219999998</v>
      </c>
      <c r="F413">
        <v>9.0603744099055222E-3</v>
      </c>
      <c r="G413">
        <v>3.1316960018058497E-2</v>
      </c>
      <c r="H413" t="s">
        <v>3</v>
      </c>
      <c r="I413">
        <v>0.15839999639330479</v>
      </c>
      <c r="J413">
        <v>0.78170330892855888</v>
      </c>
      <c r="K413">
        <v>1.80036364179114E-2</v>
      </c>
      <c r="L413">
        <v>0.41895381531400561</v>
      </c>
      <c r="M413">
        <v>6.8783298929292322E-3</v>
      </c>
      <c r="N413">
        <v>0.1289250791787756</v>
      </c>
      <c r="O413">
        <v>76926.572567559997</v>
      </c>
      <c r="P413" s="1">
        <v>0.25225225225225217</v>
      </c>
      <c r="Q413">
        <v>0.38738738738738743</v>
      </c>
      <c r="R413">
        <v>0.36036036036036029</v>
      </c>
      <c r="S413">
        <v>23</v>
      </c>
      <c r="T413">
        <v>112243.95652173</v>
      </c>
      <c r="U413" s="1">
        <v>143.36498356521739</v>
      </c>
      <c r="V413">
        <v>204799.87305565519</v>
      </c>
      <c r="W413" s="1">
        <v>0.68556193784743513</v>
      </c>
      <c r="X413">
        <v>0.20920157676668061</v>
      </c>
      <c r="Y413">
        <v>0.1052364853858843</v>
      </c>
      <c r="Z413">
        <v>0.31443806215256492</v>
      </c>
      <c r="AA413">
        <v>204.79987305565521</v>
      </c>
      <c r="AB413">
        <v>8288.8932424540126</v>
      </c>
      <c r="AC413" s="1">
        <v>783.09684038782302</v>
      </c>
      <c r="AD413">
        <v>178716.7168507739</v>
      </c>
      <c r="AE413" s="1">
        <v>319</v>
      </c>
      <c r="AF413">
        <v>41220</v>
      </c>
      <c r="AG413" s="1">
        <v>65197.04019591285</v>
      </c>
      <c r="AH413" s="1">
        <v>62.949987</v>
      </c>
      <c r="AI413">
        <v>33.604197999999997</v>
      </c>
      <c r="AJ413">
        <v>51.676197999999999</v>
      </c>
      <c r="AK413">
        <v>2</v>
      </c>
      <c r="AL413">
        <v>1.550964</v>
      </c>
      <c r="AM413">
        <v>1.870314</v>
      </c>
      <c r="AN413">
        <v>0</v>
      </c>
      <c r="AO413">
        <v>0.99394993402818865</v>
      </c>
      <c r="AP413">
        <v>2030.7961671686139</v>
      </c>
      <c r="AQ413" s="1">
        <v>2883.0539349378491</v>
      </c>
      <c r="AR413" s="1">
        <v>9144.7275733441165</v>
      </c>
      <c r="AS413" s="1">
        <v>860.68093611393056</v>
      </c>
      <c r="AT413">
        <v>991.56108528401671</v>
      </c>
      <c r="AU413">
        <v>15910.81969684853</v>
      </c>
      <c r="AV413" s="1">
        <v>5856.4103873252998</v>
      </c>
      <c r="AW413" s="1">
        <v>0.35289160580000001</v>
      </c>
      <c r="AX413">
        <v>7660.1478242286003</v>
      </c>
      <c r="AY413" s="1">
        <v>0.46157999309999997</v>
      </c>
      <c r="AZ413">
        <v>1327.8379799772999</v>
      </c>
      <c r="BA413">
        <v>8.0011960600000001E-2</v>
      </c>
      <c r="BB413">
        <v>1751.0974152785</v>
      </c>
      <c r="BC413" s="1">
        <v>0.1055164406</v>
      </c>
      <c r="BD413">
        <v>16595.493606809701</v>
      </c>
      <c r="BE413" s="1">
        <v>0.62102957596791775</v>
      </c>
      <c r="BF413">
        <v>0.23498083929006139</v>
      </c>
      <c r="BG413">
        <v>9.6620948444101795E-2</v>
      </c>
      <c r="BH413">
        <v>3.724876401906059E-2</v>
      </c>
      <c r="BI413">
        <v>1.011987227885844E-2</v>
      </c>
    </row>
    <row r="414" spans="1:61" x14ac:dyDescent="0.35">
      <c r="A414" t="s">
        <v>1737</v>
      </c>
      <c r="B414" t="s">
        <v>1040</v>
      </c>
      <c r="C414">
        <v>25</v>
      </c>
      <c r="D414">
        <v>58.988826359999997</v>
      </c>
      <c r="E414">
        <v>1474.7206590000001</v>
      </c>
      <c r="F414">
        <v>1.514433897656382E-2</v>
      </c>
      <c r="G414">
        <v>4.4208392340395863E-2</v>
      </c>
      <c r="H414" t="s">
        <v>3</v>
      </c>
      <c r="I414">
        <v>0.14252720712125919</v>
      </c>
      <c r="J414">
        <v>0.71385024786659745</v>
      </c>
      <c r="K414">
        <v>8.3605254913366733E-2</v>
      </c>
      <c r="L414">
        <v>0.42536171362874847</v>
      </c>
      <c r="M414">
        <v>5.3888524424139828E-2</v>
      </c>
      <c r="N414">
        <v>0.12388581307813611</v>
      </c>
      <c r="O414">
        <v>57750.675365039999</v>
      </c>
      <c r="P414" s="1">
        <v>0.22131147540983609</v>
      </c>
      <c r="Q414">
        <v>0.2377049180327869</v>
      </c>
      <c r="R414">
        <v>0.54098360655737709</v>
      </c>
      <c r="S414">
        <v>7.58</v>
      </c>
      <c r="T414">
        <v>76852.902374669997</v>
      </c>
      <c r="U414" s="1">
        <v>194.55417664907651</v>
      </c>
      <c r="V414">
        <v>194912.17421129241</v>
      </c>
      <c r="W414" s="1">
        <v>0.66436469869069836</v>
      </c>
      <c r="X414">
        <v>0.32569684471954791</v>
      </c>
      <c r="Y414">
        <v>9.9384565897538413E-3</v>
      </c>
      <c r="Z414">
        <v>0.33563530130930169</v>
      </c>
      <c r="AA414">
        <v>194.91217421129241</v>
      </c>
      <c r="AB414">
        <v>6774.5548548662446</v>
      </c>
      <c r="AC414" s="1">
        <v>681.5417780080071</v>
      </c>
      <c r="AD414">
        <v>160934.3161889363</v>
      </c>
      <c r="AE414" s="1">
        <v>249</v>
      </c>
      <c r="AF414">
        <v>39237</v>
      </c>
      <c r="AG414" s="1">
        <v>62876.066165413533</v>
      </c>
      <c r="AH414" s="1">
        <v>50.599989000000001</v>
      </c>
      <c r="AI414">
        <v>29.999995999999999</v>
      </c>
      <c r="AJ414">
        <v>43.976899000000003</v>
      </c>
      <c r="AK414">
        <v>4.8</v>
      </c>
      <c r="AL414">
        <v>2.4529920000000001</v>
      </c>
      <c r="AM414">
        <v>4.6362620000000003</v>
      </c>
      <c r="AN414">
        <v>0</v>
      </c>
      <c r="AO414">
        <v>0.88749982113877923</v>
      </c>
      <c r="AP414">
        <v>1753.9103112272869</v>
      </c>
      <c r="AQ414" s="1">
        <v>2671.7003630176991</v>
      </c>
      <c r="AR414" s="1">
        <v>7882.3083673909523</v>
      </c>
      <c r="AS414" s="1">
        <v>538.14235608399383</v>
      </c>
      <c r="AT414">
        <v>510.84183665728381</v>
      </c>
      <c r="AU414">
        <v>13356.90323437722</v>
      </c>
      <c r="AV414" s="1">
        <v>5529.9211437780004</v>
      </c>
      <c r="AW414" s="1">
        <v>0.3676878945</v>
      </c>
      <c r="AX414">
        <v>6183.1403407605003</v>
      </c>
      <c r="AY414" s="1">
        <v>0.4111208449</v>
      </c>
      <c r="AZ414">
        <v>994.97966173240002</v>
      </c>
      <c r="BA414">
        <v>6.6156816199999996E-2</v>
      </c>
      <c r="BB414">
        <v>2331.6738599699001</v>
      </c>
      <c r="BC414" s="1">
        <v>0.1550344444</v>
      </c>
      <c r="BD414">
        <v>15039.7150062408</v>
      </c>
      <c r="BE414" s="1">
        <v>0.56402127025042015</v>
      </c>
      <c r="BF414">
        <v>0.24178760696648649</v>
      </c>
      <c r="BG414">
        <v>0.14400276179868959</v>
      </c>
      <c r="BH414">
        <v>3.8632596351450603E-2</v>
      </c>
      <c r="BI414">
        <v>1.1555764632953181E-2</v>
      </c>
    </row>
    <row r="415" spans="1:61" x14ac:dyDescent="0.35">
      <c r="A415" t="s">
        <v>1738</v>
      </c>
      <c r="B415" t="s">
        <v>1041</v>
      </c>
      <c r="C415">
        <v>35</v>
      </c>
      <c r="D415">
        <v>24.655684628571429</v>
      </c>
      <c r="E415">
        <v>862.94896200000005</v>
      </c>
      <c r="F415" t="s">
        <v>3</v>
      </c>
      <c r="G415">
        <v>1.5401017828711399E-2</v>
      </c>
      <c r="H415" t="s">
        <v>3</v>
      </c>
      <c r="I415">
        <v>1.447796594859938E-2</v>
      </c>
      <c r="J415">
        <v>0.93706270244247958</v>
      </c>
      <c r="K415">
        <v>2.9816371515984132E-2</v>
      </c>
      <c r="L415">
        <v>0.44406427505801671</v>
      </c>
      <c r="M415" t="s">
        <v>3</v>
      </c>
      <c r="N415">
        <v>0.1355317231249242</v>
      </c>
      <c r="O415">
        <v>54969.079142620001</v>
      </c>
      <c r="P415" s="1">
        <v>0.26829268292682928</v>
      </c>
      <c r="Q415">
        <v>0.24390243902439021</v>
      </c>
      <c r="R415">
        <v>0.48780487804878048</v>
      </c>
      <c r="S415">
        <v>5.22</v>
      </c>
      <c r="T415">
        <v>101208.54022988</v>
      </c>
      <c r="U415" s="1">
        <v>165.3158931034483</v>
      </c>
      <c r="V415">
        <v>155359.7210306396</v>
      </c>
      <c r="W415" s="1">
        <v>0.82867318114582722</v>
      </c>
      <c r="X415">
        <v>8.4815627589413717E-2</v>
      </c>
      <c r="Y415">
        <v>8.6511191264759077E-2</v>
      </c>
      <c r="Z415">
        <v>0.17132681885417281</v>
      </c>
      <c r="AA415">
        <v>155.35972103063961</v>
      </c>
      <c r="AB415">
        <v>3725.2006104157058</v>
      </c>
      <c r="AC415" s="1">
        <v>489.81505119418642</v>
      </c>
      <c r="AD415">
        <v>140481.48229863241</v>
      </c>
      <c r="AE415" s="1">
        <v>158</v>
      </c>
      <c r="AF415">
        <v>39294</v>
      </c>
      <c r="AG415" s="1">
        <v>57980.471967753758</v>
      </c>
      <c r="AH415" s="1">
        <v>56.581631999999999</v>
      </c>
      <c r="AI415">
        <v>19.999136</v>
      </c>
      <c r="AJ415">
        <v>29.596114</v>
      </c>
      <c r="AK415">
        <v>1.1000000000000001</v>
      </c>
      <c r="AL415">
        <v>0.94608999999999999</v>
      </c>
      <c r="AM415">
        <v>1.0021439999999999</v>
      </c>
      <c r="AN415">
        <v>0</v>
      </c>
      <c r="AO415" s="1">
        <v>0.72659286191753802</v>
      </c>
      <c r="AP415">
        <v>1645.075864869051</v>
      </c>
      <c r="AQ415" s="1">
        <v>2640.6325522644288</v>
      </c>
      <c r="AR415" s="1">
        <v>7042.1640996191381</v>
      </c>
      <c r="AS415" s="1">
        <v>587.79652370680992</v>
      </c>
      <c r="AT415">
        <v>339.80208901392712</v>
      </c>
      <c r="AU415">
        <v>12255.471129473361</v>
      </c>
      <c r="AV415" s="1">
        <v>8182.1920356823002</v>
      </c>
      <c r="AW415" s="1">
        <v>0.53571829010000005</v>
      </c>
      <c r="AX415">
        <v>3264.6552554448999</v>
      </c>
      <c r="AY415" s="1">
        <v>0.2137490202</v>
      </c>
      <c r="AZ415">
        <v>2143.8415089352002</v>
      </c>
      <c r="BA415">
        <v>0.1403652105</v>
      </c>
      <c r="BB415">
        <v>1682.6221688148</v>
      </c>
      <c r="BC415">
        <v>0.1101674792</v>
      </c>
      <c r="BD415">
        <v>15273.3109688772</v>
      </c>
      <c r="BE415" s="1">
        <v>0.48094318561064042</v>
      </c>
      <c r="BF415">
        <v>0.28317260693603169</v>
      </c>
      <c r="BG415">
        <v>0.19320619446700879</v>
      </c>
      <c r="BH415">
        <v>2.9114760669429991E-2</v>
      </c>
      <c r="BI415">
        <v>1.356325231688916E-2</v>
      </c>
    </row>
    <row r="416" spans="1:61" x14ac:dyDescent="0.35">
      <c r="A416" t="s">
        <v>1739</v>
      </c>
      <c r="B416" t="s">
        <v>1042</v>
      </c>
      <c r="C416">
        <v>102</v>
      </c>
      <c r="D416">
        <v>14.320245323529409</v>
      </c>
      <c r="E416">
        <v>1460.665023</v>
      </c>
      <c r="F416" t="s">
        <v>3</v>
      </c>
      <c r="G416">
        <v>1.048912242969197E-2</v>
      </c>
      <c r="H416" t="s">
        <v>3</v>
      </c>
      <c r="I416">
        <v>7.0518348722478363E-2</v>
      </c>
      <c r="J416">
        <v>0.89952644528903702</v>
      </c>
      <c r="K416">
        <v>1.267276022790275E-2</v>
      </c>
      <c r="L416">
        <v>0.22013488364288961</v>
      </c>
      <c r="M416" t="s">
        <v>3</v>
      </c>
      <c r="N416">
        <v>0.160838927111742</v>
      </c>
      <c r="O416">
        <v>66501.759525610003</v>
      </c>
      <c r="P416" s="1">
        <v>0.2168674698795181</v>
      </c>
      <c r="Q416">
        <v>0.2048192771084337</v>
      </c>
      <c r="R416">
        <v>0.57831325301204817</v>
      </c>
      <c r="S416">
        <v>8.11</v>
      </c>
      <c r="T416">
        <v>88534.401972869993</v>
      </c>
      <c r="U416" s="1">
        <v>180.1066612823675</v>
      </c>
      <c r="V416">
        <v>210878.72657302619</v>
      </c>
      <c r="W416" s="1">
        <v>0.82967061115335539</v>
      </c>
      <c r="X416">
        <v>4.650630514235974E-2</v>
      </c>
      <c r="Y416">
        <v>0.12382308370428489</v>
      </c>
      <c r="Z416">
        <v>0.17032938884664461</v>
      </c>
      <c r="AA416">
        <v>210.8787265730262</v>
      </c>
      <c r="AB416">
        <v>4789.1877260348419</v>
      </c>
      <c r="AC416" s="1">
        <v>568.03008693664049</v>
      </c>
      <c r="AD416" s="1">
        <v>208915.83181292281</v>
      </c>
      <c r="AE416" s="1">
        <v>420</v>
      </c>
      <c r="AF416">
        <v>47097</v>
      </c>
      <c r="AG416" s="1">
        <v>80434.006439551304</v>
      </c>
      <c r="AH416" s="1">
        <v>41.199956999999998</v>
      </c>
      <c r="AI416">
        <v>19.999994000000001</v>
      </c>
      <c r="AJ416">
        <v>21.840319000000001</v>
      </c>
      <c r="AK416">
        <v>0.5</v>
      </c>
      <c r="AL416">
        <v>0.5</v>
      </c>
      <c r="AM416">
        <v>0.5</v>
      </c>
      <c r="AN416">
        <v>2660.4355679159712</v>
      </c>
      <c r="AO416">
        <v>1.00311555180209</v>
      </c>
      <c r="AP416">
        <v>1769.037876112681</v>
      </c>
      <c r="AQ416" s="1">
        <v>2548.3734609834628</v>
      </c>
      <c r="AR416" s="1">
        <v>8096.4635859566279</v>
      </c>
      <c r="AS416" s="1">
        <v>576.80867052568556</v>
      </c>
      <c r="AT416" s="1">
        <v>252.82623612190099</v>
      </c>
      <c r="AU416">
        <v>13243.509829700361</v>
      </c>
      <c r="AV416" s="1">
        <v>5529.3454535876999</v>
      </c>
      <c r="AW416" s="1">
        <v>0.41727260620000001</v>
      </c>
      <c r="AX416">
        <v>6314.6875972551998</v>
      </c>
      <c r="AY416" s="1">
        <v>0.47653852949999997</v>
      </c>
      <c r="AZ416">
        <v>883.95510973240005</v>
      </c>
      <c r="BA416">
        <v>6.6707760500000005E-2</v>
      </c>
      <c r="BB416">
        <v>523.17036489459997</v>
      </c>
      <c r="BC416">
        <v>3.94811038E-2</v>
      </c>
      <c r="BD416">
        <v>13251.1585254699</v>
      </c>
      <c r="BE416" s="1">
        <v>0.58281080886781522</v>
      </c>
      <c r="BF416">
        <v>0.24408713651846109</v>
      </c>
      <c r="BG416">
        <v>0.10446341614809471</v>
      </c>
      <c r="BH416">
        <v>5.405852201280794E-2</v>
      </c>
      <c r="BI416">
        <v>1.458011645282109E-2</v>
      </c>
    </row>
    <row r="417" spans="1:61" x14ac:dyDescent="0.35">
      <c r="A417" t="s">
        <v>1740</v>
      </c>
      <c r="B417" t="s">
        <v>1043</v>
      </c>
      <c r="C417">
        <v>2</v>
      </c>
      <c r="D417">
        <v>538.02002900000002</v>
      </c>
      <c r="E417">
        <v>1076.040058</v>
      </c>
      <c r="F417">
        <v>0.15085109489535309</v>
      </c>
      <c r="G417">
        <v>3.278208076582674E-2</v>
      </c>
      <c r="H417" t="s">
        <v>3</v>
      </c>
      <c r="I417">
        <v>4.4405473300251727E-2</v>
      </c>
      <c r="J417">
        <v>0.73439803850795815</v>
      </c>
      <c r="K417">
        <v>3.663370320331772E-2</v>
      </c>
      <c r="L417">
        <v>1.8008388169872019E-2</v>
      </c>
      <c r="M417">
        <v>1.7645715034968781E-2</v>
      </c>
      <c r="N417">
        <v>7.0119798493717564E-2</v>
      </c>
      <c r="O417">
        <v>85969.341454359994</v>
      </c>
      <c r="P417" s="1">
        <v>0.10526315789473679</v>
      </c>
      <c r="Q417">
        <v>0.16842105263157889</v>
      </c>
      <c r="R417">
        <v>0.72631578947368425</v>
      </c>
      <c r="S417">
        <v>20.399999999999999</v>
      </c>
      <c r="T417">
        <v>112527.25882351999</v>
      </c>
      <c r="U417" s="1">
        <v>52.747061666666667</v>
      </c>
      <c r="V417">
        <v>168867.46794327989</v>
      </c>
      <c r="W417" s="1">
        <v>0.9692061710382186</v>
      </c>
      <c r="X417">
        <v>1.6212480496197858E-2</v>
      </c>
      <c r="Y417">
        <v>1.4581348465583489E-2</v>
      </c>
      <c r="Z417">
        <v>3.0793828961781351E-2</v>
      </c>
      <c r="AA417">
        <v>168.86746794327979</v>
      </c>
      <c r="AB417">
        <v>12366.5795720776</v>
      </c>
      <c r="AC417" s="1">
        <v>1424.310738810804</v>
      </c>
      <c r="AD417">
        <v>181228.78376756591</v>
      </c>
      <c r="AE417" s="1">
        <v>330</v>
      </c>
      <c r="AF417">
        <v>78271</v>
      </c>
      <c r="AG417" s="1">
        <v>234957.56727119361</v>
      </c>
      <c r="AH417" s="1">
        <v>139.949803</v>
      </c>
      <c r="AI417">
        <v>71.634096999999997</v>
      </c>
      <c r="AJ417">
        <v>108.77988000000001</v>
      </c>
      <c r="AK417">
        <v>4</v>
      </c>
      <c r="AL417">
        <v>3.3255720000000002</v>
      </c>
      <c r="AM417">
        <v>3.8209200000000001</v>
      </c>
      <c r="AN417">
        <v>0</v>
      </c>
      <c r="AO417" s="1">
        <v>0.58826513117372292</v>
      </c>
      <c r="AP417">
        <v>2468.9077328011522</v>
      </c>
      <c r="AQ417" s="1">
        <v>1480.2254043966079</v>
      </c>
      <c r="AR417" s="1">
        <v>12157.84291926426</v>
      </c>
      <c r="AS417" s="1">
        <v>1318.7153019539351</v>
      </c>
      <c r="AT417">
        <v>478.6709715596852</v>
      </c>
      <c r="AU417">
        <v>17904.36232997564</v>
      </c>
      <c r="AV417" s="1">
        <v>3713.5348470526001</v>
      </c>
      <c r="AW417" s="1">
        <v>0.21931575319999999</v>
      </c>
      <c r="AX417">
        <v>10921.1205625359</v>
      </c>
      <c r="AY417" s="1">
        <v>0.64498486779999997</v>
      </c>
      <c r="AZ417">
        <v>1006.8704134563</v>
      </c>
      <c r="BA417">
        <v>5.9464244200000002E-2</v>
      </c>
      <c r="BB417">
        <v>1290.8412888555999</v>
      </c>
      <c r="BC417" s="1">
        <v>7.6235134800000007E-2</v>
      </c>
      <c r="BD417">
        <v>16932.367111900399</v>
      </c>
      <c r="BE417" s="1">
        <v>0.60274704158140269</v>
      </c>
      <c r="BF417">
        <v>0.24638271344038321</v>
      </c>
      <c r="BG417">
        <v>0.1003731947738636</v>
      </c>
      <c r="BH417">
        <v>3.6259308645682491E-2</v>
      </c>
      <c r="BI417">
        <v>1.423774155866803E-2</v>
      </c>
    </row>
    <row r="418" spans="1:61" x14ac:dyDescent="0.35">
      <c r="A418" t="s">
        <v>1741</v>
      </c>
      <c r="B418" t="s">
        <v>1044</v>
      </c>
      <c r="C418">
        <v>61</v>
      </c>
      <c r="D418">
        <v>23.739333393442621</v>
      </c>
      <c r="E418">
        <v>1448.0993370000001</v>
      </c>
      <c r="F418" t="s">
        <v>3</v>
      </c>
      <c r="G418" t="s">
        <v>3</v>
      </c>
      <c r="H418" t="s">
        <v>3</v>
      </c>
      <c r="I418">
        <v>0.119352725771385</v>
      </c>
      <c r="J418">
        <v>0.86422839589097167</v>
      </c>
      <c r="K418">
        <v>9.655891570320466E-3</v>
      </c>
      <c r="L418">
        <v>0.16914403713595461</v>
      </c>
      <c r="M418" t="s">
        <v>3</v>
      </c>
      <c r="N418">
        <v>0.1708338702998887</v>
      </c>
      <c r="O418">
        <v>64041.327011039997</v>
      </c>
      <c r="P418" s="1">
        <v>0.10784313725490199</v>
      </c>
      <c r="Q418">
        <v>0.1372549019607843</v>
      </c>
      <c r="R418">
        <v>0.75490196078431371</v>
      </c>
      <c r="S418">
        <v>8.3699999999999992</v>
      </c>
      <c r="T418">
        <v>92815.292712060007</v>
      </c>
      <c r="U418" s="1">
        <v>173.01067347670261</v>
      </c>
      <c r="V418">
        <v>182934.6048516283</v>
      </c>
      <c r="W418" s="1">
        <v>0.79811774284365244</v>
      </c>
      <c r="X418">
        <v>0.120567943192846</v>
      </c>
      <c r="Y418">
        <v>8.1314313963501528E-2</v>
      </c>
      <c r="Z418">
        <v>0.20188225715634761</v>
      </c>
      <c r="AA418">
        <v>182.93460485162831</v>
      </c>
      <c r="AB418">
        <v>3971.509310897502</v>
      </c>
      <c r="AC418" s="1">
        <v>565.97428716314641</v>
      </c>
      <c r="AD418">
        <v>164319.39626269121</v>
      </c>
      <c r="AE418" s="1">
        <v>255</v>
      </c>
      <c r="AF418">
        <v>45354</v>
      </c>
      <c r="AG418" s="1">
        <v>74706.288311139288</v>
      </c>
      <c r="AH418" s="1">
        <v>21.709994999999999</v>
      </c>
      <c r="AI418">
        <v>21.709994999999999</v>
      </c>
      <c r="AJ418">
        <v>21.709990999999999</v>
      </c>
      <c r="AK418">
        <v>2</v>
      </c>
      <c r="AL418">
        <v>0.8910880000000001</v>
      </c>
      <c r="AM418">
        <v>1.604274</v>
      </c>
      <c r="AN418">
        <v>3698.5731248905331</v>
      </c>
      <c r="AO418" s="1">
        <v>1.26155686513325</v>
      </c>
      <c r="AP418">
        <v>1564.533600777416</v>
      </c>
      <c r="AQ418" s="1">
        <v>2522.0865977096978</v>
      </c>
      <c r="AR418" s="1">
        <v>7296.6032094799584</v>
      </c>
      <c r="AS418" s="1">
        <v>576.05847795509351</v>
      </c>
      <c r="AT418">
        <v>391.75014828419881</v>
      </c>
      <c r="AU418">
        <v>12351.032034206361</v>
      </c>
      <c r="AV418" s="1">
        <v>5598.2884561101</v>
      </c>
      <c r="AW418" s="1">
        <v>0.35854111459999999</v>
      </c>
      <c r="AX418">
        <v>7498.4900414059002</v>
      </c>
      <c r="AY418" s="1">
        <v>0.48023909419999999</v>
      </c>
      <c r="AZ418">
        <v>1269.7688162674999</v>
      </c>
      <c r="BA418">
        <v>8.1322055899999995E-2</v>
      </c>
      <c r="BB418">
        <v>1247.5293670394001</v>
      </c>
      <c r="BC418">
        <v>7.9897735400000003E-2</v>
      </c>
      <c r="BD418">
        <v>15614.0766808229</v>
      </c>
      <c r="BE418" s="1">
        <v>0.51671047491429623</v>
      </c>
      <c r="BF418">
        <v>0.24966863756111521</v>
      </c>
      <c r="BG418">
        <v>0.1708095611619625</v>
      </c>
      <c r="BH418">
        <v>4.7218581466060408E-2</v>
      </c>
      <c r="BI418">
        <v>1.5592744896565581E-2</v>
      </c>
    </row>
    <row r="419" spans="1:61" x14ac:dyDescent="0.35">
      <c r="A419" t="s">
        <v>1742</v>
      </c>
      <c r="B419" t="s">
        <v>1045</v>
      </c>
      <c r="C419">
        <v>43</v>
      </c>
      <c r="D419">
        <v>11.28487269767442</v>
      </c>
      <c r="E419">
        <v>485.249526</v>
      </c>
      <c r="F419" t="s">
        <v>3</v>
      </c>
      <c r="G419" t="s">
        <v>3</v>
      </c>
      <c r="H419" t="s">
        <v>3</v>
      </c>
      <c r="I419" t="s">
        <v>3</v>
      </c>
      <c r="J419">
        <v>0.97511611805184539</v>
      </c>
      <c r="K419" t="s">
        <v>3</v>
      </c>
      <c r="L419">
        <v>0.12559317327581351</v>
      </c>
      <c r="M419" t="s">
        <v>3</v>
      </c>
      <c r="N419">
        <v>0.14700899870303241</v>
      </c>
      <c r="O419">
        <v>64689.697603879998</v>
      </c>
      <c r="P419" s="1">
        <v>0.16666666666666671</v>
      </c>
      <c r="Q419">
        <v>5.5555555555555552E-2</v>
      </c>
      <c r="R419">
        <v>0.77777777777777779</v>
      </c>
      <c r="S419">
        <v>6.71</v>
      </c>
      <c r="T419">
        <v>67166.915052159995</v>
      </c>
      <c r="U419" s="1">
        <v>72.317366020864384</v>
      </c>
      <c r="V419">
        <v>190769.19201359511</v>
      </c>
      <c r="W419" s="1">
        <v>0.78749778817608085</v>
      </c>
      <c r="X419">
        <v>7.6651068491895819E-2</v>
      </c>
      <c r="Y419">
        <v>0.13585114333202331</v>
      </c>
      <c r="Z419">
        <v>0.21250221182391921</v>
      </c>
      <c r="AA419">
        <v>190.7691920135951</v>
      </c>
      <c r="AB419">
        <v>4063.6330266090772</v>
      </c>
      <c r="AC419" s="1">
        <v>443.65906294568953</v>
      </c>
      <c r="AD419">
        <v>183116.72073354301</v>
      </c>
      <c r="AE419" s="1">
        <v>337</v>
      </c>
      <c r="AF419">
        <v>49632</v>
      </c>
      <c r="AG419" s="1">
        <v>77258.352081811536</v>
      </c>
      <c r="AH419" s="1">
        <v>22.799927</v>
      </c>
      <c r="AI419">
        <v>20.978175</v>
      </c>
      <c r="AJ419">
        <v>21.965038</v>
      </c>
      <c r="AK419">
        <v>0.5</v>
      </c>
      <c r="AL419">
        <v>0.30596600000000002</v>
      </c>
      <c r="AM419">
        <v>0.476939</v>
      </c>
      <c r="AN419">
        <v>1597.8696494388739</v>
      </c>
      <c r="AO419">
        <v>0.89264816709764827</v>
      </c>
      <c r="AP419">
        <v>1959.245375955298</v>
      </c>
      <c r="AQ419" s="1">
        <v>2425.189550829155</v>
      </c>
      <c r="AR419" s="1">
        <v>8245.8936600795369</v>
      </c>
      <c r="AS419" s="1">
        <v>635.33933261379423</v>
      </c>
      <c r="AT419" s="1">
        <v>495.76303965312889</v>
      </c>
      <c r="AU419">
        <v>13761.43095913091</v>
      </c>
      <c r="AV419" s="1">
        <v>7118.2653583538004</v>
      </c>
      <c r="AW419" s="1">
        <v>0.46563175959999997</v>
      </c>
      <c r="AX419">
        <v>5316.3119788244003</v>
      </c>
      <c r="AY419" s="1">
        <v>0.34775940160000002</v>
      </c>
      <c r="AZ419">
        <v>1299.9902132093</v>
      </c>
      <c r="BA419">
        <v>8.5037112299999995E-2</v>
      </c>
      <c r="BB419">
        <v>1552.7602815442999</v>
      </c>
      <c r="BC419" s="1">
        <v>0.1015717265</v>
      </c>
      <c r="BD419">
        <v>15287.3278319318</v>
      </c>
      <c r="BE419" s="1">
        <v>0.58642701002656217</v>
      </c>
      <c r="BF419">
        <v>0.26604458561884659</v>
      </c>
      <c r="BG419">
        <v>9.3223873428688139E-2</v>
      </c>
      <c r="BH419">
        <v>3.560288216877882E-2</v>
      </c>
      <c r="BI419">
        <v>1.870164875712426E-2</v>
      </c>
    </row>
    <row r="420" spans="1:61" x14ac:dyDescent="0.35">
      <c r="A420" t="s">
        <v>1743</v>
      </c>
      <c r="B420" t="s">
        <v>1046</v>
      </c>
      <c r="C420">
        <v>5</v>
      </c>
      <c r="D420">
        <v>507.85578159999989</v>
      </c>
      <c r="E420">
        <v>2539.2789079999998</v>
      </c>
      <c r="F420" t="s">
        <v>3</v>
      </c>
      <c r="G420">
        <v>0.15279345143017739</v>
      </c>
      <c r="H420" t="s">
        <v>3</v>
      </c>
      <c r="I420">
        <v>0.56693083167930358</v>
      </c>
      <c r="J420">
        <v>0.18434840521988219</v>
      </c>
      <c r="K420">
        <v>9.1872884085460127E-2</v>
      </c>
      <c r="L420">
        <v>0.97639531012049219</v>
      </c>
      <c r="M420">
        <v>0.26972996667917531</v>
      </c>
      <c r="N420">
        <v>0.17790132677303599</v>
      </c>
      <c r="O420">
        <v>77864.944347440003</v>
      </c>
      <c r="P420" s="1">
        <v>8.4210526315789472E-2</v>
      </c>
      <c r="Q420">
        <v>0.18421052631578949</v>
      </c>
      <c r="R420">
        <v>0.73157894736842111</v>
      </c>
      <c r="S420">
        <v>23.5</v>
      </c>
      <c r="T420">
        <v>96654.851063819995</v>
      </c>
      <c r="U420" s="1">
        <v>108.0544216170213</v>
      </c>
      <c r="V420">
        <v>82926.164328223531</v>
      </c>
      <c r="W420" s="1">
        <v>0.74085192256202681</v>
      </c>
      <c r="X420">
        <v>0.24247473532413941</v>
      </c>
      <c r="Y420">
        <v>1.667334211383377E-2</v>
      </c>
      <c r="Z420">
        <v>0.25914807743797319</v>
      </c>
      <c r="AA420">
        <v>82.926164328223535</v>
      </c>
      <c r="AB420">
        <v>3127.911618915397</v>
      </c>
      <c r="AC420" s="1">
        <v>372.08119873061219</v>
      </c>
      <c r="AD420">
        <v>57286.255872386937</v>
      </c>
      <c r="AE420" s="1">
        <v>9</v>
      </c>
      <c r="AF420">
        <v>30746.5</v>
      </c>
      <c r="AG420" s="1">
        <v>42017.632530120492</v>
      </c>
      <c r="AH420" s="1">
        <v>79.379940000000005</v>
      </c>
      <c r="AI420">
        <v>31.603898000000001</v>
      </c>
      <c r="AJ420">
        <v>53.539181999999997</v>
      </c>
      <c r="AK420">
        <v>1</v>
      </c>
      <c r="AL420">
        <v>0.71965699999999999</v>
      </c>
      <c r="AM420">
        <v>0.88386200000000004</v>
      </c>
      <c r="AN420">
        <v>0</v>
      </c>
      <c r="AO420">
        <v>1.0387493763862481</v>
      </c>
      <c r="AP420">
        <v>2181.3469298505279</v>
      </c>
      <c r="AQ420" s="1">
        <v>3110.8348181498782</v>
      </c>
      <c r="AR420" s="1">
        <v>9548.9890392142788</v>
      </c>
      <c r="AS420" s="1">
        <v>1191.0781365809701</v>
      </c>
      <c r="AT420">
        <v>825.79359179239884</v>
      </c>
      <c r="AU420">
        <v>16858.042515588051</v>
      </c>
      <c r="AV420" s="1">
        <v>11869.678517759499</v>
      </c>
      <c r="AW420" s="1">
        <v>0.63992292989999999</v>
      </c>
      <c r="AX420">
        <v>2868.4425539297999</v>
      </c>
      <c r="AY420" s="1">
        <v>0.15464464019999999</v>
      </c>
      <c r="AZ420">
        <v>608.32561402210001</v>
      </c>
      <c r="BA420">
        <v>3.2796297600000003E-2</v>
      </c>
      <c r="BB420">
        <v>3202.1596589352998</v>
      </c>
      <c r="BC420" s="1">
        <v>0.17263613229999999</v>
      </c>
      <c r="BD420">
        <v>18548.606344646701</v>
      </c>
      <c r="BE420" s="1">
        <v>0.62847688687953818</v>
      </c>
      <c r="BF420">
        <v>0.23961576304989551</v>
      </c>
      <c r="BG420">
        <v>0.1140869798987097</v>
      </c>
      <c r="BH420">
        <v>1.034960236830313E-2</v>
      </c>
      <c r="BI420">
        <v>7.4707678035534648E-3</v>
      </c>
    </row>
    <row r="421" spans="1:61" x14ac:dyDescent="0.35">
      <c r="A421" t="s">
        <v>1744</v>
      </c>
      <c r="B421" t="s">
        <v>1047</v>
      </c>
      <c r="C421">
        <v>109</v>
      </c>
      <c r="D421">
        <v>7.088349</v>
      </c>
      <c r="E421">
        <v>772.63004100000001</v>
      </c>
      <c r="F421" t="s">
        <v>3</v>
      </c>
      <c r="G421" t="s">
        <v>3</v>
      </c>
      <c r="H421" t="s">
        <v>3</v>
      </c>
      <c r="I421" t="s">
        <v>3</v>
      </c>
      <c r="J421">
        <v>0.95643606227641564</v>
      </c>
      <c r="K421">
        <v>2.1040325831531721E-2</v>
      </c>
      <c r="L421">
        <v>0.98219879828903178</v>
      </c>
      <c r="M421" t="s">
        <v>3</v>
      </c>
      <c r="N421">
        <v>0.1035276930567111</v>
      </c>
      <c r="O421">
        <v>52382.174786099997</v>
      </c>
      <c r="P421" s="1">
        <v>0.40909090909090912</v>
      </c>
      <c r="Q421">
        <v>0.15151515151515149</v>
      </c>
      <c r="R421">
        <v>0.43939393939393939</v>
      </c>
      <c r="S421">
        <v>10</v>
      </c>
      <c r="T421">
        <v>78827</v>
      </c>
      <c r="U421" s="1">
        <v>77.263004100000003</v>
      </c>
      <c r="V421">
        <v>172714.97730956081</v>
      </c>
      <c r="W421" s="1">
        <v>0.92294932780435468</v>
      </c>
      <c r="X421">
        <v>2.885867847359784E-2</v>
      </c>
      <c r="Y421">
        <v>4.8191993722047417E-2</v>
      </c>
      <c r="Z421">
        <v>7.7050672195645264E-2</v>
      </c>
      <c r="AA421">
        <v>172.71497730956079</v>
      </c>
      <c r="AB421">
        <v>3537.5326546486172</v>
      </c>
      <c r="AC421" s="1">
        <v>436.44058877591578</v>
      </c>
      <c r="AD421">
        <v>133432.09965678499</v>
      </c>
      <c r="AE421" s="1">
        <v>136</v>
      </c>
      <c r="AF421">
        <v>36481</v>
      </c>
      <c r="AG421" s="1">
        <v>55281.738008867389</v>
      </c>
      <c r="AH421" s="1">
        <v>29.999984000000001</v>
      </c>
      <c r="AI421">
        <v>19.999997</v>
      </c>
      <c r="AJ421">
        <v>19.999791999999999</v>
      </c>
      <c r="AK421">
        <v>2.5</v>
      </c>
      <c r="AL421">
        <v>0.84658500000000003</v>
      </c>
      <c r="AM421">
        <v>1.3969069999999999</v>
      </c>
      <c r="AN421">
        <v>2.2999364582045809E-2</v>
      </c>
      <c r="AO421" s="1">
        <v>1.000971955415507</v>
      </c>
      <c r="AP421">
        <v>2085.664554169206</v>
      </c>
      <c r="AQ421" s="1">
        <v>3509.954190352275</v>
      </c>
      <c r="AR421" s="1">
        <v>8856.8585051949849</v>
      </c>
      <c r="AS421" s="1">
        <v>795.51782532877201</v>
      </c>
      <c r="AT421">
        <v>149.40486892095879</v>
      </c>
      <c r="AU421">
        <v>15397.3999439662</v>
      </c>
      <c r="AV421" s="1">
        <v>10596.255196094</v>
      </c>
      <c r="AW421" s="1">
        <v>0.56601552870000005</v>
      </c>
      <c r="AX421">
        <v>2837.6486165109</v>
      </c>
      <c r="AY421" s="1">
        <v>0.1515774349</v>
      </c>
      <c r="AZ421">
        <v>810.39820501730003</v>
      </c>
      <c r="BA421">
        <v>4.3288686399999998E-2</v>
      </c>
      <c r="BB421">
        <v>4476.4832950833998</v>
      </c>
      <c r="BC421" s="1">
        <v>0.23911835000000001</v>
      </c>
      <c r="BD421">
        <v>18720.785312705601</v>
      </c>
      <c r="BE421" s="1">
        <v>0.50100367056943518</v>
      </c>
      <c r="BF421">
        <v>0.17523092308002311</v>
      </c>
      <c r="BG421">
        <v>0.1642257368565686</v>
      </c>
      <c r="BH421">
        <v>3.3285689685365993E-2</v>
      </c>
      <c r="BI421">
        <v>0.12625397980860709</v>
      </c>
    </row>
    <row r="422" spans="1:61" x14ac:dyDescent="0.35">
      <c r="A422" t="s">
        <v>1745</v>
      </c>
      <c r="B422" t="s">
        <v>1048</v>
      </c>
      <c r="C422">
        <v>68</v>
      </c>
      <c r="D422">
        <v>7.6121141764705893</v>
      </c>
      <c r="E422">
        <v>517.62376400000005</v>
      </c>
      <c r="F422" t="s">
        <v>3</v>
      </c>
      <c r="G422" t="s">
        <v>3</v>
      </c>
      <c r="H422" t="s">
        <v>3</v>
      </c>
      <c r="I422">
        <v>4.1181230430636803E-2</v>
      </c>
      <c r="J422">
        <v>0.94172269828134592</v>
      </c>
      <c r="K422" t="s">
        <v>3</v>
      </c>
      <c r="L422">
        <v>0.2433145640049329</v>
      </c>
      <c r="M422" t="s">
        <v>3</v>
      </c>
      <c r="N422">
        <v>0.15324909635777181</v>
      </c>
      <c r="O422">
        <v>56731.426928100002</v>
      </c>
      <c r="P422" s="1">
        <v>0.2391304347826087</v>
      </c>
      <c r="Q422">
        <v>0.30434782608695649</v>
      </c>
      <c r="R422">
        <v>0.45652173913043481</v>
      </c>
      <c r="S422">
        <v>4</v>
      </c>
      <c r="T422">
        <v>95948.25</v>
      </c>
      <c r="U422" s="1">
        <v>129.40594100000001</v>
      </c>
      <c r="V422">
        <v>197663.7610478795</v>
      </c>
      <c r="W422" s="1">
        <v>0.89607816844101562</v>
      </c>
      <c r="X422">
        <v>4.0655635033063429E-2</v>
      </c>
      <c r="Y422">
        <v>6.3266196525920915E-2</v>
      </c>
      <c r="Z422">
        <v>0.1039218315589843</v>
      </c>
      <c r="AA422">
        <v>197.66376104787949</v>
      </c>
      <c r="AB422">
        <v>4628.8833060608858</v>
      </c>
      <c r="AC422" s="1">
        <v>597.24647804230244</v>
      </c>
      <c r="AD422">
        <v>190387.1447390923</v>
      </c>
      <c r="AE422" s="1">
        <v>360</v>
      </c>
      <c r="AF422">
        <v>42681</v>
      </c>
      <c r="AG422" s="1">
        <v>70320.541690962098</v>
      </c>
      <c r="AH422" s="1">
        <v>36.849829999999997</v>
      </c>
      <c r="AI422">
        <v>22.339690000000001</v>
      </c>
      <c r="AJ422">
        <v>26.281942999999998</v>
      </c>
      <c r="AK422">
        <v>0.5</v>
      </c>
      <c r="AL422">
        <v>0.29680400000000001</v>
      </c>
      <c r="AM422">
        <v>0.46196399999999999</v>
      </c>
      <c r="AN422">
        <v>4199.6329017073494</v>
      </c>
      <c r="AO422" s="1">
        <v>1.6677120139394439</v>
      </c>
      <c r="AP422">
        <v>2054.849726721588</v>
      </c>
      <c r="AQ422" s="1">
        <v>3295.6765678942052</v>
      </c>
      <c r="AR422" s="1">
        <v>8724.1724280649505</v>
      </c>
      <c r="AS422" s="1">
        <v>652.31572327888705</v>
      </c>
      <c r="AT422">
        <v>792.77722264698798</v>
      </c>
      <c r="AU422">
        <v>15519.79166860662</v>
      </c>
      <c r="AV422" s="1">
        <v>8077.4513859865001</v>
      </c>
      <c r="AW422" s="1">
        <v>0.42098043619999997</v>
      </c>
      <c r="AX422">
        <v>8509.0666834056992</v>
      </c>
      <c r="AY422" s="1">
        <v>0.44347535290000001</v>
      </c>
      <c r="AZ422">
        <v>1530.4377252352999</v>
      </c>
      <c r="BA422">
        <v>7.9763320200000001E-2</v>
      </c>
      <c r="BB422">
        <v>1070.2811694458001</v>
      </c>
      <c r="BC422" s="1">
        <v>5.5780890800000003E-2</v>
      </c>
      <c r="BD422">
        <v>19187.236964073301</v>
      </c>
      <c r="BE422" s="1">
        <v>0.53741238165163852</v>
      </c>
      <c r="BF422">
        <v>0.24612746836939811</v>
      </c>
      <c r="BG422">
        <v>0.1459781493794875</v>
      </c>
      <c r="BH422">
        <v>4.5683086255778202E-2</v>
      </c>
      <c r="BI422">
        <v>2.4798914343697669E-2</v>
      </c>
    </row>
    <row r="423" spans="1:61" x14ac:dyDescent="0.35">
      <c r="A423" t="s">
        <v>1746</v>
      </c>
      <c r="B423" t="s">
        <v>1049</v>
      </c>
      <c r="C423">
        <v>161</v>
      </c>
      <c r="D423">
        <v>5.7920952298136648</v>
      </c>
      <c r="E423">
        <v>932.527332</v>
      </c>
      <c r="F423" t="s">
        <v>3</v>
      </c>
      <c r="G423" t="s">
        <v>3</v>
      </c>
      <c r="H423" t="s">
        <v>3</v>
      </c>
      <c r="I423">
        <v>1.8017401986676389E-2</v>
      </c>
      <c r="J423">
        <v>0.94798787631362857</v>
      </c>
      <c r="K423">
        <v>1.639541029050328E-2</v>
      </c>
      <c r="L423">
        <v>0.27638564641928171</v>
      </c>
      <c r="M423" t="s">
        <v>3</v>
      </c>
      <c r="N423">
        <v>0.1233734891473285</v>
      </c>
      <c r="O423">
        <v>62447.599605520001</v>
      </c>
      <c r="P423" s="1">
        <v>0.20895522388059701</v>
      </c>
      <c r="Q423">
        <v>0.11940298507462691</v>
      </c>
      <c r="R423">
        <v>0.67164179104477617</v>
      </c>
      <c r="S423">
        <v>7.5</v>
      </c>
      <c r="T423">
        <v>81083.866666660004</v>
      </c>
      <c r="U423" s="1">
        <v>124.3369776</v>
      </c>
      <c r="V423">
        <v>169828.06247656449</v>
      </c>
      <c r="W423" s="1">
        <v>0.9204984223269016</v>
      </c>
      <c r="X423">
        <v>4.3511081787247788E-2</v>
      </c>
      <c r="Y423">
        <v>3.5990495885850612E-2</v>
      </c>
      <c r="Z423">
        <v>7.95015776730984E-2</v>
      </c>
      <c r="AA423">
        <v>169.8280624765645</v>
      </c>
      <c r="AB423">
        <v>4180.6495812178509</v>
      </c>
      <c r="AC423" s="1">
        <v>604.00643570627267</v>
      </c>
      <c r="AD423" s="1">
        <v>185646.40054242581</v>
      </c>
      <c r="AE423" s="1">
        <v>347</v>
      </c>
      <c r="AF423">
        <v>37407</v>
      </c>
      <c r="AG423" s="1">
        <v>56778.29376328845</v>
      </c>
      <c r="AH423" s="1">
        <v>30.369890999999999</v>
      </c>
      <c r="AI423">
        <v>24.283884</v>
      </c>
      <c r="AJ423">
        <v>26.904634999999999</v>
      </c>
      <c r="AK423">
        <v>2</v>
      </c>
      <c r="AL423">
        <v>1.7855190000000001</v>
      </c>
      <c r="AM423">
        <v>1.8975960000000001</v>
      </c>
      <c r="AN423">
        <v>1776.2493099773289</v>
      </c>
      <c r="AO423">
        <v>1.762792222376387</v>
      </c>
      <c r="AP423">
        <v>1849.2924451891561</v>
      </c>
      <c r="AQ423" s="1">
        <v>3027.6189695638859</v>
      </c>
      <c r="AR423" s="1">
        <v>8922.6391168125028</v>
      </c>
      <c r="AS423" s="1">
        <v>387.2043291488211</v>
      </c>
      <c r="AT423" s="1">
        <v>1.025632136646049</v>
      </c>
      <c r="AU423">
        <v>14187.78049285101</v>
      </c>
      <c r="AV423" s="1">
        <v>7680.0014392194998</v>
      </c>
      <c r="AW423" s="1">
        <v>0.46845356840000002</v>
      </c>
      <c r="AX423">
        <v>5426.9004019701997</v>
      </c>
      <c r="AY423" s="1">
        <v>0.33102218519999999</v>
      </c>
      <c r="AZ423">
        <v>1300.0538926255999</v>
      </c>
      <c r="BA423">
        <v>7.9298798300000001E-2</v>
      </c>
      <c r="BB423">
        <v>1987.4149295653999</v>
      </c>
      <c r="BC423" s="1">
        <v>0.12122544809999999</v>
      </c>
      <c r="BD423">
        <v>16394.370663380701</v>
      </c>
      <c r="BE423" s="1">
        <v>0.58330314125695337</v>
      </c>
      <c r="BF423">
        <v>0.24235495545398769</v>
      </c>
      <c r="BG423">
        <v>8.424326994985068E-2</v>
      </c>
      <c r="BH423">
        <v>4.1917645203567923E-2</v>
      </c>
      <c r="BI423">
        <v>4.8180988135640389E-2</v>
      </c>
    </row>
    <row r="424" spans="1:61" x14ac:dyDescent="0.35">
      <c r="A424" t="s">
        <v>1747</v>
      </c>
      <c r="B424" t="s">
        <v>1050</v>
      </c>
      <c r="C424">
        <v>29</v>
      </c>
      <c r="D424">
        <v>308.93591641379311</v>
      </c>
      <c r="E424">
        <v>8959.141576</v>
      </c>
      <c r="F424">
        <v>3.6618509915468431E-2</v>
      </c>
      <c r="G424">
        <v>7.6125219394250238E-2</v>
      </c>
      <c r="H424">
        <v>1.4855745770166161E-3</v>
      </c>
      <c r="I424">
        <v>0.13654709120165751</v>
      </c>
      <c r="J424">
        <v>0.68479604975808184</v>
      </c>
      <c r="K424">
        <v>6.4427555153525384E-2</v>
      </c>
      <c r="L424">
        <v>0.496584122377421</v>
      </c>
      <c r="M424">
        <v>6.7099596602007816E-2</v>
      </c>
      <c r="N424">
        <v>0.1763576033769495</v>
      </c>
      <c r="O424">
        <v>81636.566980560005</v>
      </c>
      <c r="P424" s="1">
        <v>0.1346998535871157</v>
      </c>
      <c r="Q424">
        <v>0.1566617862371889</v>
      </c>
      <c r="R424">
        <v>0.70863836017569548</v>
      </c>
      <c r="S424">
        <v>32.75</v>
      </c>
      <c r="T424">
        <v>103604.21374045</v>
      </c>
      <c r="U424" s="1">
        <v>273.56157483969457</v>
      </c>
      <c r="V424">
        <v>294319.83049175999</v>
      </c>
      <c r="W424" s="1">
        <v>0.81702958241855439</v>
      </c>
      <c r="X424">
        <v>0.154010267307162</v>
      </c>
      <c r="Y424">
        <v>2.8960150274283589E-2</v>
      </c>
      <c r="Z424">
        <v>0.18297041758144561</v>
      </c>
      <c r="AA424">
        <v>294.31983049176011</v>
      </c>
      <c r="AB424">
        <v>12533.10521409713</v>
      </c>
      <c r="AC424" s="1">
        <v>1648.451203133438</v>
      </c>
      <c r="AD424">
        <v>195267.4892731533</v>
      </c>
      <c r="AE424" s="1">
        <v>378</v>
      </c>
      <c r="AF424">
        <v>39001</v>
      </c>
      <c r="AG424" s="1">
        <v>55939.812601293212</v>
      </c>
      <c r="AH424" s="1">
        <v>68.199991999999995</v>
      </c>
      <c r="AI424">
        <v>40.722299999999997</v>
      </c>
      <c r="AJ424">
        <v>47.638899000000002</v>
      </c>
      <c r="AK424">
        <v>3</v>
      </c>
      <c r="AL424">
        <v>2.172844</v>
      </c>
      <c r="AM424">
        <v>2.6806139999999998</v>
      </c>
      <c r="AN424">
        <v>0</v>
      </c>
      <c r="AO424" s="1">
        <v>1.366068353498648</v>
      </c>
      <c r="AP424">
        <v>2204.5308116247138</v>
      </c>
      <c r="AQ424" s="1">
        <v>2408.2196856669029</v>
      </c>
      <c r="AR424" s="1">
        <v>11290.075851793859</v>
      </c>
      <c r="AS424" s="1">
        <v>1990.388826734174</v>
      </c>
      <c r="AT424" s="1">
        <v>278.63602877838929</v>
      </c>
      <c r="AU424">
        <v>18171.851204598039</v>
      </c>
      <c r="AV424" s="1">
        <v>3879.4830139179999</v>
      </c>
      <c r="AW424" s="1">
        <v>0.229967535</v>
      </c>
      <c r="AX424">
        <v>11247.736437125101</v>
      </c>
      <c r="AY424" s="1">
        <v>0.66674198929999995</v>
      </c>
      <c r="AZ424">
        <v>1012.8730494671</v>
      </c>
      <c r="BA424">
        <v>6.0040968799999997E-2</v>
      </c>
      <c r="BB424">
        <v>729.60614898480003</v>
      </c>
      <c r="BC424" s="1">
        <v>4.3249506899999998E-2</v>
      </c>
      <c r="BD424">
        <v>16869.698649495</v>
      </c>
      <c r="BE424" s="1">
        <v>0.62796611875207575</v>
      </c>
      <c r="BF424">
        <v>0.25153316337235088</v>
      </c>
      <c r="BG424">
        <v>8.047411675303931E-2</v>
      </c>
      <c r="BH424">
        <v>2.5430054601769569E-2</v>
      </c>
      <c r="BI424">
        <v>1.459654652076447E-2</v>
      </c>
    </row>
    <row r="425" spans="1:61" x14ac:dyDescent="0.35">
      <c r="A425" t="s">
        <v>1748</v>
      </c>
      <c r="B425" t="s">
        <v>1051</v>
      </c>
      <c r="C425">
        <v>146</v>
      </c>
      <c r="D425">
        <v>5.5848181232876719</v>
      </c>
      <c r="E425">
        <v>815.38344600000005</v>
      </c>
      <c r="F425" t="s">
        <v>3</v>
      </c>
      <c r="G425" t="s">
        <v>3</v>
      </c>
      <c r="H425" t="s">
        <v>3</v>
      </c>
      <c r="I425">
        <v>0.1034200810902601</v>
      </c>
      <c r="J425">
        <v>0.84969560177564052</v>
      </c>
      <c r="K425">
        <v>3.3502284697795502E-2</v>
      </c>
      <c r="L425">
        <v>0.29422974544536751</v>
      </c>
      <c r="M425">
        <v>1.325651044698063E-2</v>
      </c>
      <c r="N425">
        <v>0.15161376921729561</v>
      </c>
      <c r="O425">
        <v>66949.386274499993</v>
      </c>
      <c r="P425" s="1">
        <v>0.22535211267605629</v>
      </c>
      <c r="Q425">
        <v>0.21126760563380281</v>
      </c>
      <c r="R425">
        <v>0.56338028169014087</v>
      </c>
      <c r="S425">
        <v>10.62</v>
      </c>
      <c r="T425">
        <v>68604.425612050007</v>
      </c>
      <c r="U425" s="1">
        <v>76.778102259887021</v>
      </c>
      <c r="V425">
        <v>329029.15961332869</v>
      </c>
      <c r="W425" s="1">
        <v>0.53580780702069253</v>
      </c>
      <c r="X425">
        <v>2.934454797740596E-2</v>
      </c>
      <c r="Y425">
        <v>0.43484764500190148</v>
      </c>
      <c r="Z425">
        <v>0.46419219297930753</v>
      </c>
      <c r="AA425">
        <v>329.02915961332872</v>
      </c>
      <c r="AB425">
        <v>10338.53341192311</v>
      </c>
      <c r="AC425" s="1">
        <v>689.05536745468839</v>
      </c>
      <c r="AD425">
        <v>327906.92868546722</v>
      </c>
      <c r="AE425" s="1">
        <v>570</v>
      </c>
      <c r="AF425">
        <v>39640</v>
      </c>
      <c r="AG425" s="1">
        <v>60622.970411835267</v>
      </c>
      <c r="AH425" s="1">
        <v>35.899980999999997</v>
      </c>
      <c r="AI425">
        <v>27.787794000000002</v>
      </c>
      <c r="AJ425">
        <v>31.399011999999999</v>
      </c>
      <c r="AK425">
        <v>2.4</v>
      </c>
      <c r="AL425">
        <v>1.9694659999999999</v>
      </c>
      <c r="AM425">
        <v>2.3922479999999999</v>
      </c>
      <c r="AN425">
        <v>3466.648450942429</v>
      </c>
      <c r="AO425" s="1">
        <v>2.3075744193515542</v>
      </c>
      <c r="AP425">
        <v>2938.366803684165</v>
      </c>
      <c r="AQ425" s="1">
        <v>3613.8207299342198</v>
      </c>
      <c r="AR425" s="1">
        <v>9995.6040436955354</v>
      </c>
      <c r="AS425" s="1">
        <v>1197.2960388013571</v>
      </c>
      <c r="AT425">
        <v>165.23836810883699</v>
      </c>
      <c r="AU425">
        <v>17910.32598422411</v>
      </c>
      <c r="AV425" s="1">
        <v>7481.9652707550003</v>
      </c>
      <c r="AW425" s="1">
        <v>0.33902728430000001</v>
      </c>
      <c r="AX425">
        <v>10685.4462712079</v>
      </c>
      <c r="AY425" s="1">
        <v>0.484185331</v>
      </c>
      <c r="AZ425">
        <v>1772.4186252205</v>
      </c>
      <c r="BA425">
        <v>8.0312892600000005E-2</v>
      </c>
      <c r="BB425">
        <v>2129.0876361534001</v>
      </c>
      <c r="BC425" s="1">
        <v>9.6474492100000003E-2</v>
      </c>
      <c r="BD425">
        <v>22068.917803336801</v>
      </c>
      <c r="BE425" s="1">
        <v>0.53928707869760983</v>
      </c>
      <c r="BF425">
        <v>0.2506306681185439</v>
      </c>
      <c r="BG425">
        <v>0.13954744105839911</v>
      </c>
      <c r="BH425">
        <v>4.6279024337851103E-2</v>
      </c>
      <c r="BI425">
        <v>2.4255787787595979E-2</v>
      </c>
    </row>
    <row r="426" spans="1:61" x14ac:dyDescent="0.35">
      <c r="A426" t="s">
        <v>1749</v>
      </c>
      <c r="B426" t="s">
        <v>1052</v>
      </c>
      <c r="C426">
        <v>178</v>
      </c>
      <c r="D426">
        <v>6.9166678651685389</v>
      </c>
      <c r="E426">
        <v>1231.16688</v>
      </c>
      <c r="F426" t="s">
        <v>3</v>
      </c>
      <c r="G426">
        <v>8.5641515254118606E-3</v>
      </c>
      <c r="H426" t="s">
        <v>3</v>
      </c>
      <c r="I426">
        <v>0.11033726825091091</v>
      </c>
      <c r="J426">
        <v>0.85877444766383915</v>
      </c>
      <c r="K426">
        <v>2.026790094024113E-2</v>
      </c>
      <c r="L426">
        <v>0.5745357611278108</v>
      </c>
      <c r="M426">
        <v>1.9795114467790319E-2</v>
      </c>
      <c r="N426">
        <v>0.17773268928107039</v>
      </c>
      <c r="O426">
        <v>58615.486952550003</v>
      </c>
      <c r="P426" s="1">
        <v>0.25217391304347819</v>
      </c>
      <c r="Q426">
        <v>0.18260869565217391</v>
      </c>
      <c r="R426">
        <v>0.56521739130434778</v>
      </c>
      <c r="S426">
        <v>12.5</v>
      </c>
      <c r="T426">
        <v>78961.52</v>
      </c>
      <c r="U426" s="1">
        <v>98.493350399999997</v>
      </c>
      <c r="V426">
        <v>213790.944408771</v>
      </c>
      <c r="W426" s="1">
        <v>0.79166169761120231</v>
      </c>
      <c r="X426">
        <v>8.6710641556951379E-2</v>
      </c>
      <c r="Y426">
        <v>0.1216276608318463</v>
      </c>
      <c r="Z426">
        <v>0.20833830238879769</v>
      </c>
      <c r="AA426">
        <v>213.790944408771</v>
      </c>
      <c r="AB426">
        <v>4701.6680630655046</v>
      </c>
      <c r="AC426" s="1">
        <v>538.16679181623215</v>
      </c>
      <c r="AD426">
        <v>145309.3810077805</v>
      </c>
      <c r="AE426" s="1">
        <v>183</v>
      </c>
      <c r="AF426">
        <v>34568</v>
      </c>
      <c r="AG426" s="1">
        <v>60073.408675313629</v>
      </c>
      <c r="AH426" s="1">
        <v>24.099969000000002</v>
      </c>
      <c r="AI426">
        <v>21.699995000000001</v>
      </c>
      <c r="AJ426">
        <v>21.699964000000001</v>
      </c>
      <c r="AK426">
        <v>1.5</v>
      </c>
      <c r="AL426">
        <v>1.277013</v>
      </c>
      <c r="AM426">
        <v>1.3628670000000001</v>
      </c>
      <c r="AN426">
        <v>2557.709861395881</v>
      </c>
      <c r="AO426">
        <v>1.5969394852153009</v>
      </c>
      <c r="AP426">
        <v>1747.415248857247</v>
      </c>
      <c r="AQ426" s="1">
        <v>2799.2186566942091</v>
      </c>
      <c r="AR426" s="1">
        <v>9508.5890305951052</v>
      </c>
      <c r="AS426" s="1">
        <v>742.49801943989917</v>
      </c>
      <c r="AT426">
        <v>710.50527285139447</v>
      </c>
      <c r="AU426">
        <v>15508.22622843785</v>
      </c>
      <c r="AV426" s="1">
        <v>6855.9218603216996</v>
      </c>
      <c r="AW426" s="1">
        <v>0.42438427690000002</v>
      </c>
      <c r="AX426">
        <v>6233.6507452069</v>
      </c>
      <c r="AY426" s="1">
        <v>0.38586544849999999</v>
      </c>
      <c r="AZ426">
        <v>742.26532364499997</v>
      </c>
      <c r="BA426">
        <v>4.5946517300000003E-2</v>
      </c>
      <c r="BB426">
        <v>2323.1476205593999</v>
      </c>
      <c r="BC426" s="1">
        <v>0.1438037573</v>
      </c>
      <c r="BD426">
        <v>16154.985549733001</v>
      </c>
      <c r="BE426" s="1">
        <v>0.55613802818131486</v>
      </c>
      <c r="BF426">
        <v>0.28302837552134102</v>
      </c>
      <c r="BG426">
        <v>0.1031148537165491</v>
      </c>
      <c r="BH426">
        <v>3.9047799847346798E-2</v>
      </c>
      <c r="BI426">
        <v>1.867094273344826E-2</v>
      </c>
    </row>
    <row r="427" spans="1:61" x14ac:dyDescent="0.35">
      <c r="A427" t="s">
        <v>1750</v>
      </c>
      <c r="B427" t="s">
        <v>1053</v>
      </c>
      <c r="C427">
        <v>49</v>
      </c>
      <c r="D427">
        <v>35.930324142857152</v>
      </c>
      <c r="E427">
        <v>1760.585883</v>
      </c>
      <c r="F427">
        <v>1.320517262125164E-2</v>
      </c>
      <c r="G427">
        <v>3.9757196023752599E-2</v>
      </c>
      <c r="H427" t="s">
        <v>3</v>
      </c>
      <c r="I427">
        <v>9.4150092155526555E-2</v>
      </c>
      <c r="J427">
        <v>0.75461655274713546</v>
      </c>
      <c r="K427">
        <v>9.7729148508661226E-2</v>
      </c>
      <c r="L427">
        <v>0.28036094068637119</v>
      </c>
      <c r="M427">
        <v>5.8330989477848498E-3</v>
      </c>
      <c r="N427">
        <v>0.13286202968581631</v>
      </c>
      <c r="O427">
        <v>77719.680009839998</v>
      </c>
      <c r="P427" s="1">
        <v>0.1111111111111111</v>
      </c>
      <c r="Q427">
        <v>0.17037037037037039</v>
      </c>
      <c r="R427">
        <v>0.71851851851851856</v>
      </c>
      <c r="S427">
        <v>17.329999999999998</v>
      </c>
      <c r="T427">
        <v>78138.466820539994</v>
      </c>
      <c r="U427" s="1">
        <v>101.5917993652626</v>
      </c>
      <c r="V427">
        <v>335921.88015970821</v>
      </c>
      <c r="W427" s="1">
        <v>0.53007263949375205</v>
      </c>
      <c r="X427">
        <v>0.34356909409046699</v>
      </c>
      <c r="Y427">
        <v>0.12635826641578091</v>
      </c>
      <c r="Z427">
        <v>0.46992736050624789</v>
      </c>
      <c r="AA427">
        <v>335.92188015970822</v>
      </c>
      <c r="AB427">
        <v>12954.86588881163</v>
      </c>
      <c r="AC427" s="1">
        <v>705.58254044571368</v>
      </c>
      <c r="AD427">
        <v>310727.60145063628</v>
      </c>
      <c r="AE427" s="1">
        <v>564</v>
      </c>
      <c r="AF427">
        <v>41092</v>
      </c>
      <c r="AG427" s="1">
        <v>72809.690216621835</v>
      </c>
      <c r="AH427" s="1">
        <v>67.299993999999998</v>
      </c>
      <c r="AI427">
        <v>30.496798999999999</v>
      </c>
      <c r="AJ427">
        <v>40.445098000000002</v>
      </c>
      <c r="AK427">
        <v>2</v>
      </c>
      <c r="AL427">
        <v>1.442966</v>
      </c>
      <c r="AM427">
        <v>1.5774220000000001</v>
      </c>
      <c r="AN427">
        <v>0</v>
      </c>
      <c r="AO427">
        <v>0.919886129669232</v>
      </c>
      <c r="AP427">
        <v>2071.166726491354</v>
      </c>
      <c r="AQ427" s="1">
        <v>2225.547971180682</v>
      </c>
      <c r="AR427" s="1">
        <v>9581.1408820662455</v>
      </c>
      <c r="AS427" s="1">
        <v>951.70161034399246</v>
      </c>
      <c r="AT427" s="1">
        <v>359.40332483059001</v>
      </c>
      <c r="AU427">
        <v>15188.960514912869</v>
      </c>
      <c r="AV427" s="1">
        <v>3235.0734984476999</v>
      </c>
      <c r="AW427" s="1">
        <v>0.1906172062</v>
      </c>
      <c r="AX427">
        <v>10565.6335155421</v>
      </c>
      <c r="AY427" s="1">
        <v>0.62254892930000005</v>
      </c>
      <c r="AZ427">
        <v>1742.8225314878</v>
      </c>
      <c r="BA427">
        <v>0.1026906999</v>
      </c>
      <c r="BB427">
        <v>1428.0417130906999</v>
      </c>
      <c r="BC427" s="1">
        <v>8.4143164600000001E-2</v>
      </c>
      <c r="BD427">
        <v>16971.5712585683</v>
      </c>
      <c r="BE427" s="1">
        <v>0.60266211854040208</v>
      </c>
      <c r="BF427">
        <v>0.22587505548399889</v>
      </c>
      <c r="BG427">
        <v>0.11490278450677401</v>
      </c>
      <c r="BH427">
        <v>3.9670755343733419E-2</v>
      </c>
      <c r="BI427">
        <v>1.6889286125091611E-2</v>
      </c>
    </row>
    <row r="428" spans="1:61" x14ac:dyDescent="0.35">
      <c r="A428" t="s">
        <v>1751</v>
      </c>
      <c r="B428" t="s">
        <v>1054</v>
      </c>
      <c r="C428">
        <v>34</v>
      </c>
      <c r="D428">
        <v>20.141265794117651</v>
      </c>
      <c r="E428">
        <v>684.80303700000002</v>
      </c>
      <c r="F428" t="s">
        <v>3</v>
      </c>
      <c r="G428">
        <v>0.22819598422098469</v>
      </c>
      <c r="H428" t="s">
        <v>3</v>
      </c>
      <c r="I428">
        <v>2.3671909829089871E-2</v>
      </c>
      <c r="J428">
        <v>0.57666473384318717</v>
      </c>
      <c r="K428">
        <v>0.16847631352274761</v>
      </c>
      <c r="L428">
        <v>0.68332775355423681</v>
      </c>
      <c r="M428" t="s">
        <v>3</v>
      </c>
      <c r="N428">
        <v>0.15740057501123531</v>
      </c>
      <c r="O428">
        <v>53160.110943389998</v>
      </c>
      <c r="P428" s="1">
        <v>0.296875</v>
      </c>
      <c r="Q428">
        <v>0.171875</v>
      </c>
      <c r="R428">
        <v>0.53125</v>
      </c>
      <c r="S428">
        <v>7</v>
      </c>
      <c r="T428">
        <v>71114.85714285</v>
      </c>
      <c r="U428" s="1">
        <v>97.829005285714288</v>
      </c>
      <c r="V428">
        <v>222149.55509900869</v>
      </c>
      <c r="W428" s="1">
        <v>0.37482449891601638</v>
      </c>
      <c r="X428">
        <v>0.45363073855431207</v>
      </c>
      <c r="Y428">
        <v>0.17154476252967141</v>
      </c>
      <c r="Z428">
        <v>0.62517550108398356</v>
      </c>
      <c r="AA428">
        <v>222.14955509900869</v>
      </c>
      <c r="AB428">
        <v>5982.4033753518534</v>
      </c>
      <c r="AC428" s="1">
        <v>320.01188394262329</v>
      </c>
      <c r="AD428">
        <v>183843.81492548811</v>
      </c>
      <c r="AE428" s="1">
        <v>339</v>
      </c>
      <c r="AF428">
        <v>34212</v>
      </c>
      <c r="AG428" s="1">
        <v>53110.381303813039</v>
      </c>
      <c r="AH428" s="1">
        <v>38.886986</v>
      </c>
      <c r="AI428">
        <v>23.337892</v>
      </c>
      <c r="AJ428">
        <v>25.375592999999999</v>
      </c>
      <c r="AK428">
        <v>2</v>
      </c>
      <c r="AL428">
        <v>0.99552599999999991</v>
      </c>
      <c r="AM428">
        <v>1.4668639999999999</v>
      </c>
      <c r="AN428">
        <v>0</v>
      </c>
      <c r="AO428">
        <v>0.91581316943094349</v>
      </c>
      <c r="AP428">
        <v>1854.0617833153681</v>
      </c>
      <c r="AQ428" s="1">
        <v>2470.5561286814209</v>
      </c>
      <c r="AR428" s="1">
        <v>7986.8024008193761</v>
      </c>
      <c r="AS428" s="1">
        <v>933.21594016236816</v>
      </c>
      <c r="AT428" s="1">
        <v>573.83584588279211</v>
      </c>
      <c r="AU428" s="1">
        <v>13818.472098861321</v>
      </c>
      <c r="AV428" s="1">
        <v>7040.58120839</v>
      </c>
      <c r="AW428" s="1">
        <v>0.4038605234</v>
      </c>
      <c r="AX428">
        <v>5943.9832027049997</v>
      </c>
      <c r="AY428" s="1">
        <v>0.34095767049999998</v>
      </c>
      <c r="AZ428">
        <v>1983.4342958361999</v>
      </c>
      <c r="BA428">
        <v>0.113773393</v>
      </c>
      <c r="BB428">
        <v>2465.2011226876002</v>
      </c>
      <c r="BC428" s="1">
        <v>0.14140841309999999</v>
      </c>
      <c r="BD428">
        <v>17433.199829618799</v>
      </c>
      <c r="BE428" s="1">
        <v>0.51058205433051274</v>
      </c>
      <c r="BF428">
        <v>0.22823032876010879</v>
      </c>
      <c r="BG428">
        <v>0.18456660742691289</v>
      </c>
      <c r="BH428">
        <v>5.3073236684924148E-2</v>
      </c>
      <c r="BI428">
        <v>2.3547772797541371E-2</v>
      </c>
    </row>
    <row r="429" spans="1:61" x14ac:dyDescent="0.35">
      <c r="A429" t="s">
        <v>1752</v>
      </c>
      <c r="B429" t="s">
        <v>1055</v>
      </c>
      <c r="C429">
        <v>24</v>
      </c>
      <c r="D429">
        <v>59.310611833333333</v>
      </c>
      <c r="E429">
        <v>1423.454684</v>
      </c>
      <c r="F429" t="s">
        <v>3</v>
      </c>
      <c r="G429">
        <v>1.7501289144887688E-2</v>
      </c>
      <c r="H429" t="s">
        <v>3</v>
      </c>
      <c r="I429">
        <v>0.10702282975109791</v>
      </c>
      <c r="J429">
        <v>0.83066208821091725</v>
      </c>
      <c r="K429">
        <v>3.809612027280216E-2</v>
      </c>
      <c r="L429">
        <v>0.1876198166607683</v>
      </c>
      <c r="M429">
        <v>1.7212908864040099E-2</v>
      </c>
      <c r="N429">
        <v>0.1116136737844622</v>
      </c>
      <c r="O429">
        <v>84647.416784059998</v>
      </c>
      <c r="P429" s="1">
        <v>7.407407407407407E-2</v>
      </c>
      <c r="Q429">
        <v>9.2592592592592587E-2</v>
      </c>
      <c r="R429">
        <v>0.83333333333333337</v>
      </c>
      <c r="S429">
        <v>10.1</v>
      </c>
      <c r="T429">
        <v>117528.77227722001</v>
      </c>
      <c r="U429" s="1">
        <v>140.9361073267327</v>
      </c>
      <c r="V429">
        <v>284946.07840989757</v>
      </c>
      <c r="W429" s="1">
        <v>0.60580632775259791</v>
      </c>
      <c r="X429">
        <v>0.17237026711244699</v>
      </c>
      <c r="Y429">
        <v>0.2218234051349551</v>
      </c>
      <c r="Z429">
        <v>0.39419367224740209</v>
      </c>
      <c r="AA429">
        <v>284.94607840989761</v>
      </c>
      <c r="AB429">
        <v>8212.9098533353808</v>
      </c>
      <c r="AC429" s="1">
        <v>475.39389037550842</v>
      </c>
      <c r="AD429">
        <v>239077.42897734849</v>
      </c>
      <c r="AE429" s="1">
        <v>483</v>
      </c>
      <c r="AF429">
        <v>44411</v>
      </c>
      <c r="AG429" s="1">
        <v>74505.811622380643</v>
      </c>
      <c r="AH429" s="1">
        <v>44.199997000000003</v>
      </c>
      <c r="AI429">
        <v>19.999997</v>
      </c>
      <c r="AJ429">
        <v>40.041491000000001</v>
      </c>
      <c r="AK429">
        <v>0</v>
      </c>
      <c r="AL429">
        <v>0</v>
      </c>
      <c r="AM429">
        <v>0</v>
      </c>
      <c r="AN429">
        <v>0</v>
      </c>
      <c r="AO429">
        <v>0.65235916536648675</v>
      </c>
      <c r="AP429">
        <v>2093.5415742395348</v>
      </c>
      <c r="AQ429" s="1">
        <v>3779.8062843003722</v>
      </c>
      <c r="AR429" s="1">
        <v>9378.6720434860017</v>
      </c>
      <c r="AS429" s="1">
        <v>1375.6536488378999</v>
      </c>
      <c r="AT429">
        <v>865.55557675905607</v>
      </c>
      <c r="AU429">
        <v>17493.229127622861</v>
      </c>
      <c r="AV429" s="1">
        <v>8767.4554003873</v>
      </c>
      <c r="AW429" s="1">
        <v>0.47196690279999998</v>
      </c>
      <c r="AX429">
        <v>7921.1597926350996</v>
      </c>
      <c r="AY429" s="1">
        <v>0.42640938369999998</v>
      </c>
      <c r="AZ429">
        <v>901.42487331330005</v>
      </c>
      <c r="BA429">
        <v>4.8525220399999999E-2</v>
      </c>
      <c r="BB429">
        <v>986.37990667049996</v>
      </c>
      <c r="BC429" s="1">
        <v>5.3098492999999997E-2</v>
      </c>
      <c r="BD429">
        <v>18576.419973006199</v>
      </c>
      <c r="BE429" s="1">
        <v>0.62302795512212994</v>
      </c>
      <c r="BF429">
        <v>0.18263957293344579</v>
      </c>
      <c r="BG429">
        <v>0.13285337472006159</v>
      </c>
      <c r="BH429">
        <v>5.0855919430566422E-2</v>
      </c>
      <c r="BI429">
        <v>1.0623177793796261E-2</v>
      </c>
    </row>
    <row r="430" spans="1:61" x14ac:dyDescent="0.35">
      <c r="A430" t="s">
        <v>1753</v>
      </c>
      <c r="B430" t="s">
        <v>1056</v>
      </c>
      <c r="C430">
        <v>24</v>
      </c>
      <c r="D430">
        <v>173.41595529166671</v>
      </c>
      <c r="E430">
        <v>4161.982927</v>
      </c>
      <c r="F430">
        <v>5.8967911558765679E-3</v>
      </c>
      <c r="G430">
        <v>3.2321572894512277E-2</v>
      </c>
      <c r="H430" t="s">
        <v>3</v>
      </c>
      <c r="I430">
        <v>4.0178815941293328E-2</v>
      </c>
      <c r="J430">
        <v>0.85978805915036283</v>
      </c>
      <c r="K430">
        <v>6.1110587355988517E-2</v>
      </c>
      <c r="L430">
        <v>0.37095677280147682</v>
      </c>
      <c r="M430">
        <v>6.2048445294347956E-3</v>
      </c>
      <c r="N430">
        <v>0.11951507185676891</v>
      </c>
      <c r="O430">
        <v>72462.241023149996</v>
      </c>
      <c r="P430" s="1">
        <v>0.10069444444444441</v>
      </c>
      <c r="Q430">
        <v>9.0277777777777776E-2</v>
      </c>
      <c r="R430">
        <v>0.80902777777777779</v>
      </c>
      <c r="S430">
        <v>27</v>
      </c>
      <c r="T430">
        <v>104764.77777777</v>
      </c>
      <c r="U430" s="1">
        <v>154.1475158148148</v>
      </c>
      <c r="V430">
        <v>204064.33301065769</v>
      </c>
      <c r="W430" s="1">
        <v>0.72690677128684367</v>
      </c>
      <c r="X430">
        <v>0.20918071747627051</v>
      </c>
      <c r="Y430">
        <v>6.3912511236885822E-2</v>
      </c>
      <c r="Z430">
        <v>0.27309322871315628</v>
      </c>
      <c r="AA430">
        <v>204.06433301065769</v>
      </c>
      <c r="AB430">
        <v>6313.9331566027831</v>
      </c>
      <c r="AC430" s="1">
        <v>745.09825109621363</v>
      </c>
      <c r="AD430">
        <v>173269.54259605729</v>
      </c>
      <c r="AE430" s="1">
        <v>300</v>
      </c>
      <c r="AF430">
        <v>38687</v>
      </c>
      <c r="AG430" s="1">
        <v>59017.237372112468</v>
      </c>
      <c r="AH430" s="1">
        <v>43.999983</v>
      </c>
      <c r="AI430">
        <v>29.699998000000001</v>
      </c>
      <c r="AJ430">
        <v>31.262996000000001</v>
      </c>
      <c r="AK430">
        <v>3</v>
      </c>
      <c r="AL430">
        <v>2.7438639999999999</v>
      </c>
      <c r="AM430">
        <v>2.9388329999999998</v>
      </c>
      <c r="AN430">
        <v>0</v>
      </c>
      <c r="AO430" s="1">
        <v>1.050664940757714</v>
      </c>
      <c r="AP430">
        <v>1827.0850177372679</v>
      </c>
      <c r="AQ430" s="1">
        <v>2231.7302504398281</v>
      </c>
      <c r="AR430" s="1">
        <v>7763.7242191406986</v>
      </c>
      <c r="AS430" s="1">
        <v>1066.3964047539209</v>
      </c>
      <c r="AT430">
        <v>264.19372671299772</v>
      </c>
      <c r="AU430">
        <v>13153.129618784709</v>
      </c>
      <c r="AV430" s="1">
        <v>5866.3895751761002</v>
      </c>
      <c r="AW430" s="1">
        <v>0.43917977730000002</v>
      </c>
      <c r="AX430">
        <v>5554.6016057139004</v>
      </c>
      <c r="AY430" s="1">
        <v>0.41583816839999999</v>
      </c>
      <c r="AZ430">
        <v>816.91398932029995</v>
      </c>
      <c r="BA430">
        <v>6.1157224400000001E-2</v>
      </c>
      <c r="BB430">
        <v>1119.6988869605</v>
      </c>
      <c r="BC430">
        <v>8.38248298E-2</v>
      </c>
      <c r="BD430">
        <v>13357.6040571708</v>
      </c>
      <c r="BE430" s="1">
        <v>0.62695628476804155</v>
      </c>
      <c r="BF430">
        <v>0.2312949161448036</v>
      </c>
      <c r="BG430">
        <v>9.4961892207572993E-2</v>
      </c>
      <c r="BH430">
        <v>3.405929793661773E-2</v>
      </c>
      <c r="BI430">
        <v>1.272760894296417E-2</v>
      </c>
    </row>
    <row r="431" spans="1:61" x14ac:dyDescent="0.35">
      <c r="A431" t="s">
        <v>1754</v>
      </c>
      <c r="B431" t="s">
        <v>1057</v>
      </c>
      <c r="C431">
        <v>28</v>
      </c>
      <c r="D431">
        <v>182.08625071428571</v>
      </c>
      <c r="E431">
        <v>5098.4150200000004</v>
      </c>
      <c r="F431">
        <v>5.9765865493174808E-2</v>
      </c>
      <c r="G431">
        <v>2.3280291796837289E-2</v>
      </c>
      <c r="H431" t="s">
        <v>3</v>
      </c>
      <c r="I431">
        <v>8.4511881639975708E-2</v>
      </c>
      <c r="J431">
        <v>0.783755116770395</v>
      </c>
      <c r="K431">
        <v>4.7398220808985703E-2</v>
      </c>
      <c r="L431">
        <v>9.2977792295800318E-2</v>
      </c>
      <c r="M431">
        <v>1.042148437806692E-2</v>
      </c>
      <c r="N431">
        <v>0.117468346714694</v>
      </c>
      <c r="O431">
        <v>73344.157439240007</v>
      </c>
      <c r="P431" s="1">
        <v>0.29714285714285721</v>
      </c>
      <c r="Q431">
        <v>0.2314285714285714</v>
      </c>
      <c r="R431">
        <v>0.47142857142857142</v>
      </c>
      <c r="S431">
        <v>33</v>
      </c>
      <c r="T431">
        <v>107811.84848484</v>
      </c>
      <c r="U431" s="1">
        <v>154.49742484848491</v>
      </c>
      <c r="V431">
        <v>220709.03910054779</v>
      </c>
      <c r="W431" s="1">
        <v>0.79251364397056312</v>
      </c>
      <c r="X431">
        <v>0.1704610307881971</v>
      </c>
      <c r="Y431">
        <v>3.702532524123979E-2</v>
      </c>
      <c r="Z431">
        <v>0.20748635602943691</v>
      </c>
      <c r="AA431">
        <v>220.70903910054781</v>
      </c>
      <c r="AB431">
        <v>9670.3333892186747</v>
      </c>
      <c r="AC431" s="1">
        <v>850.29938774972459</v>
      </c>
      <c r="AD431">
        <v>207702.0390341146</v>
      </c>
      <c r="AE431" s="1">
        <v>417</v>
      </c>
      <c r="AF431">
        <v>60356.5</v>
      </c>
      <c r="AG431" s="1">
        <v>115930.5333818006</v>
      </c>
      <c r="AH431" s="1">
        <v>72.169977000000003</v>
      </c>
      <c r="AI431">
        <v>42.269998999999999</v>
      </c>
      <c r="AJ431">
        <v>44.838295000000002</v>
      </c>
      <c r="AK431">
        <v>2.4</v>
      </c>
      <c r="AL431">
        <v>1.9700500000000001</v>
      </c>
      <c r="AM431">
        <v>2.3813260000000001</v>
      </c>
      <c r="AN431">
        <v>1939.5787242130009</v>
      </c>
      <c r="AO431" s="1">
        <v>0.83769926421950158</v>
      </c>
      <c r="AP431">
        <v>1911.0409415042091</v>
      </c>
      <c r="AQ431" s="1">
        <v>2002.786909254005</v>
      </c>
      <c r="AR431" s="1">
        <v>9079.3261098622752</v>
      </c>
      <c r="AS431" s="1">
        <v>1166.7231809622281</v>
      </c>
      <c r="AT431">
        <v>266.32904043186352</v>
      </c>
      <c r="AU431">
        <v>14426.206182014579</v>
      </c>
      <c r="AV431" s="1">
        <v>2909.680537147</v>
      </c>
      <c r="AW431" s="1">
        <v>0.1955149135</v>
      </c>
      <c r="AX431">
        <v>10078.557593678301</v>
      </c>
      <c r="AY431" s="1">
        <v>0.67722497059999998</v>
      </c>
      <c r="AZ431">
        <v>1123.8578291662</v>
      </c>
      <c r="BA431">
        <v>7.5517213499999999E-2</v>
      </c>
      <c r="BB431">
        <v>770.04517605340004</v>
      </c>
      <c r="BC431" s="1">
        <v>5.1742902399999999E-2</v>
      </c>
      <c r="BD431">
        <v>14882.1411360449</v>
      </c>
      <c r="BE431" s="1">
        <v>0.60879483096544718</v>
      </c>
      <c r="BF431">
        <v>0.2364747613448645</v>
      </c>
      <c r="BG431">
        <v>0.1125158554214796</v>
      </c>
      <c r="BH431">
        <v>3.1470847634652882E-2</v>
      </c>
      <c r="BI431">
        <v>1.07437046335559E-2</v>
      </c>
    </row>
    <row r="432" spans="1:61" x14ac:dyDescent="0.35">
      <c r="A432" t="s">
        <v>1755</v>
      </c>
      <c r="B432" t="s">
        <v>1058</v>
      </c>
      <c r="C432">
        <v>36</v>
      </c>
      <c r="D432">
        <v>13.75165016666667</v>
      </c>
      <c r="E432">
        <v>495.05940600000002</v>
      </c>
      <c r="F432" t="s">
        <v>3</v>
      </c>
      <c r="G432" t="s">
        <v>3</v>
      </c>
      <c r="H432" t="s">
        <v>3</v>
      </c>
      <c r="I432">
        <v>0.1249723052919598</v>
      </c>
      <c r="J432">
        <v>0.8428479459169711</v>
      </c>
      <c r="K432" t="s">
        <v>3</v>
      </c>
      <c r="L432">
        <v>0.21624472022374649</v>
      </c>
      <c r="M432" t="s">
        <v>3</v>
      </c>
      <c r="N432">
        <v>0.1128188358404186</v>
      </c>
      <c r="O432">
        <v>57357.903596689997</v>
      </c>
      <c r="P432" s="1">
        <v>0.2</v>
      </c>
      <c r="Q432">
        <v>0.22222222222222221</v>
      </c>
      <c r="R432">
        <v>0.57777777777777772</v>
      </c>
      <c r="S432">
        <v>3</v>
      </c>
      <c r="T432">
        <v>85907.666666660007</v>
      </c>
      <c r="U432" s="1">
        <v>165.019802</v>
      </c>
      <c r="V432">
        <v>154922.9023233628</v>
      </c>
      <c r="W432" s="1">
        <v>0.66177315021740368</v>
      </c>
      <c r="X432">
        <v>4.7812898814593302E-2</v>
      </c>
      <c r="Y432">
        <v>0.29041395096800299</v>
      </c>
      <c r="Z432">
        <v>0.33822684978259632</v>
      </c>
      <c r="AA432">
        <v>154.92290232336279</v>
      </c>
      <c r="AB432">
        <v>4484.6092672765008</v>
      </c>
      <c r="AC432" s="1">
        <v>388.18343348474832</v>
      </c>
      <c r="AD432">
        <v>139186.03056833471</v>
      </c>
      <c r="AE432" s="1">
        <v>153</v>
      </c>
      <c r="AF432">
        <v>39534</v>
      </c>
      <c r="AG432" s="1">
        <v>70132.782352941183</v>
      </c>
      <c r="AH432" s="1">
        <v>47.299762999999999</v>
      </c>
      <c r="AI432">
        <v>20.936637999999999</v>
      </c>
      <c r="AJ432">
        <v>28.351050000000001</v>
      </c>
      <c r="AK432">
        <v>6.5</v>
      </c>
      <c r="AL432">
        <v>5.06236</v>
      </c>
      <c r="AM432">
        <v>6.208539</v>
      </c>
      <c r="AN432">
        <v>1527.1666608835219</v>
      </c>
      <c r="AO432" s="1">
        <v>1.3075253869791079</v>
      </c>
      <c r="AP432">
        <v>2773.4272763216618</v>
      </c>
      <c r="AQ432" s="1">
        <v>2701.8722880300152</v>
      </c>
      <c r="AR432" s="1">
        <v>7934.902362000571</v>
      </c>
      <c r="AS432" s="1">
        <v>657.31578080550594</v>
      </c>
      <c r="AT432">
        <v>112.0224751370546</v>
      </c>
      <c r="AU432">
        <v>14179.54018229481</v>
      </c>
      <c r="AV432" s="1">
        <v>8834.6091026033992</v>
      </c>
      <c r="AW432" s="1">
        <v>0.54103287870000005</v>
      </c>
      <c r="AX432">
        <v>4816.1993476772996</v>
      </c>
      <c r="AY432" s="1">
        <v>0.2949448207</v>
      </c>
      <c r="AZ432">
        <v>1319.9837193727001</v>
      </c>
      <c r="BA432">
        <v>8.08360147E-2</v>
      </c>
      <c r="BB432">
        <v>1358.3616598968999</v>
      </c>
      <c r="BC432" s="1">
        <v>8.3186285999999998E-2</v>
      </c>
      <c r="BD432">
        <v>16329.1538295503</v>
      </c>
      <c r="BE432" s="1">
        <v>0.60243520406200712</v>
      </c>
      <c r="BF432">
        <v>0.25733676962726471</v>
      </c>
      <c r="BG432">
        <v>8.8588683309612642E-2</v>
      </c>
      <c r="BH432">
        <v>3.3954840943185752E-2</v>
      </c>
      <c r="BI432">
        <v>1.7684502057929759E-2</v>
      </c>
    </row>
    <row r="433" spans="1:61" x14ac:dyDescent="0.35">
      <c r="A433" t="s">
        <v>1756</v>
      </c>
      <c r="B433" t="s">
        <v>1059</v>
      </c>
      <c r="C433">
        <v>39</v>
      </c>
      <c r="D433">
        <v>276.96583012820508</v>
      </c>
      <c r="E433">
        <v>10801.667375000001</v>
      </c>
      <c r="F433">
        <v>7.812423161853678E-2</v>
      </c>
      <c r="G433">
        <v>0.31768318458768652</v>
      </c>
      <c r="H433">
        <v>2.1920435683072371E-3</v>
      </c>
      <c r="I433">
        <v>6.4920530068999643E-2</v>
      </c>
      <c r="J433">
        <v>0.46257343138979012</v>
      </c>
      <c r="K433">
        <v>7.4506578766679668E-2</v>
      </c>
      <c r="L433">
        <v>0.30898035067450752</v>
      </c>
      <c r="M433">
        <v>6.9972001650089502E-2</v>
      </c>
      <c r="N433">
        <v>0.1449844423377751</v>
      </c>
      <c r="O433">
        <v>82721.799606619999</v>
      </c>
      <c r="P433" s="1">
        <v>0.19897959183673469</v>
      </c>
      <c r="Q433">
        <v>0.1768707482993197</v>
      </c>
      <c r="R433">
        <v>0.62414965986394555</v>
      </c>
      <c r="S433">
        <v>91.5</v>
      </c>
      <c r="T433">
        <v>82212.732240430007</v>
      </c>
      <c r="U433" s="1">
        <v>118.0510095628415</v>
      </c>
      <c r="V433">
        <v>187773.97595989201</v>
      </c>
      <c r="W433" s="1">
        <v>0.88099087970956247</v>
      </c>
      <c r="X433">
        <v>9.9684661134926758E-2</v>
      </c>
      <c r="Y433">
        <v>1.9324459155510811E-2</v>
      </c>
      <c r="Z433">
        <v>0.1190091202904376</v>
      </c>
      <c r="AA433">
        <v>187.773975959892</v>
      </c>
      <c r="AB433">
        <v>4452.0811769581078</v>
      </c>
      <c r="AC433" s="1">
        <v>590.20364437022852</v>
      </c>
      <c r="AD433">
        <v>142962.0483111963</v>
      </c>
      <c r="AE433" s="1">
        <v>168</v>
      </c>
      <c r="AF433">
        <v>51594</v>
      </c>
      <c r="AG433" s="1">
        <v>86055.991330332763</v>
      </c>
      <c r="AH433" s="1">
        <v>71.199986999999993</v>
      </c>
      <c r="AI433">
        <v>21.715399999999999</v>
      </c>
      <c r="AJ433">
        <v>32.129496000000003</v>
      </c>
      <c r="AK433">
        <v>1.5</v>
      </c>
      <c r="AL433">
        <v>1.2389810000000001</v>
      </c>
      <c r="AM433">
        <v>1.3817090000000001</v>
      </c>
      <c r="AN433">
        <v>2300.4108604112612</v>
      </c>
      <c r="AO433">
        <v>1.075340545527435</v>
      </c>
      <c r="AP433">
        <v>1637.8574275436799</v>
      </c>
      <c r="AQ433" s="1">
        <v>2292.9780764518309</v>
      </c>
      <c r="AR433" s="1">
        <v>8158.1500541253235</v>
      </c>
      <c r="AS433" s="1">
        <v>1036.667111775417</v>
      </c>
      <c r="AT433">
        <v>579.60403265981881</v>
      </c>
      <c r="AU433">
        <v>13705.256702556069</v>
      </c>
      <c r="AV433" s="1">
        <v>5785.5087710991002</v>
      </c>
      <c r="AW433" s="1">
        <v>0.40912177789999998</v>
      </c>
      <c r="AX433">
        <v>6096.7772265699004</v>
      </c>
      <c r="AY433" s="1">
        <v>0.43113310119999998</v>
      </c>
      <c r="AZ433">
        <v>910.0705932976</v>
      </c>
      <c r="BA433">
        <v>6.4355567299999999E-2</v>
      </c>
      <c r="BB433">
        <v>1348.9311215468001</v>
      </c>
      <c r="BC433" s="1">
        <v>9.5389553599999996E-2</v>
      </c>
      <c r="BD433">
        <v>14141.2877125134</v>
      </c>
      <c r="BE433" s="1">
        <v>0.59651738690986356</v>
      </c>
      <c r="BF433">
        <v>0.22170237261506021</v>
      </c>
      <c r="BG433">
        <v>0.13732671033623861</v>
      </c>
      <c r="BH433">
        <v>3.2658917661781577E-2</v>
      </c>
      <c r="BI433">
        <v>1.1794612477056019E-2</v>
      </c>
    </row>
    <row r="434" spans="1:61" x14ac:dyDescent="0.35">
      <c r="A434" t="s">
        <v>1757</v>
      </c>
      <c r="B434" t="s">
        <v>1060</v>
      </c>
      <c r="C434">
        <v>74</v>
      </c>
      <c r="D434">
        <v>15.229700608108111</v>
      </c>
      <c r="E434">
        <v>1126.9978450000001</v>
      </c>
      <c r="F434" t="s">
        <v>3</v>
      </c>
      <c r="G434" t="s">
        <v>3</v>
      </c>
      <c r="H434" t="s">
        <v>3</v>
      </c>
      <c r="I434">
        <v>8.0897662090528857E-2</v>
      </c>
      <c r="J434">
        <v>0.88583557216723718</v>
      </c>
      <c r="K434">
        <v>2.5390882565642411E-2</v>
      </c>
      <c r="L434">
        <v>0.28550036956731573</v>
      </c>
      <c r="M434">
        <v>1.1634827419964969E-2</v>
      </c>
      <c r="N434">
        <v>0.14487098470571599</v>
      </c>
      <c r="O434">
        <v>69794.214483899996</v>
      </c>
      <c r="P434" s="1">
        <v>9.3023255813953487E-2</v>
      </c>
      <c r="Q434">
        <v>0.12790697674418611</v>
      </c>
      <c r="R434">
        <v>0.77906976744186052</v>
      </c>
      <c r="S434">
        <v>10</v>
      </c>
      <c r="T434">
        <v>72612.800000000003</v>
      </c>
      <c r="U434" s="1">
        <v>112.69978450000001</v>
      </c>
      <c r="V434">
        <v>182069.75364713321</v>
      </c>
      <c r="W434" s="1">
        <v>0.75690545187337022</v>
      </c>
      <c r="X434">
        <v>0.13908041932583989</v>
      </c>
      <c r="Y434">
        <v>0.10401412880078981</v>
      </c>
      <c r="Z434">
        <v>0.24309454812662981</v>
      </c>
      <c r="AA434">
        <v>182.06975364713321</v>
      </c>
      <c r="AB434">
        <v>5587.8465322176362</v>
      </c>
      <c r="AC434" s="1">
        <v>610.55982764545558</v>
      </c>
      <c r="AD434">
        <v>152083.44962303381</v>
      </c>
      <c r="AE434" s="1">
        <v>220</v>
      </c>
      <c r="AF434">
        <v>38966</v>
      </c>
      <c r="AG434" s="1">
        <v>60815.529620253168</v>
      </c>
      <c r="AH434" s="1">
        <v>50.099963000000002</v>
      </c>
      <c r="AI434">
        <v>26.699995999999999</v>
      </c>
      <c r="AJ434">
        <v>37.893287999999998</v>
      </c>
      <c r="AK434">
        <v>2.5</v>
      </c>
      <c r="AL434">
        <v>2.4150239999999998</v>
      </c>
      <c r="AM434">
        <v>2.4911370000000002</v>
      </c>
      <c r="AN434">
        <v>1308.2161483636201</v>
      </c>
      <c r="AO434" s="1">
        <v>1.220993460647033</v>
      </c>
      <c r="AP434">
        <v>2116.726381140506</v>
      </c>
      <c r="AQ434" s="1">
        <v>2786.026800255328</v>
      </c>
      <c r="AR434" s="1">
        <v>8815.4476550928975</v>
      </c>
      <c r="AS434" s="1">
        <v>666.71740618989372</v>
      </c>
      <c r="AT434">
        <v>73.691294414143258</v>
      </c>
      <c r="AU434">
        <v>14458.609537092771</v>
      </c>
      <c r="AV434" s="1">
        <v>6974.9600945333004</v>
      </c>
      <c r="AW434" s="1">
        <v>0.4265034218</v>
      </c>
      <c r="AX434">
        <v>6277.5281124302001</v>
      </c>
      <c r="AY434" s="1">
        <v>0.38385699470000001</v>
      </c>
      <c r="AZ434">
        <v>1317.7547898707001</v>
      </c>
      <c r="BA434">
        <v>8.0577798199999995E-2</v>
      </c>
      <c r="BB434">
        <v>1783.5767822074999</v>
      </c>
      <c r="BC434" s="1">
        <v>0.10906178530000001</v>
      </c>
      <c r="BD434">
        <v>16353.8197790417</v>
      </c>
      <c r="BE434" s="1">
        <v>0.56898781854135316</v>
      </c>
      <c r="BF434">
        <v>0.25185169633887933</v>
      </c>
      <c r="BG434">
        <v>0.13761394191099929</v>
      </c>
      <c r="BH434">
        <v>2.8831857581479801E-2</v>
      </c>
      <c r="BI434">
        <v>1.271468562728831E-2</v>
      </c>
    </row>
    <row r="435" spans="1:61" x14ac:dyDescent="0.35">
      <c r="A435" t="s">
        <v>1758</v>
      </c>
      <c r="B435" t="s">
        <v>1061</v>
      </c>
      <c r="C435">
        <v>53</v>
      </c>
      <c r="D435">
        <v>57.442290037735837</v>
      </c>
      <c r="E435">
        <v>3044.4413719999998</v>
      </c>
      <c r="F435">
        <v>6.2997582429103116E-3</v>
      </c>
      <c r="G435">
        <v>4.1157382694770733E-2</v>
      </c>
      <c r="H435" t="s">
        <v>3</v>
      </c>
      <c r="I435">
        <v>3.209849666871363E-2</v>
      </c>
      <c r="J435">
        <v>0.80845476482557954</v>
      </c>
      <c r="K435">
        <v>0.1113445523516703</v>
      </c>
      <c r="L435">
        <v>0.56938550948464139</v>
      </c>
      <c r="M435">
        <v>1.166805095908491E-2</v>
      </c>
      <c r="N435">
        <v>0.1782991457222986</v>
      </c>
      <c r="O435">
        <v>65728.645230840004</v>
      </c>
      <c r="P435" s="1">
        <v>0.2385321100917431</v>
      </c>
      <c r="Q435">
        <v>0.20183486238532111</v>
      </c>
      <c r="R435">
        <v>0.55963302752293576</v>
      </c>
      <c r="S435">
        <v>26</v>
      </c>
      <c r="T435">
        <v>103581.84615384</v>
      </c>
      <c r="U435" s="1">
        <v>117.09389892307691</v>
      </c>
      <c r="V435">
        <v>171501.20373544839</v>
      </c>
      <c r="W435" s="1">
        <v>0.77323662271451443</v>
      </c>
      <c r="X435">
        <v>0.2047986904907281</v>
      </c>
      <c r="Y435">
        <v>2.196468679475749E-2</v>
      </c>
      <c r="Z435">
        <v>0.2267633772854856</v>
      </c>
      <c r="AA435">
        <v>171.5012037354484</v>
      </c>
      <c r="AB435">
        <v>4471.2386729449563</v>
      </c>
      <c r="AC435" s="1">
        <v>538.31403523575557</v>
      </c>
      <c r="AD435">
        <v>123011.7266802972</v>
      </c>
      <c r="AE435" s="1">
        <v>110</v>
      </c>
      <c r="AF435">
        <v>35529</v>
      </c>
      <c r="AG435" s="1">
        <v>56125.279743908948</v>
      </c>
      <c r="AH435" s="1">
        <v>39.179932000000001</v>
      </c>
      <c r="AI435">
        <v>24.179998999999999</v>
      </c>
      <c r="AJ435">
        <v>31.805595</v>
      </c>
      <c r="AK435">
        <v>4.5</v>
      </c>
      <c r="AL435">
        <v>3.472953</v>
      </c>
      <c r="AM435">
        <v>4.5</v>
      </c>
      <c r="AN435">
        <v>2686.191606517164</v>
      </c>
      <c r="AO435">
        <v>1.6265553579893921</v>
      </c>
      <c r="AP435">
        <v>2106.8384561422258</v>
      </c>
      <c r="AQ435" s="1">
        <v>2648.9286948239519</v>
      </c>
      <c r="AR435" s="1">
        <v>9070.8685192575285</v>
      </c>
      <c r="AS435" s="1">
        <v>1003.773594757206</v>
      </c>
      <c r="AT435">
        <v>515.0017584244024</v>
      </c>
      <c r="AU435">
        <v>15345.411023405321</v>
      </c>
      <c r="AV435" s="1">
        <v>7009.4031104493997</v>
      </c>
      <c r="AW435" s="1">
        <v>0.4133263774</v>
      </c>
      <c r="AX435">
        <v>6629.0622699921996</v>
      </c>
      <c r="AY435" s="1">
        <v>0.39089866150000002</v>
      </c>
      <c r="AZ435">
        <v>983.46537824400002</v>
      </c>
      <c r="BA435">
        <v>5.79924104E-2</v>
      </c>
      <c r="BB435">
        <v>2336.5879652541998</v>
      </c>
      <c r="BC435" s="1">
        <v>0.13778255070000001</v>
      </c>
      <c r="BD435">
        <v>16958.5187239398</v>
      </c>
      <c r="BE435" s="1">
        <v>0.51976581896988472</v>
      </c>
      <c r="BF435">
        <v>0.20943790456529521</v>
      </c>
      <c r="BG435">
        <v>0.21885636565306049</v>
      </c>
      <c r="BH435">
        <v>4.1856844821907532E-2</v>
      </c>
      <c r="BI435">
        <v>1.008306598985194E-2</v>
      </c>
    </row>
    <row r="436" spans="1:61" x14ac:dyDescent="0.35">
      <c r="A436" t="s">
        <v>1759</v>
      </c>
      <c r="B436" t="s">
        <v>1062</v>
      </c>
      <c r="C436">
        <v>29</v>
      </c>
      <c r="D436">
        <v>201.75247896551721</v>
      </c>
      <c r="E436">
        <v>5850.8218900000002</v>
      </c>
      <c r="F436">
        <v>9.2644966008803269E-3</v>
      </c>
      <c r="G436">
        <v>0.14471439074629919</v>
      </c>
      <c r="H436">
        <v>3.1040951597434822E-3</v>
      </c>
      <c r="I436">
        <v>3.2733362143315597E-2</v>
      </c>
      <c r="J436">
        <v>0.7072389861380517</v>
      </c>
      <c r="K436">
        <v>0.10294466921170969</v>
      </c>
      <c r="L436">
        <v>0.43455293353898711</v>
      </c>
      <c r="M436">
        <v>1.240675830927418E-2</v>
      </c>
      <c r="N436">
        <v>0.13470400859251719</v>
      </c>
      <c r="O436">
        <v>62486.837722939999</v>
      </c>
      <c r="P436" s="1">
        <v>0.32506887052341599</v>
      </c>
      <c r="Q436">
        <v>0.18457300275482089</v>
      </c>
      <c r="R436">
        <v>0.4903581267217631</v>
      </c>
      <c r="S436">
        <v>36.1</v>
      </c>
      <c r="T436">
        <v>107459.07756232</v>
      </c>
      <c r="U436" s="1">
        <v>162.07262853185591</v>
      </c>
      <c r="V436">
        <v>226518.94638344561</v>
      </c>
      <c r="W436" s="1">
        <v>0.80247129525902916</v>
      </c>
      <c r="X436">
        <v>0.14656604095784989</v>
      </c>
      <c r="Y436">
        <v>5.0962663783120907E-2</v>
      </c>
      <c r="Z436">
        <v>0.19752870474097081</v>
      </c>
      <c r="AA436">
        <v>226.51894638344561</v>
      </c>
      <c r="AB436">
        <v>6178.2914741915001</v>
      </c>
      <c r="AC436" s="1">
        <v>759.82825722284974</v>
      </c>
      <c r="AD436">
        <v>178890.37772337659</v>
      </c>
      <c r="AE436" s="1">
        <v>321</v>
      </c>
      <c r="AF436">
        <v>39030</v>
      </c>
      <c r="AG436" s="1">
        <v>71339.772452628546</v>
      </c>
      <c r="AH436" s="1">
        <v>59.499994000000001</v>
      </c>
      <c r="AI436">
        <v>24.537199000000001</v>
      </c>
      <c r="AJ436">
        <v>31.059494999999998</v>
      </c>
      <c r="AK436">
        <v>0</v>
      </c>
      <c r="AL436">
        <v>0</v>
      </c>
      <c r="AM436">
        <v>0</v>
      </c>
      <c r="AN436">
        <v>0</v>
      </c>
      <c r="AO436" s="1">
        <v>0.78326003745423711</v>
      </c>
      <c r="AP436">
        <v>1620.546454542646</v>
      </c>
      <c r="AQ436" s="1">
        <v>2419.5945127292189</v>
      </c>
      <c r="AR436" s="1">
        <v>6257.1213204372552</v>
      </c>
      <c r="AS436" s="1">
        <v>871.44561496812196</v>
      </c>
      <c r="AT436">
        <v>352.81948054651849</v>
      </c>
      <c r="AU436">
        <v>11521.52738322376</v>
      </c>
      <c r="AV436" s="1">
        <v>4788.6421072241001</v>
      </c>
      <c r="AW436" s="1">
        <v>0.34275020950000001</v>
      </c>
      <c r="AX436">
        <v>5490.4019352612004</v>
      </c>
      <c r="AY436" s="1">
        <v>0.39297913089999997</v>
      </c>
      <c r="AZ436">
        <v>1136.8414708258999</v>
      </c>
      <c r="BA436">
        <v>8.1370176299999999E-2</v>
      </c>
      <c r="BB436">
        <v>2555.3447726134</v>
      </c>
      <c r="BC436" s="1">
        <v>0.18290048340000001</v>
      </c>
      <c r="BD436">
        <v>13971.230285924599</v>
      </c>
      <c r="BE436" s="1">
        <v>0.53905704036422153</v>
      </c>
      <c r="BF436">
        <v>0.23007700149966989</v>
      </c>
      <c r="BG436">
        <v>0.1805560365455478</v>
      </c>
      <c r="BH436">
        <v>4.0115610491947881E-2</v>
      </c>
      <c r="BI436">
        <v>1.01943110986129E-2</v>
      </c>
    </row>
    <row r="437" spans="1:61" x14ac:dyDescent="0.35">
      <c r="A437" t="s">
        <v>1760</v>
      </c>
      <c r="B437" t="s">
        <v>1063</v>
      </c>
      <c r="C437">
        <v>35</v>
      </c>
      <c r="D437">
        <v>34.553499428571428</v>
      </c>
      <c r="E437">
        <v>1209.37248</v>
      </c>
      <c r="F437" t="s">
        <v>3</v>
      </c>
      <c r="G437" t="s">
        <v>3</v>
      </c>
      <c r="H437" t="s">
        <v>3</v>
      </c>
      <c r="I437">
        <v>3.5235765712652342E-2</v>
      </c>
      <c r="J437">
        <v>0.91881820835073114</v>
      </c>
      <c r="K437">
        <v>2.7218818851449791E-2</v>
      </c>
      <c r="L437">
        <v>0.28910580378365047</v>
      </c>
      <c r="M437">
        <v>1.25706487043008E-2</v>
      </c>
      <c r="N437">
        <v>0.1157015162753499</v>
      </c>
      <c r="O437">
        <v>56382.722580640002</v>
      </c>
      <c r="P437" s="1">
        <v>0.34210526315789469</v>
      </c>
      <c r="Q437">
        <v>7.8947368421052627E-2</v>
      </c>
      <c r="R437">
        <v>0.57894736842105265</v>
      </c>
      <c r="S437">
        <v>9.5</v>
      </c>
      <c r="T437">
        <v>76696.421052630001</v>
      </c>
      <c r="U437" s="1">
        <v>127.3023663157895</v>
      </c>
      <c r="V437">
        <v>236112.7152488206</v>
      </c>
      <c r="W437" s="1">
        <v>0.82247968486723533</v>
      </c>
      <c r="X437">
        <v>8.5486367241231626E-2</v>
      </c>
      <c r="Y437">
        <v>9.2033947891532991E-2</v>
      </c>
      <c r="Z437">
        <v>0.17752031513276459</v>
      </c>
      <c r="AA437">
        <v>236.11271524882059</v>
      </c>
      <c r="AB437">
        <v>5251.0224145335278</v>
      </c>
      <c r="AC437" s="1">
        <v>567.48305534453698</v>
      </c>
      <c r="AD437">
        <v>169356.8662950024</v>
      </c>
      <c r="AE437" s="1">
        <v>280</v>
      </c>
      <c r="AF437">
        <v>42401</v>
      </c>
      <c r="AG437" s="1">
        <v>76669.050591016552</v>
      </c>
      <c r="AH437" s="1">
        <v>41.249986</v>
      </c>
      <c r="AI437">
        <v>19.999998999999999</v>
      </c>
      <c r="AJ437">
        <v>23.319286999999999</v>
      </c>
      <c r="AK437">
        <v>2.15</v>
      </c>
      <c r="AL437">
        <v>2.0067140000000001</v>
      </c>
      <c r="AM437">
        <v>2.116171</v>
      </c>
      <c r="AN437">
        <v>1904.637204908119</v>
      </c>
      <c r="AO437" s="1">
        <v>1.035097611342237</v>
      </c>
      <c r="AP437">
        <v>1728.3660200371021</v>
      </c>
      <c r="AQ437" s="1">
        <v>2309.783558163982</v>
      </c>
      <c r="AR437" s="1">
        <v>6041.2267856467179</v>
      </c>
      <c r="AS437" s="1">
        <v>472.36668557233918</v>
      </c>
      <c r="AT437">
        <v>511.38784801850301</v>
      </c>
      <c r="AU437">
        <v>11063.13089743865</v>
      </c>
      <c r="AV437" s="1">
        <v>5163.0446336999003</v>
      </c>
      <c r="AW437" s="1">
        <v>0.3727801865</v>
      </c>
      <c r="AX437">
        <v>6304.6838242186996</v>
      </c>
      <c r="AY437" s="1">
        <v>0.45520838540000003</v>
      </c>
      <c r="AZ437">
        <v>1053.3236255633999</v>
      </c>
      <c r="BA437">
        <v>7.6051672099999995E-2</v>
      </c>
      <c r="BB437">
        <v>1329.0526732077001</v>
      </c>
      <c r="BC437" s="1">
        <v>9.5959755999999993E-2</v>
      </c>
      <c r="BD437">
        <v>13850.1047566897</v>
      </c>
      <c r="BE437" s="1">
        <v>0.5737717222952774</v>
      </c>
      <c r="BF437">
        <v>0.2013241129524117</v>
      </c>
      <c r="BG437">
        <v>0.16518517958744669</v>
      </c>
      <c r="BH437">
        <v>4.0688045580786612E-2</v>
      </c>
      <c r="BI437">
        <v>1.903093958407753E-2</v>
      </c>
    </row>
    <row r="438" spans="1:61" x14ac:dyDescent="0.35">
      <c r="A438" t="s">
        <v>1761</v>
      </c>
      <c r="B438" t="s">
        <v>1064</v>
      </c>
      <c r="C438">
        <v>66</v>
      </c>
      <c r="D438">
        <v>9.5710471060606057</v>
      </c>
      <c r="E438">
        <v>631.68910900000003</v>
      </c>
      <c r="F438" t="s">
        <v>3</v>
      </c>
      <c r="G438" t="s">
        <v>3</v>
      </c>
      <c r="H438" t="s">
        <v>3</v>
      </c>
      <c r="I438">
        <v>3.7899578060860993E-2</v>
      </c>
      <c r="J438">
        <v>0.895339897994467</v>
      </c>
      <c r="K438">
        <v>4.9742232934820718E-2</v>
      </c>
      <c r="L438">
        <v>0.49798701564733439</v>
      </c>
      <c r="M438" t="s">
        <v>3</v>
      </c>
      <c r="N438">
        <v>0.15712168547040289</v>
      </c>
      <c r="O438">
        <v>61619.234785499997</v>
      </c>
      <c r="P438" s="1">
        <v>9.8360655737704916E-2</v>
      </c>
      <c r="Q438">
        <v>0.1967213114754098</v>
      </c>
      <c r="R438">
        <v>0.70491803278688525</v>
      </c>
      <c r="S438">
        <v>8.25</v>
      </c>
      <c r="T438">
        <v>67689.848484839997</v>
      </c>
      <c r="U438" s="1">
        <v>76.568376848484846</v>
      </c>
      <c r="V438">
        <v>144572.63660057809</v>
      </c>
      <c r="W438" s="1">
        <v>0.81484339002174211</v>
      </c>
      <c r="X438">
        <v>4.8833528095714472E-2</v>
      </c>
      <c r="Y438">
        <v>0.13632308188254341</v>
      </c>
      <c r="Z438">
        <v>0.18515660997825789</v>
      </c>
      <c r="AA438">
        <v>144.57263660057811</v>
      </c>
      <c r="AB438">
        <v>3838.3818328582261</v>
      </c>
      <c r="AC438" s="1">
        <v>446.92864888382928</v>
      </c>
      <c r="AD438" s="1">
        <v>129895.45203946139</v>
      </c>
      <c r="AE438" s="1">
        <v>125</v>
      </c>
      <c r="AF438">
        <v>34475</v>
      </c>
      <c r="AG438" s="1">
        <v>56824.092485549132</v>
      </c>
      <c r="AH438" s="1">
        <v>29.699912000000001</v>
      </c>
      <c r="AI438">
        <v>25.877376999999999</v>
      </c>
      <c r="AJ438">
        <v>28.977156000000001</v>
      </c>
      <c r="AK438">
        <v>0</v>
      </c>
      <c r="AL438">
        <v>0</v>
      </c>
      <c r="AM438">
        <v>0</v>
      </c>
      <c r="AN438">
        <v>2152.1163031481042</v>
      </c>
      <c r="AO438">
        <v>1.51604892473881</v>
      </c>
      <c r="AP438">
        <v>2092.9111348665019</v>
      </c>
      <c r="AQ438" s="1">
        <v>3523.695023844396</v>
      </c>
      <c r="AR438" s="1">
        <v>10417.94909273954</v>
      </c>
      <c r="AS438" s="1">
        <v>1017.106201208861</v>
      </c>
      <c r="AT438">
        <v>700.35806173761341</v>
      </c>
      <c r="AU438">
        <v>17752.01951439691</v>
      </c>
      <c r="AV438" s="1">
        <v>9854.3861481950007</v>
      </c>
      <c r="AW438" s="1">
        <v>0.54291276830000001</v>
      </c>
      <c r="AX438">
        <v>5522.4240829174996</v>
      </c>
      <c r="AY438" s="1">
        <v>0.30424975250000003</v>
      </c>
      <c r="AZ438">
        <v>1010.8450416868</v>
      </c>
      <c r="BA438">
        <v>5.5691006199999997E-2</v>
      </c>
      <c r="BB438">
        <v>1763.3014267771</v>
      </c>
      <c r="BC438" s="1">
        <v>9.7146473100000005E-2</v>
      </c>
      <c r="BD438">
        <v>18150.9566995764</v>
      </c>
      <c r="BE438" s="1">
        <v>0.55664010237558048</v>
      </c>
      <c r="BF438">
        <v>0.2494112391090107</v>
      </c>
      <c r="BG438">
        <v>0.15404502139288209</v>
      </c>
      <c r="BH438">
        <v>2.696077202451783E-2</v>
      </c>
      <c r="BI438">
        <v>1.29428650980088E-2</v>
      </c>
    </row>
    <row r="439" spans="1:61" x14ac:dyDescent="0.35">
      <c r="A439" t="s">
        <v>1762</v>
      </c>
      <c r="B439" t="s">
        <v>1065</v>
      </c>
      <c r="C439">
        <v>18</v>
      </c>
      <c r="D439">
        <v>93.632569388888882</v>
      </c>
      <c r="E439">
        <v>1685.3862489999999</v>
      </c>
      <c r="F439">
        <v>1.901156015264021E-2</v>
      </c>
      <c r="G439">
        <v>1.006203173263579E-2</v>
      </c>
      <c r="H439" t="s">
        <v>3</v>
      </c>
      <c r="I439">
        <v>5.0165533886667488E-2</v>
      </c>
      <c r="J439">
        <v>0.89841073533480753</v>
      </c>
      <c r="K439">
        <v>2.176609369399098E-2</v>
      </c>
      <c r="L439">
        <v>0.12918168346648351</v>
      </c>
      <c r="M439">
        <v>7.503301096471857E-3</v>
      </c>
      <c r="N439">
        <v>0.1020622443250883</v>
      </c>
      <c r="O439">
        <v>65306.062034969997</v>
      </c>
      <c r="P439" s="1">
        <v>0.1081081081081081</v>
      </c>
      <c r="Q439">
        <v>0.26126126126126131</v>
      </c>
      <c r="R439">
        <v>0.63063063063063063</v>
      </c>
      <c r="S439">
        <v>13.25</v>
      </c>
      <c r="T439">
        <v>81268.528301879996</v>
      </c>
      <c r="U439" s="1">
        <v>127.1989621886792</v>
      </c>
      <c r="V439">
        <v>269847.27700836962</v>
      </c>
      <c r="W439" s="1">
        <v>0.8257510072243458</v>
      </c>
      <c r="X439">
        <v>0.13244620032472079</v>
      </c>
      <c r="Y439">
        <v>4.1802792450933428E-2</v>
      </c>
      <c r="Z439">
        <v>0.1742489927756542</v>
      </c>
      <c r="AA439">
        <v>269.84727700836959</v>
      </c>
      <c r="AB439">
        <v>9743.4988624972466</v>
      </c>
      <c r="AC439" s="1">
        <v>1197.926909156834</v>
      </c>
      <c r="AD439" s="1">
        <v>238320.87671084201</v>
      </c>
      <c r="AE439" s="1">
        <v>480</v>
      </c>
      <c r="AF439">
        <v>47666</v>
      </c>
      <c r="AG439" s="1">
        <v>102804.3723511604</v>
      </c>
      <c r="AH439" s="1">
        <v>48.099966999999999</v>
      </c>
      <c r="AI439">
        <v>35.399999000000001</v>
      </c>
      <c r="AJ439">
        <v>36.733092999999997</v>
      </c>
      <c r="AK439">
        <v>1</v>
      </c>
      <c r="AL439">
        <v>0.84156399999999998</v>
      </c>
      <c r="AM439">
        <v>1</v>
      </c>
      <c r="AN439">
        <v>0</v>
      </c>
      <c r="AO439">
        <v>0.69577770319065291</v>
      </c>
      <c r="AP439">
        <v>1785.2327867189099</v>
      </c>
      <c r="AQ439" s="1">
        <v>2526.6950484060822</v>
      </c>
      <c r="AR439" s="1">
        <v>6938.9328570462312</v>
      </c>
      <c r="AS439" s="1">
        <v>823.97734099466959</v>
      </c>
      <c r="AT439" s="1">
        <v>264.54510962371103</v>
      </c>
      <c r="AU439">
        <v>12339.3831427896</v>
      </c>
      <c r="AV439" s="1">
        <v>4135.3842937105001</v>
      </c>
      <c r="AW439" s="1">
        <v>0.294067301</v>
      </c>
      <c r="AX439">
        <v>8422.9958802912006</v>
      </c>
      <c r="AY439" s="1">
        <v>0.59895948939999999</v>
      </c>
      <c r="AZ439">
        <v>697.80867117310004</v>
      </c>
      <c r="BA439">
        <v>4.96211955E-2</v>
      </c>
      <c r="BB439">
        <v>806.52495880660001</v>
      </c>
      <c r="BC439" s="1">
        <v>5.7352014E-2</v>
      </c>
      <c r="BD439">
        <v>14062.7138039814</v>
      </c>
      <c r="BE439" s="1">
        <v>0.5253937608364716</v>
      </c>
      <c r="BF439">
        <v>0.19550867578746051</v>
      </c>
      <c r="BG439">
        <v>0.2150128311657534</v>
      </c>
      <c r="BH439">
        <v>4.7893617615102239E-2</v>
      </c>
      <c r="BI439">
        <v>1.6191114595212341E-2</v>
      </c>
    </row>
    <row r="440" spans="1:61" x14ac:dyDescent="0.35">
      <c r="A440" t="s">
        <v>1763</v>
      </c>
      <c r="B440" t="s">
        <v>1066</v>
      </c>
      <c r="C440">
        <v>48</v>
      </c>
      <c r="D440">
        <v>28.466982166666671</v>
      </c>
      <c r="E440">
        <v>1366.4151440000001</v>
      </c>
      <c r="F440" t="s">
        <v>3</v>
      </c>
      <c r="G440">
        <v>1.6834560129416889E-2</v>
      </c>
      <c r="H440" t="s">
        <v>3</v>
      </c>
      <c r="I440">
        <v>0.1130965009696759</v>
      </c>
      <c r="J440">
        <v>0.78676656886815144</v>
      </c>
      <c r="K440">
        <v>8.0588286865018191E-2</v>
      </c>
      <c r="L440">
        <v>0.48893978837267488</v>
      </c>
      <c r="M440" t="s">
        <v>3</v>
      </c>
      <c r="N440">
        <v>0.17379309799398421</v>
      </c>
      <c r="O440">
        <v>69688.425020370007</v>
      </c>
      <c r="P440" s="1">
        <v>0.14423076923076919</v>
      </c>
      <c r="Q440">
        <v>0.15384615384615391</v>
      </c>
      <c r="R440">
        <v>0.70192307692307687</v>
      </c>
      <c r="S440">
        <v>8</v>
      </c>
      <c r="T440">
        <v>101034.375</v>
      </c>
      <c r="U440" s="1">
        <v>170.80189300000001</v>
      </c>
      <c r="V440">
        <v>610920.61491379375</v>
      </c>
      <c r="W440" s="1">
        <v>0.83753279551409521</v>
      </c>
      <c r="X440">
        <v>0.120399520740522</v>
      </c>
      <c r="Y440">
        <v>4.2067683745382778E-2</v>
      </c>
      <c r="Z440">
        <v>0.16246720448590471</v>
      </c>
      <c r="AA440">
        <v>610.92061491379377</v>
      </c>
      <c r="AB440">
        <v>14552.228206276381</v>
      </c>
      <c r="AC440" s="1">
        <v>1663.982128699241</v>
      </c>
      <c r="AD440">
        <v>460759.73783110891</v>
      </c>
      <c r="AE440" s="1">
        <v>597</v>
      </c>
      <c r="AF440">
        <v>35402</v>
      </c>
      <c r="AG440" s="1">
        <v>80229.56411335578</v>
      </c>
      <c r="AH440" s="1">
        <v>56.799990000000001</v>
      </c>
      <c r="AI440">
        <v>22.199998999999998</v>
      </c>
      <c r="AJ440">
        <v>23.567298000000001</v>
      </c>
      <c r="AK440">
        <v>1</v>
      </c>
      <c r="AL440">
        <v>1</v>
      </c>
      <c r="AM440">
        <v>1</v>
      </c>
      <c r="AN440">
        <v>0</v>
      </c>
      <c r="AO440">
        <v>1.5587515084949599</v>
      </c>
      <c r="AP440">
        <v>2149.3926446119658</v>
      </c>
      <c r="AQ440" s="1">
        <v>4313.6111934075579</v>
      </c>
      <c r="AR440" s="1">
        <v>10084.39067768412</v>
      </c>
      <c r="AS440" s="1">
        <v>1666.572563982063</v>
      </c>
      <c r="AT440" s="1">
        <v>589.8981605549302</v>
      </c>
      <c r="AU440">
        <v>18803.865240240641</v>
      </c>
      <c r="AV440" s="1">
        <v>3796.7001875485998</v>
      </c>
      <c r="AW440" s="1">
        <v>0.1936644854</v>
      </c>
      <c r="AX440">
        <v>12300.7141520163</v>
      </c>
      <c r="AY440" s="1">
        <v>0.62744261030000004</v>
      </c>
      <c r="AZ440">
        <v>1278.4340382249</v>
      </c>
      <c r="BA440">
        <v>6.5211172299999995E-2</v>
      </c>
      <c r="BB440">
        <v>2228.6763229767998</v>
      </c>
      <c r="BC440" s="1">
        <v>0.11368173199999999</v>
      </c>
      <c r="BD440">
        <v>19604.5247007666</v>
      </c>
      <c r="BE440" s="1">
        <v>0.60057911171863365</v>
      </c>
      <c r="BF440">
        <v>0.1978566332146886</v>
      </c>
      <c r="BG440">
        <v>0.15388131366926261</v>
      </c>
      <c r="BH440">
        <v>3.3038859211041272E-2</v>
      </c>
      <c r="BI440">
        <v>1.4644082186373791E-2</v>
      </c>
    </row>
    <row r="441" spans="1:61" x14ac:dyDescent="0.35">
      <c r="A441" t="s">
        <v>1764</v>
      </c>
      <c r="B441" t="s">
        <v>1067</v>
      </c>
      <c r="C441">
        <v>16</v>
      </c>
      <c r="D441">
        <v>95.765218062499997</v>
      </c>
      <c r="E441">
        <v>1532.243489</v>
      </c>
      <c r="F441" t="s">
        <v>3</v>
      </c>
      <c r="G441">
        <v>6.6902481287082621E-2</v>
      </c>
      <c r="H441" t="s">
        <v>3</v>
      </c>
      <c r="I441">
        <v>7.5499342749817885E-2</v>
      </c>
      <c r="J441">
        <v>0.70809098452640407</v>
      </c>
      <c r="K441">
        <v>0.1442805529738326</v>
      </c>
      <c r="L441">
        <v>0.99949722232411398</v>
      </c>
      <c r="M441">
        <v>1.6544489927487391E-2</v>
      </c>
      <c r="N441">
        <v>0.24366675550429109</v>
      </c>
      <c r="O441">
        <v>58745.844145870004</v>
      </c>
      <c r="P441" s="1">
        <v>0.15441176470588239</v>
      </c>
      <c r="Q441">
        <v>0.19117647058823531</v>
      </c>
      <c r="R441">
        <v>0.65441176470588236</v>
      </c>
      <c r="S441">
        <v>13.4</v>
      </c>
      <c r="T441">
        <v>80224.79850746</v>
      </c>
      <c r="U441" s="1">
        <v>114.3465290298507</v>
      </c>
      <c r="V441">
        <v>199850.81496404391</v>
      </c>
      <c r="W441" s="1">
        <v>0.60066349006275255</v>
      </c>
      <c r="X441">
        <v>0.2924033304017819</v>
      </c>
      <c r="Y441">
        <v>0.10693317953546549</v>
      </c>
      <c r="Z441">
        <v>0.39933650993724751</v>
      </c>
      <c r="AA441">
        <v>199.85081496404391</v>
      </c>
      <c r="AB441">
        <v>4264.7895369846146</v>
      </c>
      <c r="AC441" s="1">
        <v>545.71057146126986</v>
      </c>
      <c r="AD441">
        <v>87099.941622137936</v>
      </c>
      <c r="AE441" s="1">
        <v>40</v>
      </c>
      <c r="AF441">
        <v>27043</v>
      </c>
      <c r="AG441" s="1">
        <v>52239.450442851121</v>
      </c>
      <c r="AH441" s="1">
        <v>32.529975999999998</v>
      </c>
      <c r="AI441">
        <v>19.999995999999999</v>
      </c>
      <c r="AJ441">
        <v>19.999993</v>
      </c>
      <c r="AK441">
        <v>2.5</v>
      </c>
      <c r="AL441">
        <v>2.2973680000000001</v>
      </c>
      <c r="AM441">
        <v>2.3628049999999998</v>
      </c>
      <c r="AN441">
        <v>0</v>
      </c>
      <c r="AO441" s="1">
        <v>0.74434308689677142</v>
      </c>
      <c r="AP441">
        <v>2494.6286196945289</v>
      </c>
      <c r="AQ441" s="1">
        <v>3529.1469265952942</v>
      </c>
      <c r="AR441" s="1">
        <v>11441.07359297123</v>
      </c>
      <c r="AS441" s="1">
        <v>1217.527927769188</v>
      </c>
      <c r="AT441">
        <v>595.92336110752433</v>
      </c>
      <c r="AU441">
        <v>19278.300428137762</v>
      </c>
      <c r="AV441" s="1">
        <v>9887.5846006568008</v>
      </c>
      <c r="AW441" s="1">
        <v>0.51063433039999995</v>
      </c>
      <c r="AX441">
        <v>3652.2758966352999</v>
      </c>
      <c r="AY441" s="1">
        <v>0.1886181036</v>
      </c>
      <c r="AZ441">
        <v>477.80287095379998</v>
      </c>
      <c r="BA441">
        <v>2.4675647200000001E-2</v>
      </c>
      <c r="BB441">
        <v>5345.6735887079003</v>
      </c>
      <c r="BC441" s="1">
        <v>0.27607191879999998</v>
      </c>
      <c r="BD441">
        <v>19363.336956953801</v>
      </c>
      <c r="BE441" s="1">
        <v>0.54320733012964795</v>
      </c>
      <c r="BF441">
        <v>0.26842176761208503</v>
      </c>
      <c r="BG441">
        <v>0.14646554774692969</v>
      </c>
      <c r="BH441">
        <v>2.3819398389967779E-2</v>
      </c>
      <c r="BI441">
        <v>1.8085956121369672E-2</v>
      </c>
    </row>
    <row r="442" spans="1:61" x14ac:dyDescent="0.35">
      <c r="A442" t="s">
        <v>1765</v>
      </c>
      <c r="B442" t="s">
        <v>1068</v>
      </c>
      <c r="C442">
        <v>82</v>
      </c>
      <c r="D442">
        <v>15.89175680487805</v>
      </c>
      <c r="E442">
        <v>1303.1240580000001</v>
      </c>
      <c r="F442" t="s">
        <v>3</v>
      </c>
      <c r="G442" t="s">
        <v>3</v>
      </c>
      <c r="H442" t="s">
        <v>3</v>
      </c>
      <c r="I442">
        <v>1.1762959690145829E-2</v>
      </c>
      <c r="J442">
        <v>0.96697851194524787</v>
      </c>
      <c r="K442">
        <v>1.750343654314165E-2</v>
      </c>
      <c r="L442">
        <v>0.36717185598490881</v>
      </c>
      <c r="M442" t="s">
        <v>3</v>
      </c>
      <c r="N442">
        <v>0.1640817668406272</v>
      </c>
      <c r="O442">
        <v>58913.867179979999</v>
      </c>
      <c r="P442" s="1">
        <v>0.27777777777777779</v>
      </c>
      <c r="Q442">
        <v>0.2</v>
      </c>
      <c r="R442">
        <v>0.52222222222222225</v>
      </c>
      <c r="S442">
        <v>9</v>
      </c>
      <c r="T442">
        <v>76976.555555550003</v>
      </c>
      <c r="U442" s="1">
        <v>144.791562</v>
      </c>
      <c r="V442">
        <v>149022.6880609091</v>
      </c>
      <c r="W442" s="1">
        <v>0.92676795829759817</v>
      </c>
      <c r="X442">
        <v>3.3164542556568768E-2</v>
      </c>
      <c r="Y442">
        <v>4.0067499145833019E-2</v>
      </c>
      <c r="Z442">
        <v>7.3232041702401787E-2</v>
      </c>
      <c r="AA442">
        <v>149.0226880609091</v>
      </c>
      <c r="AB442">
        <v>2980.4506916715982</v>
      </c>
      <c r="AC442" s="1">
        <v>397.67911337264252</v>
      </c>
      <c r="AD442">
        <v>132899.20343085739</v>
      </c>
      <c r="AE442" s="1">
        <v>132</v>
      </c>
      <c r="AF442">
        <v>40079</v>
      </c>
      <c r="AG442" s="1">
        <v>60281.426532119127</v>
      </c>
      <c r="AH442" s="1">
        <v>19.999846000000002</v>
      </c>
      <c r="AI442">
        <v>19.999988999999999</v>
      </c>
      <c r="AJ442">
        <v>19.999876</v>
      </c>
      <c r="AK442">
        <v>0</v>
      </c>
      <c r="AL442">
        <v>0</v>
      </c>
      <c r="AM442">
        <v>0</v>
      </c>
      <c r="AN442">
        <v>2977.575677602907</v>
      </c>
      <c r="AO442">
        <v>1.5492343152952091</v>
      </c>
      <c r="AP442">
        <v>1793.7992746351399</v>
      </c>
      <c r="AQ442" s="1">
        <v>2813.958170358635</v>
      </c>
      <c r="AR442" s="1">
        <v>7341.1715341073068</v>
      </c>
      <c r="AS442" s="1">
        <v>1088.125985622775</v>
      </c>
      <c r="AT442" s="1">
        <v>343.24689752600659</v>
      </c>
      <c r="AU442">
        <v>13380.30186224986</v>
      </c>
      <c r="AV442" s="1">
        <v>6795.0143122401996</v>
      </c>
      <c r="AW442" s="1">
        <v>0.4561750135</v>
      </c>
      <c r="AX442">
        <v>5513.2694044434002</v>
      </c>
      <c r="AY442" s="1">
        <v>0.37012662950000003</v>
      </c>
      <c r="AZ442">
        <v>765.48712591430001</v>
      </c>
      <c r="BA442" s="1">
        <v>5.1390046299999999E-2</v>
      </c>
      <c r="BB442">
        <v>1821.8593686920999</v>
      </c>
      <c r="BC442" s="1">
        <v>0.12230831070000001</v>
      </c>
      <c r="BD442">
        <v>14895.630211289999</v>
      </c>
      <c r="BE442" s="1">
        <v>0.57761480554665456</v>
      </c>
      <c r="BF442">
        <v>0.25919384804169682</v>
      </c>
      <c r="BG442">
        <v>9.7841351782317981E-2</v>
      </c>
      <c r="BH442">
        <v>4.0994863165849417E-2</v>
      </c>
      <c r="BI442">
        <v>2.435513146348129E-2</v>
      </c>
    </row>
    <row r="443" spans="1:61" x14ac:dyDescent="0.35">
      <c r="A443" t="s">
        <v>1766</v>
      </c>
      <c r="B443" t="s">
        <v>1069</v>
      </c>
      <c r="C443">
        <v>29</v>
      </c>
      <c r="D443">
        <v>189.95991417241379</v>
      </c>
      <c r="E443">
        <v>5508.8375109999997</v>
      </c>
      <c r="F443">
        <v>4.1606346332898787E-2</v>
      </c>
      <c r="G443">
        <v>0.37706628186965929</v>
      </c>
      <c r="H443" t="s">
        <v>3</v>
      </c>
      <c r="I443">
        <v>0.34328256653617678</v>
      </c>
      <c r="J443">
        <v>0.1775093166278692</v>
      </c>
      <c r="K443">
        <v>5.9651281997204673E-2</v>
      </c>
      <c r="L443">
        <v>0.70814194136219577</v>
      </c>
      <c r="M443">
        <v>0.21511728377770289</v>
      </c>
      <c r="N443">
        <v>0.13507752891339911</v>
      </c>
      <c r="O443">
        <v>78507.355110660006</v>
      </c>
      <c r="P443" s="1">
        <v>0.24465558194774351</v>
      </c>
      <c r="Q443">
        <v>0.15201900237529689</v>
      </c>
      <c r="R443">
        <v>0.60332541567695963</v>
      </c>
      <c r="S443">
        <v>53.4</v>
      </c>
      <c r="T443">
        <v>100940.08614232</v>
      </c>
      <c r="U443" s="1">
        <v>103.1617511423221</v>
      </c>
      <c r="V443">
        <v>321632.41091465187</v>
      </c>
      <c r="W443" s="1">
        <v>0.44941762701732529</v>
      </c>
      <c r="X443">
        <v>0.48099115492324451</v>
      </c>
      <c r="Y443">
        <v>6.9591218059430152E-2</v>
      </c>
      <c r="Z443">
        <v>0.55058237298267465</v>
      </c>
      <c r="AA443">
        <v>321.63241091465193</v>
      </c>
      <c r="AB443">
        <v>11866.576000738391</v>
      </c>
      <c r="AC443" s="1">
        <v>709.97792405207872</v>
      </c>
      <c r="AD443">
        <v>271191.92922380532</v>
      </c>
      <c r="AE443" s="1">
        <v>518</v>
      </c>
      <c r="AF443">
        <v>41942</v>
      </c>
      <c r="AG443" s="1">
        <v>91773.746111509929</v>
      </c>
      <c r="AH443" s="1">
        <v>56.939984000000003</v>
      </c>
      <c r="AI443">
        <v>29.358637999999999</v>
      </c>
      <c r="AJ443">
        <v>41.036152999999999</v>
      </c>
      <c r="AK443">
        <v>1.49</v>
      </c>
      <c r="AL443">
        <v>1.270661</v>
      </c>
      <c r="AM443">
        <v>1.3917619999999999</v>
      </c>
      <c r="AN443">
        <v>0</v>
      </c>
      <c r="AO443">
        <v>0.59099035791056032</v>
      </c>
      <c r="AP443">
        <v>2274.6525732477721</v>
      </c>
      <c r="AQ443" s="1">
        <v>3290.618378887234</v>
      </c>
      <c r="AR443" s="1">
        <v>9986.4343557328066</v>
      </c>
      <c r="AS443" s="1">
        <v>1234.329104175315</v>
      </c>
      <c r="AT443">
        <v>677.19986341052925</v>
      </c>
      <c r="AU443">
        <v>17463.234275453658</v>
      </c>
      <c r="AV443" s="1">
        <v>3596.9012245155</v>
      </c>
      <c r="AW443" s="1">
        <v>0.19115831680000001</v>
      </c>
      <c r="AX443">
        <v>10923.5500357826</v>
      </c>
      <c r="AY443" s="1">
        <v>0.58053510740000003</v>
      </c>
      <c r="AZ443">
        <v>1246.1911011033001</v>
      </c>
      <c r="BA443" s="1">
        <v>6.6229173000000002E-2</v>
      </c>
      <c r="BB443">
        <v>3049.7046553235</v>
      </c>
      <c r="BC443" s="1">
        <v>0.16207740279999999</v>
      </c>
      <c r="BD443">
        <v>18816.3470167249</v>
      </c>
      <c r="BE443" s="1">
        <v>0.56603713019389046</v>
      </c>
      <c r="BF443">
        <v>0.2041420892441605</v>
      </c>
      <c r="BG443">
        <v>0.1877536373272945</v>
      </c>
      <c r="BH443">
        <v>3.0359694134914631E-2</v>
      </c>
      <c r="BI443">
        <v>1.17074490997399E-2</v>
      </c>
    </row>
    <row r="444" spans="1:61" x14ac:dyDescent="0.35">
      <c r="A444" t="s">
        <v>1767</v>
      </c>
      <c r="B444" t="s">
        <v>1070</v>
      </c>
      <c r="C444">
        <v>177</v>
      </c>
      <c r="D444">
        <v>5.9672635084745762</v>
      </c>
      <c r="E444">
        <v>1056.205641</v>
      </c>
      <c r="F444" t="s">
        <v>3</v>
      </c>
      <c r="G444" t="s">
        <v>3</v>
      </c>
      <c r="H444" t="s">
        <v>3</v>
      </c>
      <c r="I444">
        <v>3.394309130588416E-2</v>
      </c>
      <c r="J444">
        <v>0.92113038523923896</v>
      </c>
      <c r="K444">
        <v>3.7146807689195663E-2</v>
      </c>
      <c r="L444">
        <v>0.51296140479778507</v>
      </c>
      <c r="M444" t="s">
        <v>3</v>
      </c>
      <c r="N444">
        <v>0.15228158614364631</v>
      </c>
      <c r="O444">
        <v>50579.776830889998</v>
      </c>
      <c r="P444" s="1">
        <v>0.15189873417721519</v>
      </c>
      <c r="Q444">
        <v>0.22784810126582281</v>
      </c>
      <c r="R444">
        <v>0.620253164556962</v>
      </c>
      <c r="S444">
        <v>7</v>
      </c>
      <c r="T444">
        <v>86112.571428569994</v>
      </c>
      <c r="U444" s="1">
        <v>150.88652014285711</v>
      </c>
      <c r="V444">
        <v>177985.3398832586</v>
      </c>
      <c r="W444" s="1">
        <v>0.81081325344785915</v>
      </c>
      <c r="X444">
        <v>8.7652359881252709E-2</v>
      </c>
      <c r="Y444">
        <v>0.1015343866708882</v>
      </c>
      <c r="Z444">
        <v>0.18918674655214091</v>
      </c>
      <c r="AA444">
        <v>177.9853398832586</v>
      </c>
      <c r="AB444">
        <v>4610.7167117468553</v>
      </c>
      <c r="AC444" s="1">
        <v>538.7614001580589</v>
      </c>
      <c r="AD444">
        <v>160174.10153995751</v>
      </c>
      <c r="AE444" s="1">
        <v>246</v>
      </c>
      <c r="AF444">
        <v>31400</v>
      </c>
      <c r="AG444" s="1">
        <v>49727.440432098767</v>
      </c>
      <c r="AH444" s="1">
        <v>30.929998000000001</v>
      </c>
      <c r="AI444">
        <v>25.079194999999999</v>
      </c>
      <c r="AJ444">
        <v>27.723545999999999</v>
      </c>
      <c r="AK444">
        <v>0.5</v>
      </c>
      <c r="AL444">
        <v>0.329955</v>
      </c>
      <c r="AM444">
        <v>0.40544200000000002</v>
      </c>
      <c r="AN444">
        <v>0</v>
      </c>
      <c r="AO444">
        <v>1.5363174944874169</v>
      </c>
      <c r="AP444">
        <v>1881.8967943762379</v>
      </c>
      <c r="AQ444" s="1">
        <v>5225.8672324208883</v>
      </c>
      <c r="AR444" s="1">
        <v>8375.565066689509</v>
      </c>
      <c r="AS444" s="1">
        <v>859.57423891471149</v>
      </c>
      <c r="AT444" s="1">
        <v>533.5150259815739</v>
      </c>
      <c r="AU444">
        <v>16876.418358382922</v>
      </c>
      <c r="AV444" s="1">
        <v>9128.9253761022992</v>
      </c>
      <c r="AW444" s="1">
        <v>0.47453946130000002</v>
      </c>
      <c r="AX444">
        <v>4142.9220828907</v>
      </c>
      <c r="AY444" s="1">
        <v>0.2153572225</v>
      </c>
      <c r="AZ444">
        <v>1350.5551697364001</v>
      </c>
      <c r="BA444">
        <v>7.0204508900000004E-2</v>
      </c>
      <c r="BB444">
        <v>4615.0393982961996</v>
      </c>
      <c r="BC444" s="1">
        <v>0.23989880729999999</v>
      </c>
      <c r="BD444">
        <v>19237.442027025601</v>
      </c>
      <c r="BE444" s="1">
        <v>0.5108062324500301</v>
      </c>
      <c r="BF444">
        <v>0.24864593584877889</v>
      </c>
      <c r="BG444">
        <v>0.17593353985346749</v>
      </c>
      <c r="BH444">
        <v>5.290101395330616E-2</v>
      </c>
      <c r="BI444">
        <v>1.171327789441729E-2</v>
      </c>
    </row>
    <row r="445" spans="1:61" x14ac:dyDescent="0.35">
      <c r="A445" t="s">
        <v>1768</v>
      </c>
      <c r="B445" t="s">
        <v>1071</v>
      </c>
      <c r="C445">
        <v>26</v>
      </c>
      <c r="D445">
        <v>71.493693884615382</v>
      </c>
      <c r="E445">
        <v>1858.836041</v>
      </c>
      <c r="F445" t="s">
        <v>3</v>
      </c>
      <c r="G445">
        <v>0.14190263742415241</v>
      </c>
      <c r="H445" t="s">
        <v>3</v>
      </c>
      <c r="I445">
        <v>3.9175473601072083E-2</v>
      </c>
      <c r="J445">
        <v>0.68288212387169478</v>
      </c>
      <c r="K445">
        <v>0.13281501795716891</v>
      </c>
      <c r="L445">
        <v>1</v>
      </c>
      <c r="M445">
        <v>8.8958710561543395E-3</v>
      </c>
      <c r="N445">
        <v>0.2288357253344446</v>
      </c>
      <c r="O445">
        <v>65032.204545449997</v>
      </c>
      <c r="P445" s="1">
        <v>0.24581005586592181</v>
      </c>
      <c r="Q445">
        <v>0.217877094972067</v>
      </c>
      <c r="R445">
        <v>0.53631284916201116</v>
      </c>
      <c r="S445">
        <v>18</v>
      </c>
      <c r="T445">
        <v>93372.555555550003</v>
      </c>
      <c r="U445" s="1">
        <v>103.2686689444444</v>
      </c>
      <c r="V445">
        <v>204782.5421951779</v>
      </c>
      <c r="W445" s="1">
        <v>0.72365787829505479</v>
      </c>
      <c r="X445">
        <v>0.2189960588421335</v>
      </c>
      <c r="Y445">
        <v>5.73460628628117E-2</v>
      </c>
      <c r="Z445">
        <v>0.27634212170494521</v>
      </c>
      <c r="AA445">
        <v>204.78254219517791</v>
      </c>
      <c r="AB445">
        <v>6409.9122984456917</v>
      </c>
      <c r="AC445" s="1">
        <v>726.82839701836838</v>
      </c>
      <c r="AD445">
        <v>130570.2936376822</v>
      </c>
      <c r="AE445" s="1">
        <v>127</v>
      </c>
      <c r="AF445">
        <v>34141.5</v>
      </c>
      <c r="AG445" s="1">
        <v>50759.487802335279</v>
      </c>
      <c r="AH445" s="1">
        <v>61.039965000000002</v>
      </c>
      <c r="AI445">
        <v>27.521898</v>
      </c>
      <c r="AJ445">
        <v>36.001690000000004</v>
      </c>
      <c r="AK445">
        <v>4.4000000000000004</v>
      </c>
      <c r="AL445">
        <v>3.4747729999999999</v>
      </c>
      <c r="AM445">
        <v>4.1482849999999996</v>
      </c>
      <c r="AN445">
        <v>0</v>
      </c>
      <c r="AO445">
        <v>0.92730217713316399</v>
      </c>
      <c r="AP445">
        <v>2303.170890584212</v>
      </c>
      <c r="AQ445" s="1">
        <v>4207.3768194168561</v>
      </c>
      <c r="AR445" s="1">
        <v>9817.64555209633</v>
      </c>
      <c r="AS445" s="1">
        <v>1400.7034577397669</v>
      </c>
      <c r="AT445">
        <v>441.50860640645391</v>
      </c>
      <c r="AU445">
        <v>18170.405326243621</v>
      </c>
      <c r="AV445" s="1">
        <v>8523.3923612819999</v>
      </c>
      <c r="AW445" s="1">
        <v>0.43665838159999998</v>
      </c>
      <c r="AX445">
        <v>4784.2357678767003</v>
      </c>
      <c r="AY445" s="1">
        <v>0.2450991998</v>
      </c>
      <c r="AZ445">
        <v>1437.0285056215</v>
      </c>
      <c r="BA445">
        <v>7.3619811800000004E-2</v>
      </c>
      <c r="BB445">
        <v>4774.9328675515999</v>
      </c>
      <c r="BC445" s="1">
        <v>0.2446226068</v>
      </c>
      <c r="BD445">
        <v>19519.589502331801</v>
      </c>
      <c r="BE445" s="1">
        <v>0.55981392012615638</v>
      </c>
      <c r="BF445">
        <v>0.24235587133487421</v>
      </c>
      <c r="BG445">
        <v>0.15567936907804589</v>
      </c>
      <c r="BH445">
        <v>2.8404743270132829E-2</v>
      </c>
      <c r="BI445">
        <v>1.374609619079065E-2</v>
      </c>
    </row>
    <row r="446" spans="1:61" x14ac:dyDescent="0.35">
      <c r="A446" t="s">
        <v>1769</v>
      </c>
      <c r="B446" t="s">
        <v>1072</v>
      </c>
      <c r="C446">
        <v>3</v>
      </c>
      <c r="D446">
        <v>485.0021523333333</v>
      </c>
      <c r="E446">
        <v>1455.006457</v>
      </c>
      <c r="F446">
        <v>7.7187536634106893E-3</v>
      </c>
      <c r="G446">
        <v>0.1329338261832696</v>
      </c>
      <c r="H446" t="s">
        <v>3</v>
      </c>
      <c r="I446">
        <v>6.1691888552854908E-2</v>
      </c>
      <c r="J446">
        <v>0.71167468169013193</v>
      </c>
      <c r="K446">
        <v>8.5980849910332849E-2</v>
      </c>
      <c r="L446">
        <v>0.47049817265059501</v>
      </c>
      <c r="M446">
        <v>2.7502174591484661E-2</v>
      </c>
      <c r="N446">
        <v>0.14145211696810031</v>
      </c>
      <c r="O446">
        <v>67688.123226590003</v>
      </c>
      <c r="P446" s="1">
        <v>0.28431372549019612</v>
      </c>
      <c r="Q446">
        <v>0.12745098039215691</v>
      </c>
      <c r="R446">
        <v>0.58823529411764708</v>
      </c>
      <c r="S446">
        <v>12</v>
      </c>
      <c r="T446">
        <v>77713.333333329996</v>
      </c>
      <c r="U446" s="1">
        <v>121.2505380833333</v>
      </c>
      <c r="V446">
        <v>144602.3754656094</v>
      </c>
      <c r="W446" s="1">
        <v>0.66638683112941655</v>
      </c>
      <c r="X446">
        <v>0.26650758357791421</v>
      </c>
      <c r="Y446">
        <v>6.7105585292669273E-2</v>
      </c>
      <c r="Z446">
        <v>0.3336131688705834</v>
      </c>
      <c r="AA446">
        <v>144.60237546560941</v>
      </c>
      <c r="AB446">
        <v>7531.0559257538744</v>
      </c>
      <c r="AC446" s="1">
        <v>543.36578109082575</v>
      </c>
      <c r="AD446" s="1">
        <v>118943.8930801828</v>
      </c>
      <c r="AE446" s="1">
        <v>100</v>
      </c>
      <c r="AF446">
        <v>38492.5</v>
      </c>
      <c r="AG446" s="1">
        <v>56430.887808526553</v>
      </c>
      <c r="AH446" s="1">
        <v>79.689975000000004</v>
      </c>
      <c r="AI446">
        <v>45.027999999999999</v>
      </c>
      <c r="AJ446">
        <v>62.765295000000002</v>
      </c>
      <c r="AK446">
        <v>0.5</v>
      </c>
      <c r="AL446">
        <v>0.43217899999999998</v>
      </c>
      <c r="AM446">
        <v>0.44975900000000002</v>
      </c>
      <c r="AN446">
        <v>0</v>
      </c>
      <c r="AO446">
        <v>1.1049677464471299</v>
      </c>
      <c r="AP446">
        <v>1761.2909260099591</v>
      </c>
      <c r="AQ446" s="1">
        <v>2058.4790848113739</v>
      </c>
      <c r="AR446" s="1">
        <v>7674.4506777126962</v>
      </c>
      <c r="AS446" s="1">
        <v>926.85998987288349</v>
      </c>
      <c r="AT446">
        <v>282.44353694988439</v>
      </c>
      <c r="AU446">
        <v>12703.5242153568</v>
      </c>
      <c r="AV446" s="1">
        <v>5777.4412068881002</v>
      </c>
      <c r="AW446" s="1">
        <v>0.38305283080000002</v>
      </c>
      <c r="AX446">
        <v>6226.9483804468</v>
      </c>
      <c r="AY446" s="1">
        <v>0.41285581609999999</v>
      </c>
      <c r="AZ446">
        <v>1120.2851502522001</v>
      </c>
      <c r="BA446" s="1">
        <v>7.4276549600000005E-2</v>
      </c>
      <c r="BB446">
        <v>1957.9476633907</v>
      </c>
      <c r="BC446">
        <v>0.12981480349999999</v>
      </c>
      <c r="BD446">
        <v>15082.6224009778</v>
      </c>
      <c r="BE446" s="1">
        <v>0.53208277179056596</v>
      </c>
      <c r="BF446">
        <v>0.17785749765716441</v>
      </c>
      <c r="BG446">
        <v>0.24745730383477649</v>
      </c>
      <c r="BH446">
        <v>2.4988114960653032E-2</v>
      </c>
      <c r="BI446">
        <v>1.7614311756840181E-2</v>
      </c>
    </row>
    <row r="447" spans="1:61" x14ac:dyDescent="0.35">
      <c r="A447" t="s">
        <v>1770</v>
      </c>
      <c r="B447" t="s">
        <v>1073</v>
      </c>
      <c r="C447">
        <v>50</v>
      </c>
      <c r="D447">
        <v>53.689468460000001</v>
      </c>
      <c r="E447">
        <v>2684.4734229999999</v>
      </c>
      <c r="F447">
        <v>7.4481207412212896E-2</v>
      </c>
      <c r="G447">
        <v>2.2085046996902041E-2</v>
      </c>
      <c r="H447" t="s">
        <v>3</v>
      </c>
      <c r="I447">
        <v>3.1116600556397089E-2</v>
      </c>
      <c r="J447">
        <v>0.83308064228031808</v>
      </c>
      <c r="K447">
        <v>3.8526632949289603E-2</v>
      </c>
      <c r="L447">
        <v>4.9856337471719067E-2</v>
      </c>
      <c r="M447">
        <v>7.0510526523041572E-3</v>
      </c>
      <c r="N447">
        <v>9.2534540333859605E-2</v>
      </c>
      <c r="O447">
        <v>85827.506024090006</v>
      </c>
      <c r="P447" s="1">
        <v>0.23952095808383231</v>
      </c>
      <c r="Q447">
        <v>0.26347305389221559</v>
      </c>
      <c r="R447">
        <v>0.49700598802395213</v>
      </c>
      <c r="S447">
        <v>14.53</v>
      </c>
      <c r="T447">
        <v>102973.23606331</v>
      </c>
      <c r="U447" s="1">
        <v>184.7538487955953</v>
      </c>
      <c r="V447">
        <v>444117.03978341079</v>
      </c>
      <c r="W447" s="1">
        <v>0.81349068354719212</v>
      </c>
      <c r="X447">
        <v>0.15924438265982011</v>
      </c>
      <c r="Y447">
        <v>2.7264933792987719E-2</v>
      </c>
      <c r="Z447">
        <v>0.18650931645280791</v>
      </c>
      <c r="AA447">
        <v>444.11703978341092</v>
      </c>
      <c r="AB447">
        <v>13501.116341653569</v>
      </c>
      <c r="AC447" s="1">
        <v>1418.6050334386191</v>
      </c>
      <c r="AD447">
        <v>419720.21275790548</v>
      </c>
      <c r="AE447" s="1">
        <v>593</v>
      </c>
      <c r="AF447">
        <v>71601</v>
      </c>
      <c r="AG447" s="1">
        <v>254638.36569363889</v>
      </c>
      <c r="AH447" s="1">
        <v>58.219991999999998</v>
      </c>
      <c r="AI447">
        <v>28.876899999999999</v>
      </c>
      <c r="AJ447">
        <v>33.416896999999999</v>
      </c>
      <c r="AK447">
        <v>1.75</v>
      </c>
      <c r="AL447">
        <v>1.3117490000000001</v>
      </c>
      <c r="AM447">
        <v>1.36395</v>
      </c>
      <c r="AN447">
        <v>0</v>
      </c>
      <c r="AO447">
        <v>0.29696788224459719</v>
      </c>
      <c r="AP447">
        <v>1797.972778812644</v>
      </c>
      <c r="AQ447" s="1">
        <v>3135.5770401307491</v>
      </c>
      <c r="AR447" s="1">
        <v>9023.1886829151154</v>
      </c>
      <c r="AS447" s="1">
        <v>978.92578763667643</v>
      </c>
      <c r="AT447">
        <v>987.85602691362544</v>
      </c>
      <c r="AU447">
        <v>15923.520316408811</v>
      </c>
      <c r="AV447" s="1">
        <v>2141.3363253929001</v>
      </c>
      <c r="AW447" s="1">
        <v>0.1329255218</v>
      </c>
      <c r="AX447">
        <v>11380.5126125181</v>
      </c>
      <c r="AY447" s="1">
        <v>0.70645631840000001</v>
      </c>
      <c r="AZ447">
        <v>1474.5692755639</v>
      </c>
      <c r="BA447">
        <v>9.1535312800000004E-2</v>
      </c>
      <c r="BB447">
        <v>1112.8759014750001</v>
      </c>
      <c r="BC447" s="1">
        <v>6.9082847099999997E-2</v>
      </c>
      <c r="BD447">
        <v>16109.2941149499</v>
      </c>
      <c r="BE447" s="1">
        <v>0.57905638129657411</v>
      </c>
      <c r="BF447">
        <v>0.2242681119169839</v>
      </c>
      <c r="BG447">
        <v>0.15393845124176481</v>
      </c>
      <c r="BH447">
        <v>2.72736947513052E-2</v>
      </c>
      <c r="BI447">
        <v>1.5463360793372001E-2</v>
      </c>
    </row>
    <row r="448" spans="1:61" x14ac:dyDescent="0.35">
      <c r="A448" t="s">
        <v>1771</v>
      </c>
      <c r="B448" t="s">
        <v>1074</v>
      </c>
      <c r="C448">
        <v>11</v>
      </c>
      <c r="D448">
        <v>648.5946265454545</v>
      </c>
      <c r="E448">
        <v>7134.540892</v>
      </c>
      <c r="F448">
        <v>0.160708049265224</v>
      </c>
      <c r="G448">
        <v>0.39514953387760582</v>
      </c>
      <c r="H448" t="s">
        <v>3</v>
      </c>
      <c r="I448">
        <v>9.3710589724816024E-2</v>
      </c>
      <c r="J448">
        <v>0.25039856988498638</v>
      </c>
      <c r="K448">
        <v>9.9611657579568746E-2</v>
      </c>
      <c r="L448">
        <v>0.62109223920807477</v>
      </c>
      <c r="M448">
        <v>0.15845303119757781</v>
      </c>
      <c r="N448">
        <v>0.14333776641807119</v>
      </c>
      <c r="O448">
        <v>70762.981482350006</v>
      </c>
      <c r="P448" s="1">
        <v>0.22173913043478261</v>
      </c>
      <c r="Q448">
        <v>0.35652173913043478</v>
      </c>
      <c r="R448">
        <v>0.42173913043478262</v>
      </c>
      <c r="S448">
        <v>55</v>
      </c>
      <c r="T448">
        <v>92327.127272719998</v>
      </c>
      <c r="U448" s="1">
        <v>129.71892530909091</v>
      </c>
      <c r="V448">
        <v>127255.46236871999</v>
      </c>
      <c r="W448" s="1">
        <v>0.7875015268595662</v>
      </c>
      <c r="X448">
        <v>0.1783092980763607</v>
      </c>
      <c r="Y448">
        <v>3.4189175064073027E-2</v>
      </c>
      <c r="Z448">
        <v>0.21249847314043371</v>
      </c>
      <c r="AA448">
        <v>127.25546236872</v>
      </c>
      <c r="AB448">
        <v>3896.6734399368829</v>
      </c>
      <c r="AC448" s="1">
        <v>546.88398862147835</v>
      </c>
      <c r="AD448" s="1">
        <v>111864.4227162332</v>
      </c>
      <c r="AE448" s="1">
        <v>85</v>
      </c>
      <c r="AF448">
        <v>39089</v>
      </c>
      <c r="AG448" s="1">
        <v>56628.284605371002</v>
      </c>
      <c r="AH448" s="1">
        <v>59.624293000000002</v>
      </c>
      <c r="AI448">
        <v>27.900074</v>
      </c>
      <c r="AJ448">
        <v>37.076121999999998</v>
      </c>
      <c r="AK448">
        <v>0.5</v>
      </c>
      <c r="AL448">
        <v>0.35707299999999997</v>
      </c>
      <c r="AM448">
        <v>0.44359599999999999</v>
      </c>
      <c r="AN448">
        <v>992.97634525352737</v>
      </c>
      <c r="AO448">
        <v>1.197159260757118</v>
      </c>
      <c r="AP448">
        <v>1741.3095906325909</v>
      </c>
      <c r="AQ448" s="1">
        <v>2966.188236965535</v>
      </c>
      <c r="AR448" s="1">
        <v>7465.7145619174617</v>
      </c>
      <c r="AS448" s="1">
        <v>865.66744426755474</v>
      </c>
      <c r="AT448" s="1">
        <v>593.54178413194518</v>
      </c>
      <c r="AU448">
        <v>13632.42161791509</v>
      </c>
      <c r="AV448" s="1">
        <v>6870.4891471050996</v>
      </c>
      <c r="AW448" s="1">
        <v>0.46912141219999998</v>
      </c>
      <c r="AX448">
        <v>4568.9187109070999</v>
      </c>
      <c r="AY448" s="1">
        <v>0.31196870440000002</v>
      </c>
      <c r="AZ448">
        <v>1011.8312808442</v>
      </c>
      <c r="BA448">
        <v>6.90884898E-2</v>
      </c>
      <c r="BB448">
        <v>2194.2001190372998</v>
      </c>
      <c r="BC448" s="1">
        <v>0.14982139359999999</v>
      </c>
      <c r="BD448">
        <v>14645.4392578937</v>
      </c>
      <c r="BE448" s="1">
        <v>0.52322650554022898</v>
      </c>
      <c r="BF448">
        <v>0.2229746466081213</v>
      </c>
      <c r="BG448">
        <v>0.19922859091161799</v>
      </c>
      <c r="BH448">
        <v>3.2364818656214399E-2</v>
      </c>
      <c r="BI448">
        <v>2.220543828381728E-2</v>
      </c>
    </row>
    <row r="449" spans="1:61" x14ac:dyDescent="0.35">
      <c r="A449" t="s">
        <v>1772</v>
      </c>
      <c r="B449" t="s">
        <v>1075</v>
      </c>
      <c r="C449">
        <v>4</v>
      </c>
      <c r="D449">
        <v>195.62435675</v>
      </c>
      <c r="E449">
        <v>782.49742700000002</v>
      </c>
      <c r="F449">
        <v>2.1116524500238071E-2</v>
      </c>
      <c r="G449">
        <v>0.87281147562830097</v>
      </c>
      <c r="H449" t="s">
        <v>3</v>
      </c>
      <c r="I449">
        <v>2.9299119951488029E-2</v>
      </c>
      <c r="J449">
        <v>2.5029050686984591E-2</v>
      </c>
      <c r="K449">
        <v>4.933021479109434E-2</v>
      </c>
      <c r="L449">
        <v>0.68043871552329716</v>
      </c>
      <c r="M449">
        <v>2.1279078282827438E-2</v>
      </c>
      <c r="N449">
        <v>0.15905899975077881</v>
      </c>
      <c r="O449">
        <v>75555.992175270003</v>
      </c>
      <c r="P449" s="1">
        <v>0.10169491525423729</v>
      </c>
      <c r="Q449">
        <v>0.2711864406779661</v>
      </c>
      <c r="R449">
        <v>0.6271186440677966</v>
      </c>
      <c r="S449">
        <v>9.33</v>
      </c>
      <c r="T449">
        <v>82837.035369770005</v>
      </c>
      <c r="U449" s="1">
        <v>83.868963236870314</v>
      </c>
      <c r="V449">
        <v>313485.79757055233</v>
      </c>
      <c r="W449" s="1">
        <v>0.76844481755394978</v>
      </c>
      <c r="X449">
        <v>0.2130216884236045</v>
      </c>
      <c r="Y449">
        <v>1.853349402244573E-2</v>
      </c>
      <c r="Z449">
        <v>0.23155518244605031</v>
      </c>
      <c r="AA449">
        <v>313.48579757055228</v>
      </c>
      <c r="AB449">
        <v>15848.494285208681</v>
      </c>
      <c r="AC449" s="1">
        <v>1790.312084949514</v>
      </c>
      <c r="AD449">
        <v>230022.4947608166</v>
      </c>
      <c r="AE449" s="1">
        <v>462</v>
      </c>
      <c r="AF449">
        <v>38148.5</v>
      </c>
      <c r="AG449" s="1">
        <v>78158.478225143801</v>
      </c>
      <c r="AH449" s="1">
        <v>90.839804000000001</v>
      </c>
      <c r="AI449">
        <v>48.912498999999997</v>
      </c>
      <c r="AJ449">
        <v>52.978484000000002</v>
      </c>
      <c r="AK449">
        <v>4.91</v>
      </c>
      <c r="AL449">
        <v>2.9013330000000002</v>
      </c>
      <c r="AM449">
        <v>3.1501380000000001</v>
      </c>
      <c r="AN449">
        <v>0</v>
      </c>
      <c r="AO449" s="1">
        <v>1.291557613161082</v>
      </c>
      <c r="AP449">
        <v>3841.1090647586238</v>
      </c>
      <c r="AQ449" s="1">
        <v>4211.0945624872966</v>
      </c>
      <c r="AR449" s="1">
        <v>10383.184020361001</v>
      </c>
      <c r="AS449" s="1">
        <v>1078.1224715771491</v>
      </c>
      <c r="AT449">
        <v>264.23313721643711</v>
      </c>
      <c r="AU449">
        <v>19777.74325640051</v>
      </c>
      <c r="AV449" s="1">
        <v>3554.4295285761</v>
      </c>
      <c r="AW449" s="1">
        <v>0.17330217119999999</v>
      </c>
      <c r="AX449">
        <v>13790.3226450409</v>
      </c>
      <c r="AY449" s="1">
        <v>0.67237030210000004</v>
      </c>
      <c r="AZ449">
        <v>914.10829551079996</v>
      </c>
      <c r="BA449">
        <v>4.4568882599999998E-2</v>
      </c>
      <c r="BB449">
        <v>2251.1510544048001</v>
      </c>
      <c r="BC449" s="1">
        <v>0.1097586441</v>
      </c>
      <c r="BD449">
        <v>20510.011523532601</v>
      </c>
      <c r="BE449" s="1">
        <v>0.4429370196011489</v>
      </c>
      <c r="BF449">
        <v>0.1688569207599584</v>
      </c>
      <c r="BG449">
        <v>0.33692767428224618</v>
      </c>
      <c r="BH449">
        <v>3.3467190046042671E-2</v>
      </c>
      <c r="BI449">
        <v>1.7811195310603829E-2</v>
      </c>
    </row>
    <row r="450" spans="1:61" x14ac:dyDescent="0.35">
      <c r="A450" t="s">
        <v>1773</v>
      </c>
      <c r="B450" t="s">
        <v>1076</v>
      </c>
      <c r="C450">
        <v>122</v>
      </c>
      <c r="D450">
        <v>4.9150993114754096</v>
      </c>
      <c r="E450">
        <v>599.64211599999999</v>
      </c>
      <c r="F450" t="s">
        <v>3</v>
      </c>
      <c r="G450" t="s">
        <v>3</v>
      </c>
      <c r="H450" t="s">
        <v>3</v>
      </c>
      <c r="I450" t="s">
        <v>3</v>
      </c>
      <c r="J450">
        <v>0.92525079913568453</v>
      </c>
      <c r="K450">
        <v>5.4047062571666027E-2</v>
      </c>
      <c r="L450">
        <v>0.50334128793536514</v>
      </c>
      <c r="M450" t="s">
        <v>3</v>
      </c>
      <c r="N450">
        <v>0.14068763737599349</v>
      </c>
      <c r="O450">
        <v>52774.26</v>
      </c>
      <c r="P450" s="1">
        <v>0.19607843137254899</v>
      </c>
      <c r="Q450">
        <v>0.23529411764705879</v>
      </c>
      <c r="R450">
        <v>0.56862745098039214</v>
      </c>
      <c r="S450">
        <v>7</v>
      </c>
      <c r="T450">
        <v>75113.85714285</v>
      </c>
      <c r="U450" s="1">
        <v>85.663159428571433</v>
      </c>
      <c r="V450">
        <v>312464.39334491309</v>
      </c>
      <c r="W450" s="1">
        <v>0.77931304909337995</v>
      </c>
      <c r="X450">
        <v>7.4643903047716939E-2</v>
      </c>
      <c r="Y450">
        <v>0.1460430478589031</v>
      </c>
      <c r="Z450">
        <v>0.22068695090661999</v>
      </c>
      <c r="AA450">
        <v>312.46439334491311</v>
      </c>
      <c r="AB450">
        <v>8215.6454134052183</v>
      </c>
      <c r="AC450" s="1">
        <v>714.32821106247991</v>
      </c>
      <c r="AD450">
        <v>246152.27136129769</v>
      </c>
      <c r="AE450" s="1">
        <v>492</v>
      </c>
      <c r="AF450">
        <v>42954</v>
      </c>
      <c r="AG450" s="1">
        <v>64736.392329020331</v>
      </c>
      <c r="AH450" s="1">
        <v>43.969912999999998</v>
      </c>
      <c r="AI450">
        <v>23.269987</v>
      </c>
      <c r="AJ450">
        <v>23.269905000000001</v>
      </c>
      <c r="AK450">
        <v>0</v>
      </c>
      <c r="AL450">
        <v>0</v>
      </c>
      <c r="AM450">
        <v>0</v>
      </c>
      <c r="AN450">
        <v>1694.3799524581759</v>
      </c>
      <c r="AO450" s="1">
        <v>1.4913935669390921</v>
      </c>
      <c r="AP450">
        <v>2502.1451295125512</v>
      </c>
      <c r="AQ450" s="1">
        <v>3180.2249360350129</v>
      </c>
      <c r="AR450" s="1">
        <v>8563.7876543014536</v>
      </c>
      <c r="AS450" s="1">
        <v>689.32157860639666</v>
      </c>
      <c r="AT450">
        <v>481.15886509879499</v>
      </c>
      <c r="AU450">
        <v>15416.638163554209</v>
      </c>
      <c r="AV450" s="1">
        <v>6505.0625472464999</v>
      </c>
      <c r="AW450" s="1">
        <v>0.323414337</v>
      </c>
      <c r="AX450">
        <v>8766.0745657197003</v>
      </c>
      <c r="AY450" s="1">
        <v>0.43582581609999999</v>
      </c>
      <c r="AZ450">
        <v>1059.5908703545001</v>
      </c>
      <c r="BA450">
        <v>5.2680028300000001E-2</v>
      </c>
      <c r="BB450">
        <v>3782.9831420592</v>
      </c>
      <c r="BC450" s="1">
        <v>0.18807981870000001</v>
      </c>
      <c r="BD450">
        <v>20113.711125379901</v>
      </c>
      <c r="BE450" s="1">
        <v>0.54320491792899261</v>
      </c>
      <c r="BF450">
        <v>0.22800240914886449</v>
      </c>
      <c r="BG450">
        <v>0.15860475906482829</v>
      </c>
      <c r="BH450">
        <v>4.7811204165039242E-2</v>
      </c>
      <c r="BI450">
        <v>2.2376709692275371E-2</v>
      </c>
    </row>
    <row r="451" spans="1:61" x14ac:dyDescent="0.35">
      <c r="A451" t="s">
        <v>1774</v>
      </c>
      <c r="B451" t="s">
        <v>1077</v>
      </c>
      <c r="C451">
        <v>98</v>
      </c>
      <c r="D451">
        <v>5.1169980204081629</v>
      </c>
      <c r="E451">
        <v>501.46580599999999</v>
      </c>
      <c r="F451" t="s">
        <v>3</v>
      </c>
      <c r="G451" t="s">
        <v>3</v>
      </c>
      <c r="H451" t="s">
        <v>3</v>
      </c>
      <c r="I451">
        <v>2.2275059969473331E-2</v>
      </c>
      <c r="J451">
        <v>0.92559231070275871</v>
      </c>
      <c r="K451">
        <v>3.3907580261835268E-2</v>
      </c>
      <c r="L451">
        <v>0.4390806745789691</v>
      </c>
      <c r="M451" t="s">
        <v>3</v>
      </c>
      <c r="N451">
        <v>0.1233649906013118</v>
      </c>
      <c r="O451">
        <v>52289.396979190002</v>
      </c>
      <c r="P451" s="1">
        <v>0.35897435897435898</v>
      </c>
      <c r="Q451">
        <v>0.23076923076923081</v>
      </c>
      <c r="R451">
        <v>0.41025641025641019</v>
      </c>
      <c r="S451">
        <v>9.4</v>
      </c>
      <c r="T451">
        <v>66981.382978719994</v>
      </c>
      <c r="U451" s="1">
        <v>53.347426170212763</v>
      </c>
      <c r="V451">
        <v>187097.44289125071</v>
      </c>
      <c r="W451" s="1">
        <v>0.87168057033368262</v>
      </c>
      <c r="X451">
        <v>2.414035710018559E-2</v>
      </c>
      <c r="Y451">
        <v>0.10417907256613169</v>
      </c>
      <c r="Z451">
        <v>0.12831942966631729</v>
      </c>
      <c r="AA451">
        <v>187.09744289125069</v>
      </c>
      <c r="AB451">
        <v>4564.2473975583489</v>
      </c>
      <c r="AC451" s="1">
        <v>599.8554366037871</v>
      </c>
      <c r="AD451">
        <v>192242.15278212811</v>
      </c>
      <c r="AE451" s="1">
        <v>368</v>
      </c>
      <c r="AF451">
        <v>39648.5</v>
      </c>
      <c r="AG451" s="1">
        <v>59254.984375</v>
      </c>
      <c r="AH451" s="1">
        <v>30.999887999999999</v>
      </c>
      <c r="AI451">
        <v>23.724481999999998</v>
      </c>
      <c r="AJ451">
        <v>20.104020999999999</v>
      </c>
      <c r="AK451">
        <v>0.5</v>
      </c>
      <c r="AL451">
        <v>0.40961500000000001</v>
      </c>
      <c r="AM451">
        <v>0.41416599999999998</v>
      </c>
      <c r="AN451">
        <v>2843.3799332670751</v>
      </c>
      <c r="AO451">
        <v>2.1675290153239111</v>
      </c>
      <c r="AP451">
        <v>2347.6187726347189</v>
      </c>
      <c r="AQ451" s="1">
        <v>4449.4074238034891</v>
      </c>
      <c r="AR451" s="1">
        <v>7090.1726248509158</v>
      </c>
      <c r="AS451" s="1">
        <v>826.99395459877087</v>
      </c>
      <c r="AT451">
        <v>441.74004956980059</v>
      </c>
      <c r="AU451">
        <v>15155.932825457699</v>
      </c>
      <c r="AV451" s="1">
        <v>8281.6384305339998</v>
      </c>
      <c r="AW451" s="1">
        <v>0.42585077040000002</v>
      </c>
      <c r="AX451">
        <v>7140.6152911429999</v>
      </c>
      <c r="AY451" s="1">
        <v>0.36717813119999998</v>
      </c>
      <c r="AZ451">
        <v>1421.4780311887</v>
      </c>
      <c r="BA451">
        <v>7.3093931799999998E-2</v>
      </c>
      <c r="BB451">
        <v>2603.546512333</v>
      </c>
      <c r="BC451" s="1">
        <v>0.13387716660000001</v>
      </c>
      <c r="BD451">
        <v>19447.2782651987</v>
      </c>
      <c r="BE451" s="1">
        <v>0.50681854789614134</v>
      </c>
      <c r="BF451">
        <v>0.20326498878821389</v>
      </c>
      <c r="BG451">
        <v>0.2319273364651927</v>
      </c>
      <c r="BH451">
        <v>4.3886088760818613E-2</v>
      </c>
      <c r="BI451">
        <v>1.410303808963341E-2</v>
      </c>
    </row>
    <row r="452" spans="1:61" x14ac:dyDescent="0.35">
      <c r="A452" t="s">
        <v>1775</v>
      </c>
      <c r="B452" t="s">
        <v>1078</v>
      </c>
      <c r="C452">
        <v>153</v>
      </c>
      <c r="D452">
        <v>7.8362498366013069</v>
      </c>
      <c r="E452">
        <v>1198.9462249999999</v>
      </c>
      <c r="F452" t="s">
        <v>3</v>
      </c>
      <c r="G452" t="s">
        <v>3</v>
      </c>
      <c r="H452" t="s">
        <v>3</v>
      </c>
      <c r="I452">
        <v>1.6027664317609141E-2</v>
      </c>
      <c r="J452">
        <v>0.94630901485504548</v>
      </c>
      <c r="K452">
        <v>2.8359851451650101E-2</v>
      </c>
      <c r="L452">
        <v>0.51305378606174801</v>
      </c>
      <c r="M452" t="s">
        <v>3</v>
      </c>
      <c r="N452">
        <v>0.1428791902304265</v>
      </c>
      <c r="O452">
        <v>72319.988714909996</v>
      </c>
      <c r="P452" s="1">
        <v>0.14473684210526319</v>
      </c>
      <c r="Q452">
        <v>0.13157894736842099</v>
      </c>
      <c r="R452">
        <v>0.72368421052631582</v>
      </c>
      <c r="S452">
        <v>12</v>
      </c>
      <c r="T452">
        <v>60368.25</v>
      </c>
      <c r="U452" s="1">
        <v>99.912185416666659</v>
      </c>
      <c r="V452">
        <v>169120.787715062</v>
      </c>
      <c r="W452" s="1">
        <v>0.79013914166293453</v>
      </c>
      <c r="X452">
        <v>0.1098760136833099</v>
      </c>
      <c r="Y452">
        <v>9.9984844653755581E-2</v>
      </c>
      <c r="Z452">
        <v>0.20986085833706539</v>
      </c>
      <c r="AA452">
        <v>169.12078771506211</v>
      </c>
      <c r="AB452">
        <v>3539.6716812716099</v>
      </c>
      <c r="AC452" s="1">
        <v>417.96796182414272</v>
      </c>
      <c r="AD452">
        <v>147684.83033965601</v>
      </c>
      <c r="AE452" s="1">
        <v>193</v>
      </c>
      <c r="AF452">
        <v>36504</v>
      </c>
      <c r="AG452" s="1">
        <v>53181.224704996232</v>
      </c>
      <c r="AH452" s="1">
        <v>29.299927</v>
      </c>
      <c r="AI452">
        <v>19.999995999999999</v>
      </c>
      <c r="AJ452">
        <v>19.999955</v>
      </c>
      <c r="AK452">
        <v>2</v>
      </c>
      <c r="AL452">
        <v>2</v>
      </c>
      <c r="AM452">
        <v>2</v>
      </c>
      <c r="AN452">
        <v>0</v>
      </c>
      <c r="AO452">
        <v>0.84256939969718958</v>
      </c>
      <c r="AP452">
        <v>1323.5080247239609</v>
      </c>
      <c r="AQ452" s="1">
        <v>3127.2829354794462</v>
      </c>
      <c r="AR452" s="1">
        <v>7178.290310726823</v>
      </c>
      <c r="AS452" s="1">
        <v>643.18364236894786</v>
      </c>
      <c r="AT452" s="1">
        <v>399.40032339648928</v>
      </c>
      <c r="AU452">
        <v>12671.66523669567</v>
      </c>
      <c r="AV452" s="1">
        <v>7804.8921496041003</v>
      </c>
      <c r="AW452" s="1">
        <v>0.57860213400000005</v>
      </c>
      <c r="AX452">
        <v>3130.3760239362</v>
      </c>
      <c r="AY452" s="1">
        <v>0.2320649937</v>
      </c>
      <c r="AZ452">
        <v>571.27969881399997</v>
      </c>
      <c r="BA452">
        <v>4.2350829E-2</v>
      </c>
      <c r="BB452">
        <v>1982.6732882085</v>
      </c>
      <c r="BC452" s="1">
        <v>0.1469820433</v>
      </c>
      <c r="BD452">
        <v>13489.2211605628</v>
      </c>
      <c r="BE452" s="1">
        <v>0.54727730545420861</v>
      </c>
      <c r="BF452">
        <v>0.23714725953719881</v>
      </c>
      <c r="BG452">
        <v>0.148894844032357</v>
      </c>
      <c r="BH452">
        <v>5.638081485994445E-2</v>
      </c>
      <c r="BI452">
        <v>1.029977611629111E-2</v>
      </c>
    </row>
    <row r="453" spans="1:61" x14ac:dyDescent="0.35">
      <c r="A453" t="s">
        <v>1776</v>
      </c>
      <c r="B453" t="s">
        <v>1079</v>
      </c>
      <c r="C453">
        <v>99</v>
      </c>
      <c r="D453">
        <v>6.9490135555555561</v>
      </c>
      <c r="E453">
        <v>687.95234200000004</v>
      </c>
      <c r="F453" t="s">
        <v>3</v>
      </c>
      <c r="G453">
        <v>1.774290749022684E-2</v>
      </c>
      <c r="H453" t="s">
        <v>3</v>
      </c>
      <c r="I453" t="s">
        <v>3</v>
      </c>
      <c r="J453">
        <v>0.9241406130926263</v>
      </c>
      <c r="K453">
        <v>4.0400701752617611E-2</v>
      </c>
      <c r="L453">
        <v>0.66075597534596497</v>
      </c>
      <c r="M453" t="s">
        <v>3</v>
      </c>
      <c r="N453">
        <v>0.18550793066348481</v>
      </c>
      <c r="O453">
        <v>60460.564237179999</v>
      </c>
      <c r="P453" s="1">
        <v>0.2537313432835821</v>
      </c>
      <c r="Q453">
        <v>0.1044776119402985</v>
      </c>
      <c r="R453">
        <v>0.64179104477611937</v>
      </c>
      <c r="S453">
        <v>9</v>
      </c>
      <c r="T453">
        <v>78348.666666660007</v>
      </c>
      <c r="U453" s="1">
        <v>76.439149111111121</v>
      </c>
      <c r="V453">
        <v>187072.55160416331</v>
      </c>
      <c r="W453" s="1">
        <v>0.79939858737965919</v>
      </c>
      <c r="X453">
        <v>0.1268328710070942</v>
      </c>
      <c r="Y453">
        <v>7.3768541613246613E-2</v>
      </c>
      <c r="Z453">
        <v>0.20060141262034081</v>
      </c>
      <c r="AA453">
        <v>187.07255160416329</v>
      </c>
      <c r="AB453">
        <v>4008.0072872257192</v>
      </c>
      <c r="AC453" s="1">
        <v>478.78354341004632</v>
      </c>
      <c r="AD453">
        <v>140072.62075801019</v>
      </c>
      <c r="AE453" s="1">
        <v>157</v>
      </c>
      <c r="AF453">
        <v>32526</v>
      </c>
      <c r="AG453" s="1">
        <v>49424.467910447762</v>
      </c>
      <c r="AH453" s="1">
        <v>29.779782000000001</v>
      </c>
      <c r="AI453">
        <v>20.676981999999999</v>
      </c>
      <c r="AJ453">
        <v>21.279347000000001</v>
      </c>
      <c r="AK453">
        <v>3.1</v>
      </c>
      <c r="AL453">
        <v>2.3946399999999999</v>
      </c>
      <c r="AM453">
        <v>2.7165050000000002</v>
      </c>
      <c r="AN453">
        <v>0</v>
      </c>
      <c r="AO453">
        <v>1.0039129985599839</v>
      </c>
      <c r="AP453">
        <v>3408.6833590574511</v>
      </c>
      <c r="AQ453" s="1">
        <v>4214.4877820620904</v>
      </c>
      <c r="AR453" s="1">
        <v>9071.5227916180265</v>
      </c>
      <c r="AS453" s="1">
        <v>1070.6249474473041</v>
      </c>
      <c r="AT453" s="1">
        <v>181.71502932393531</v>
      </c>
      <c r="AU453">
        <v>17947.033909508798</v>
      </c>
      <c r="AV453" s="1">
        <v>11406.345548842701</v>
      </c>
      <c r="AW453" s="1">
        <v>0.61313819989999996</v>
      </c>
      <c r="AX453">
        <v>4332.3037355973001</v>
      </c>
      <c r="AY453" s="1">
        <v>0.23287922520000001</v>
      </c>
      <c r="AZ453">
        <v>599.08928198130002</v>
      </c>
      <c r="BA453">
        <v>3.2203524099999999E-2</v>
      </c>
      <c r="BB453">
        <v>2265.4826172493999</v>
      </c>
      <c r="BC453" s="1">
        <v>0.1217790508</v>
      </c>
      <c r="BD453">
        <v>18603.221183670699</v>
      </c>
      <c r="BE453" s="1">
        <v>0.57292257952275549</v>
      </c>
      <c r="BF453">
        <v>0.1690279087714448</v>
      </c>
      <c r="BG453">
        <v>0.1830541331442308</v>
      </c>
      <c r="BH453">
        <v>3.059256183339492E-2</v>
      </c>
      <c r="BI453">
        <v>4.4402816728173977E-2</v>
      </c>
    </row>
    <row r="454" spans="1:61" x14ac:dyDescent="0.35">
      <c r="A454" t="s">
        <v>1777</v>
      </c>
      <c r="B454" t="s">
        <v>1080</v>
      </c>
      <c r="C454">
        <v>9</v>
      </c>
      <c r="D454">
        <v>92.392943333333335</v>
      </c>
      <c r="E454">
        <v>831.53648999999996</v>
      </c>
      <c r="F454" t="s">
        <v>3</v>
      </c>
      <c r="G454" t="s">
        <v>3</v>
      </c>
      <c r="H454" t="s">
        <v>3</v>
      </c>
      <c r="I454">
        <v>2.0608428365948131E-2</v>
      </c>
      <c r="J454">
        <v>0.9230544469734584</v>
      </c>
      <c r="K454">
        <v>5.3619231330677718E-2</v>
      </c>
      <c r="L454">
        <v>0.42018382986610042</v>
      </c>
      <c r="M454" t="s">
        <v>3</v>
      </c>
      <c r="N454">
        <v>0.14070660411095931</v>
      </c>
      <c r="O454">
        <v>53797.78134578</v>
      </c>
      <c r="P454" s="1">
        <v>0.25974025974025972</v>
      </c>
      <c r="Q454">
        <v>0.25974025974025972</v>
      </c>
      <c r="R454">
        <v>0.48051948051948051</v>
      </c>
      <c r="S454">
        <v>11.13</v>
      </c>
      <c r="T454">
        <v>51577.703504040001</v>
      </c>
      <c r="U454" s="1">
        <v>74.711274932614543</v>
      </c>
      <c r="V454">
        <v>157407.548043983</v>
      </c>
      <c r="W454" s="1">
        <v>0.85281929606298779</v>
      </c>
      <c r="X454">
        <v>0.10914414319430681</v>
      </c>
      <c r="Y454">
        <v>3.8036560742705408E-2</v>
      </c>
      <c r="Z454">
        <v>0.14718070393701221</v>
      </c>
      <c r="AA454">
        <v>157.40754804398301</v>
      </c>
      <c r="AB454">
        <v>4854.359428051077</v>
      </c>
      <c r="AC454" s="1">
        <v>676.96367720435217</v>
      </c>
      <c r="AD454">
        <v>121721.7468819599</v>
      </c>
      <c r="AE454" s="1">
        <v>108</v>
      </c>
      <c r="AF454">
        <v>36701</v>
      </c>
      <c r="AG454" s="1">
        <v>51459.319672131147</v>
      </c>
      <c r="AH454" s="1">
        <v>52.399766</v>
      </c>
      <c r="AI454">
        <v>27.799989</v>
      </c>
      <c r="AJ454">
        <v>47.074981000000001</v>
      </c>
      <c r="AK454">
        <v>4</v>
      </c>
      <c r="AL454">
        <v>1.6285320000000001</v>
      </c>
      <c r="AM454">
        <v>3.4795790000000002</v>
      </c>
      <c r="AN454">
        <v>0</v>
      </c>
      <c r="AO454" s="1">
        <v>0.97798748679799208</v>
      </c>
      <c r="AP454">
        <v>1858.9695444393551</v>
      </c>
      <c r="AQ454" s="1">
        <v>3772.1579963375989</v>
      </c>
      <c r="AR454" s="1">
        <v>8822.6701512521722</v>
      </c>
      <c r="AS454" s="1">
        <v>1354.536022826851</v>
      </c>
      <c r="AT454">
        <v>281.75718422170507</v>
      </c>
      <c r="AU454">
        <v>16090.090899077681</v>
      </c>
      <c r="AV454" s="1">
        <v>10349.623323181801</v>
      </c>
      <c r="AW454" s="1">
        <v>0.55237261360000001</v>
      </c>
      <c r="AX454">
        <v>4336.0005221887004</v>
      </c>
      <c r="AY454" s="1">
        <v>0.2314178851</v>
      </c>
      <c r="AZ454">
        <v>687.41163751609997</v>
      </c>
      <c r="BA454">
        <v>3.6688036899999998E-2</v>
      </c>
      <c r="BB454">
        <v>3363.6344162985001</v>
      </c>
      <c r="BC454" s="1">
        <v>0.17952146429999999</v>
      </c>
      <c r="BD454">
        <v>18736.669899185101</v>
      </c>
      <c r="BE454" s="1">
        <v>0.5549611664935693</v>
      </c>
      <c r="BF454">
        <v>0.26094999583728268</v>
      </c>
      <c r="BG454">
        <v>0.13933479960569869</v>
      </c>
      <c r="BH454">
        <v>3.5655085082479193E-2</v>
      </c>
      <c r="BI454">
        <v>9.0989529809700972E-3</v>
      </c>
    </row>
    <row r="455" spans="1:61" x14ac:dyDescent="0.35">
      <c r="A455" t="s">
        <v>1778</v>
      </c>
      <c r="B455" t="s">
        <v>1081</v>
      </c>
      <c r="C455">
        <v>121</v>
      </c>
      <c r="D455">
        <v>15.439359413223141</v>
      </c>
      <c r="E455">
        <v>1868.1624890000001</v>
      </c>
      <c r="F455">
        <v>7.863797605629011E-3</v>
      </c>
      <c r="G455">
        <v>1.9379662939896569E-2</v>
      </c>
      <c r="H455" t="s">
        <v>3</v>
      </c>
      <c r="I455">
        <v>2.6826226587464259E-2</v>
      </c>
      <c r="J455">
        <v>0.89507525459963233</v>
      </c>
      <c r="K455">
        <v>4.9807792162300052E-2</v>
      </c>
      <c r="L455">
        <v>0.36513286572392067</v>
      </c>
      <c r="M455">
        <v>7.3109777703746302E-3</v>
      </c>
      <c r="N455">
        <v>9.736636776892614E-2</v>
      </c>
      <c r="O455">
        <v>62739.798842379998</v>
      </c>
      <c r="P455" s="1">
        <v>9.5588235294117641E-2</v>
      </c>
      <c r="Q455">
        <v>0.20588235294117649</v>
      </c>
      <c r="R455">
        <v>0.69852941176470584</v>
      </c>
      <c r="S455">
        <v>15.08</v>
      </c>
      <c r="T455">
        <v>78334.843501320007</v>
      </c>
      <c r="U455" s="1">
        <v>123.8834541777188</v>
      </c>
      <c r="V455">
        <v>206663.97182970101</v>
      </c>
      <c r="W455" s="1">
        <v>0.75725322825303276</v>
      </c>
      <c r="X455">
        <v>0.18915977097915079</v>
      </c>
      <c r="Y455">
        <v>5.3587000767816403E-2</v>
      </c>
      <c r="Z455">
        <v>0.24274677174696721</v>
      </c>
      <c r="AA455">
        <v>206.66397182970101</v>
      </c>
      <c r="AB455">
        <v>4832.7455738781828</v>
      </c>
      <c r="AC455" s="1">
        <v>526.11111495237822</v>
      </c>
      <c r="AD455">
        <v>170064.91306335371</v>
      </c>
      <c r="AE455" s="1">
        <v>283</v>
      </c>
      <c r="AF455">
        <v>40727</v>
      </c>
      <c r="AG455" s="1">
        <v>64833.334859961244</v>
      </c>
      <c r="AH455" s="1">
        <v>33.299965999999998</v>
      </c>
      <c r="AI455">
        <v>22.299996</v>
      </c>
      <c r="AJ455">
        <v>24.917390999999999</v>
      </c>
      <c r="AK455">
        <v>0.5</v>
      </c>
      <c r="AL455">
        <v>0.26384099999999999</v>
      </c>
      <c r="AM455">
        <v>0.470364</v>
      </c>
      <c r="AN455">
        <v>1577.552272542177</v>
      </c>
      <c r="AO455">
        <v>1.284066918828441</v>
      </c>
      <c r="AP455">
        <v>1809.9041919045831</v>
      </c>
      <c r="AQ455" s="1">
        <v>2618.9362910390819</v>
      </c>
      <c r="AR455" s="1">
        <v>6784.9327800093733</v>
      </c>
      <c r="AS455" s="1">
        <v>653.19337433715066</v>
      </c>
      <c r="AT455">
        <v>233.233673497659</v>
      </c>
      <c r="AU455">
        <v>12100.20031078785</v>
      </c>
      <c r="AV455" s="1">
        <v>5255.5271434938004</v>
      </c>
      <c r="AW455" s="1">
        <v>0.380239618</v>
      </c>
      <c r="AX455">
        <v>5689.8582600625004</v>
      </c>
      <c r="AY455" s="1">
        <v>0.41166365849999997</v>
      </c>
      <c r="AZ455">
        <v>1337.3144906465</v>
      </c>
      <c r="BA455">
        <v>9.6755270599999998E-2</v>
      </c>
      <c r="BB455">
        <v>1538.9191434001</v>
      </c>
      <c r="BC455" s="1">
        <v>0.1113414528</v>
      </c>
      <c r="BD455">
        <v>13821.619037602901</v>
      </c>
      <c r="BE455" s="1">
        <v>0.56102392896871867</v>
      </c>
      <c r="BF455">
        <v>0.25343457601547442</v>
      </c>
      <c r="BG455">
        <v>0.1217860778994395</v>
      </c>
      <c r="BH455">
        <v>4.7993363753709627E-2</v>
      </c>
      <c r="BI455">
        <v>1.576205336265786E-2</v>
      </c>
    </row>
    <row r="456" spans="1:61" x14ac:dyDescent="0.35">
      <c r="A456" t="s">
        <v>1779</v>
      </c>
      <c r="B456" t="s">
        <v>1082</v>
      </c>
      <c r="C456">
        <v>376</v>
      </c>
      <c r="D456">
        <v>4.1431975744680853</v>
      </c>
      <c r="E456">
        <v>1557.8422880000001</v>
      </c>
      <c r="F456" t="s">
        <v>3</v>
      </c>
      <c r="G456">
        <v>1.597252371798508E-2</v>
      </c>
      <c r="H456" t="s">
        <v>3</v>
      </c>
      <c r="I456">
        <v>1.7934752806557049E-2</v>
      </c>
      <c r="J456">
        <v>0.93972222172595554</v>
      </c>
      <c r="K456">
        <v>2.5132536598731731E-2</v>
      </c>
      <c r="L456">
        <v>0.50325370269586323</v>
      </c>
      <c r="M456" t="s">
        <v>3</v>
      </c>
      <c r="N456">
        <v>0.13969577989680779</v>
      </c>
      <c r="O456">
        <v>60185.604709239997</v>
      </c>
      <c r="P456" s="1">
        <v>0.13043478260869559</v>
      </c>
      <c r="Q456">
        <v>0.2</v>
      </c>
      <c r="R456">
        <v>0.66956521739130437</v>
      </c>
      <c r="S456">
        <v>13.25</v>
      </c>
      <c r="T456">
        <v>74494.641509430003</v>
      </c>
      <c r="U456" s="1">
        <v>117.5730028679245</v>
      </c>
      <c r="V456">
        <v>275953.66637010948</v>
      </c>
      <c r="W456" s="1">
        <v>0.74166345076422879</v>
      </c>
      <c r="X456">
        <v>9.4473876015608763E-2</v>
      </c>
      <c r="Y456">
        <v>0.16386267322016251</v>
      </c>
      <c r="Z456">
        <v>0.25833654923577132</v>
      </c>
      <c r="AA456">
        <v>275.95366637010949</v>
      </c>
      <c r="AB456">
        <v>6010.5121501233762</v>
      </c>
      <c r="AC456" s="1">
        <v>572.144405672983</v>
      </c>
      <c r="AD456">
        <v>240350.97577296759</v>
      </c>
      <c r="AE456" s="1">
        <v>486</v>
      </c>
      <c r="AF456">
        <v>37071</v>
      </c>
      <c r="AG456" s="1">
        <v>57855.74117647059</v>
      </c>
      <c r="AH456" s="1">
        <v>29.499980999999998</v>
      </c>
      <c r="AI456">
        <v>20.002497000000002</v>
      </c>
      <c r="AJ456">
        <v>22.353355000000001</v>
      </c>
      <c r="AK456">
        <v>1.8</v>
      </c>
      <c r="AL456">
        <v>0.731881</v>
      </c>
      <c r="AM456">
        <v>1.582633</v>
      </c>
      <c r="AN456">
        <v>0</v>
      </c>
      <c r="AO456" s="1">
        <v>0.92372972005480736</v>
      </c>
      <c r="AP456">
        <v>2094.3490590364559</v>
      </c>
      <c r="AQ456" s="1">
        <v>4330.5968723324322</v>
      </c>
      <c r="AR456" s="1">
        <v>7448.8884140497776</v>
      </c>
      <c r="AS456" s="1">
        <v>767.86079002626229</v>
      </c>
      <c r="AT456">
        <v>278.8333153785847</v>
      </c>
      <c r="AU456">
        <v>14920.528450823511</v>
      </c>
      <c r="AV456" s="1">
        <v>6454.0727670120996</v>
      </c>
      <c r="AW456" s="1">
        <v>0.4214877246</v>
      </c>
      <c r="AX456">
        <v>5159.4218455128002</v>
      </c>
      <c r="AY456" s="1">
        <v>0.33693964300000001</v>
      </c>
      <c r="AZ456">
        <v>1092.6966459601999</v>
      </c>
      <c r="BA456">
        <v>7.1359316800000003E-2</v>
      </c>
      <c r="BB456">
        <v>2606.4083506126999</v>
      </c>
      <c r="BC456" s="1">
        <v>0.1702133156</v>
      </c>
      <c r="BD456">
        <v>15312.599609097801</v>
      </c>
      <c r="BE456" s="1">
        <v>0.56580152542548923</v>
      </c>
      <c r="BF456">
        <v>0.29371620517697677</v>
      </c>
      <c r="BG456">
        <v>8.4030238571604979E-2</v>
      </c>
      <c r="BH456">
        <v>3.670137083202564E-2</v>
      </c>
      <c r="BI456">
        <v>1.9750659993903311E-2</v>
      </c>
    </row>
    <row r="457" spans="1:61" x14ac:dyDescent="0.35">
      <c r="A457" t="s">
        <v>1780</v>
      </c>
      <c r="B457" t="s">
        <v>1083</v>
      </c>
      <c r="C457">
        <v>143</v>
      </c>
      <c r="D457">
        <v>6.7921087412587413</v>
      </c>
      <c r="E457">
        <v>971.27155000000005</v>
      </c>
      <c r="F457" t="s">
        <v>3</v>
      </c>
      <c r="G457" t="s">
        <v>3</v>
      </c>
      <c r="H457" t="s">
        <v>3</v>
      </c>
      <c r="I457">
        <v>2.0309885258855569E-2</v>
      </c>
      <c r="J457">
        <v>0.95420341218703597</v>
      </c>
      <c r="K457">
        <v>1.8661893167372441E-2</v>
      </c>
      <c r="L457">
        <v>0.37246777730494268</v>
      </c>
      <c r="M457" t="s">
        <v>3</v>
      </c>
      <c r="N457">
        <v>0.15582538615678701</v>
      </c>
      <c r="O457">
        <v>57179.777597640001</v>
      </c>
      <c r="P457" s="1">
        <v>0.24324324324324331</v>
      </c>
      <c r="Q457">
        <v>0.1891891891891892</v>
      </c>
      <c r="R457">
        <v>0.56756756756756754</v>
      </c>
      <c r="S457">
        <v>6.13</v>
      </c>
      <c r="T457">
        <v>92422.415986940003</v>
      </c>
      <c r="U457" s="1">
        <v>158.44560358890701</v>
      </c>
      <c r="V457">
        <v>179034.87443856461</v>
      </c>
      <c r="W457" s="1">
        <v>0.90924650247384176</v>
      </c>
      <c r="X457">
        <v>2.5453000917583769E-2</v>
      </c>
      <c r="Y457">
        <v>6.5300496608574496E-2</v>
      </c>
      <c r="Z457">
        <v>9.0753497526158272E-2</v>
      </c>
      <c r="AA457">
        <v>179.0348744385646</v>
      </c>
      <c r="AB457">
        <v>3693.4243569679352</v>
      </c>
      <c r="AC457" s="1">
        <v>466.18462159217978</v>
      </c>
      <c r="AD457" s="1">
        <v>156909.6517573598</v>
      </c>
      <c r="AE457" s="1">
        <v>234</v>
      </c>
      <c r="AF457">
        <v>38969</v>
      </c>
      <c r="AG457" s="1">
        <v>95715.79354354355</v>
      </c>
      <c r="AH457" s="1">
        <v>24.89987</v>
      </c>
      <c r="AI457">
        <v>20.340589000000001</v>
      </c>
      <c r="AJ457">
        <v>19.999728999999999</v>
      </c>
      <c r="AK457">
        <v>0.5</v>
      </c>
      <c r="AL457">
        <v>0.25379699999999999</v>
      </c>
      <c r="AM457">
        <v>0.463252</v>
      </c>
      <c r="AN457">
        <v>2361.9283608173218</v>
      </c>
      <c r="AO457">
        <v>1.1274810654032661</v>
      </c>
      <c r="AP457">
        <v>1531.616775967545</v>
      </c>
      <c r="AQ457" s="1">
        <v>3085.262581818648</v>
      </c>
      <c r="AR457" s="1">
        <v>7558.2327105123177</v>
      </c>
      <c r="AS457" s="1">
        <v>649.06071839538583</v>
      </c>
      <c r="AT457">
        <v>328.70051634890359</v>
      </c>
      <c r="AU457">
        <v>13152.873303042799</v>
      </c>
      <c r="AV457" s="1">
        <v>7506.9862125960999</v>
      </c>
      <c r="AW457" s="1">
        <v>0.44858507149999999</v>
      </c>
      <c r="AX457">
        <v>5803.4898771027001</v>
      </c>
      <c r="AY457" s="1">
        <v>0.34679148830000001</v>
      </c>
      <c r="AZ457">
        <v>1203.5323144254</v>
      </c>
      <c r="BA457">
        <v>7.1917892799999994E-2</v>
      </c>
      <c r="BB457">
        <v>2220.8022027815</v>
      </c>
      <c r="BC457" s="1">
        <v>0.13270554740000001</v>
      </c>
      <c r="BD457">
        <v>16734.810606905699</v>
      </c>
      <c r="BE457" s="1">
        <v>0.46904089231005258</v>
      </c>
      <c r="BF457">
        <v>0.22452954681992771</v>
      </c>
      <c r="BG457">
        <v>0.23454772034396071</v>
      </c>
      <c r="BH457">
        <v>5.1819568686712232E-2</v>
      </c>
      <c r="BI457">
        <v>2.0062271839346769E-2</v>
      </c>
    </row>
    <row r="458" spans="1:61" x14ac:dyDescent="0.35">
      <c r="A458" t="s">
        <v>1781</v>
      </c>
      <c r="B458" t="s">
        <v>1084</v>
      </c>
      <c r="C458">
        <v>64</v>
      </c>
      <c r="D458">
        <v>63.344030062500003</v>
      </c>
      <c r="E458">
        <v>4054.0179240000002</v>
      </c>
      <c r="F458">
        <v>8.2875114991116557E-3</v>
      </c>
      <c r="G458">
        <v>3.5315722983597073E-2</v>
      </c>
      <c r="H458" t="s">
        <v>3</v>
      </c>
      <c r="I458">
        <v>0.1017465553427107</v>
      </c>
      <c r="J458">
        <v>0.80427050516567866</v>
      </c>
      <c r="K458">
        <v>4.9661102601362847E-2</v>
      </c>
      <c r="L458">
        <v>0.22237393023563889</v>
      </c>
      <c r="M458">
        <v>3.8639049286561998E-2</v>
      </c>
      <c r="N458">
        <v>0.13199391686007189</v>
      </c>
      <c r="O458">
        <v>72289.738009640001</v>
      </c>
      <c r="P458" s="1">
        <v>0.15830115830115829</v>
      </c>
      <c r="Q458">
        <v>0.1467181467181467</v>
      </c>
      <c r="R458">
        <v>0.69498069498069504</v>
      </c>
      <c r="S458">
        <v>26.6</v>
      </c>
      <c r="T458">
        <v>98546.548872180007</v>
      </c>
      <c r="U458" s="1">
        <v>152.40668887218041</v>
      </c>
      <c r="V458">
        <v>329013.06925746088</v>
      </c>
      <c r="W458" s="1">
        <v>0.86999751421640903</v>
      </c>
      <c r="X458">
        <v>8.9167410042613693E-2</v>
      </c>
      <c r="Y458">
        <v>4.0835075740977327E-2</v>
      </c>
      <c r="Z458">
        <v>0.130002485783591</v>
      </c>
      <c r="AA458">
        <v>329.01306925746093</v>
      </c>
      <c r="AB458">
        <v>9267.8216289011161</v>
      </c>
      <c r="AC458" s="1">
        <v>943.75195465958666</v>
      </c>
      <c r="AD458">
        <v>266535.91953390912</v>
      </c>
      <c r="AE458" s="1">
        <v>514</v>
      </c>
      <c r="AF458">
        <v>49626</v>
      </c>
      <c r="AG458" s="1">
        <v>91730.908193971685</v>
      </c>
      <c r="AH458" s="1">
        <v>55.889969000000001</v>
      </c>
      <c r="AI458">
        <v>26.705399</v>
      </c>
      <c r="AJ458">
        <v>29.749092999999998</v>
      </c>
      <c r="AK458">
        <v>2.5</v>
      </c>
      <c r="AL458">
        <v>1.9650350000000001</v>
      </c>
      <c r="AM458">
        <v>2.3811900000000001</v>
      </c>
      <c r="AN458">
        <v>0</v>
      </c>
      <c r="AO458" s="1">
        <v>0.68281075545744097</v>
      </c>
      <c r="AP458">
        <v>1846.6634904794271</v>
      </c>
      <c r="AQ458" s="1">
        <v>3050.1528266060031</v>
      </c>
      <c r="AR458" s="1">
        <v>7181.7507040701475</v>
      </c>
      <c r="AS458" s="1">
        <v>871.10233506703162</v>
      </c>
      <c r="AT458">
        <v>182.4836061084963</v>
      </c>
      <c r="AU458">
        <v>13132.152962331111</v>
      </c>
      <c r="AV458" s="1">
        <v>2776.5392638669</v>
      </c>
      <c r="AW458" s="1">
        <v>0.2054401968</v>
      </c>
      <c r="AX458">
        <v>8811.4757496997008</v>
      </c>
      <c r="AY458" s="1">
        <v>0.65197396490000004</v>
      </c>
      <c r="AZ458">
        <v>871.1191621877</v>
      </c>
      <c r="BA458">
        <v>6.4455379600000001E-2</v>
      </c>
      <c r="BB458">
        <v>1055.9388556312001</v>
      </c>
      <c r="BC458" s="1">
        <v>7.8130458700000002E-2</v>
      </c>
      <c r="BD458">
        <v>13515.0730313855</v>
      </c>
      <c r="BE458" s="1">
        <v>0.57035953043100407</v>
      </c>
      <c r="BF458">
        <v>0.2310994212827352</v>
      </c>
      <c r="BG458">
        <v>0.15186921722658939</v>
      </c>
      <c r="BH458">
        <v>3.5765135389864117E-2</v>
      </c>
      <c r="BI458">
        <v>1.0906695669807299E-2</v>
      </c>
    </row>
    <row r="459" spans="1:61" x14ac:dyDescent="0.35">
      <c r="A459" t="s">
        <v>1782</v>
      </c>
      <c r="B459" t="s">
        <v>1085</v>
      </c>
      <c r="C459">
        <v>62</v>
      </c>
      <c r="D459">
        <v>8.5822287580645149</v>
      </c>
      <c r="E459">
        <v>532.09818299999995</v>
      </c>
      <c r="F459" t="s">
        <v>3</v>
      </c>
      <c r="G459" t="s">
        <v>3</v>
      </c>
      <c r="H459" t="s">
        <v>3</v>
      </c>
      <c r="I459">
        <v>1.88207060384088E-2</v>
      </c>
      <c r="J459">
        <v>0.90726049467608205</v>
      </c>
      <c r="K459">
        <v>6.3762749209993988E-2</v>
      </c>
      <c r="L459">
        <v>0.55937026483265628</v>
      </c>
      <c r="M459" t="s">
        <v>3</v>
      </c>
      <c r="N459">
        <v>0.19582221961748461</v>
      </c>
      <c r="O459">
        <v>60556.682573489998</v>
      </c>
      <c r="P459" s="1">
        <v>0.1764705882352941</v>
      </c>
      <c r="Q459">
        <v>0.29411764705882348</v>
      </c>
      <c r="R459">
        <v>0.52941176470588236</v>
      </c>
      <c r="S459">
        <v>8</v>
      </c>
      <c r="T459">
        <v>89832</v>
      </c>
      <c r="U459" s="1">
        <v>66.512272874999994</v>
      </c>
      <c r="V459">
        <v>193310.16960078591</v>
      </c>
      <c r="W459" s="1">
        <v>0.93065194737040124</v>
      </c>
      <c r="X459">
        <v>3.6506711696160973E-2</v>
      </c>
      <c r="Y459">
        <v>3.2841340933437782E-2</v>
      </c>
      <c r="Z459">
        <v>6.9348052629598742E-2</v>
      </c>
      <c r="AA459">
        <v>193.31016960078591</v>
      </c>
      <c r="AB459">
        <v>4012.2162942999571</v>
      </c>
      <c r="AC459" s="1">
        <v>478.97021290899619</v>
      </c>
      <c r="AD459">
        <v>156252.57318378231</v>
      </c>
      <c r="AE459" s="1">
        <v>231</v>
      </c>
      <c r="AF459">
        <v>37945</v>
      </c>
      <c r="AG459" s="1">
        <v>59332.530576587073</v>
      </c>
      <c r="AH459" s="1">
        <v>42.999532000000002</v>
      </c>
      <c r="AI459">
        <v>20</v>
      </c>
      <c r="AJ459">
        <v>19.999839999999999</v>
      </c>
      <c r="AK459">
        <v>2.5</v>
      </c>
      <c r="AL459">
        <v>2.5</v>
      </c>
      <c r="AM459">
        <v>2.5</v>
      </c>
      <c r="AN459">
        <v>2483.4363698625898</v>
      </c>
      <c r="AO459">
        <v>1.7020457003234259</v>
      </c>
      <c r="AP459">
        <v>2517.7467294602661</v>
      </c>
      <c r="AQ459" s="1">
        <v>3978.4611705768598</v>
      </c>
      <c r="AR459" s="1">
        <v>9304.2356057058751</v>
      </c>
      <c r="AS459" s="1">
        <v>847.78216579626996</v>
      </c>
      <c r="AT459" s="1">
        <v>998.08046140236513</v>
      </c>
      <c r="AU459">
        <v>17646.306132941641</v>
      </c>
      <c r="AV459" s="1">
        <v>10693.720303108999</v>
      </c>
      <c r="AW459" s="1">
        <v>0.4990888315</v>
      </c>
      <c r="AX459">
        <v>5655.4641551494997</v>
      </c>
      <c r="AY459" s="1">
        <v>0.263947337</v>
      </c>
      <c r="AZ459">
        <v>1589.464099091</v>
      </c>
      <c r="BA459" s="1">
        <v>7.4182207599999994E-2</v>
      </c>
      <c r="BB459">
        <v>3487.8383302433999</v>
      </c>
      <c r="BC459" s="1">
        <v>0.16278162390000001</v>
      </c>
      <c r="BD459">
        <v>21426.486887592899</v>
      </c>
      <c r="BE459" s="1">
        <v>0.5465106839281163</v>
      </c>
      <c r="BF459">
        <v>0.21511889895312639</v>
      </c>
      <c r="BG459">
        <v>0.18111521257613181</v>
      </c>
      <c r="BH459">
        <v>4.3766490866063282E-2</v>
      </c>
      <c r="BI459">
        <v>1.3488713676562189E-2</v>
      </c>
    </row>
    <row r="460" spans="1:61" x14ac:dyDescent="0.35">
      <c r="A460" t="s">
        <v>1783</v>
      </c>
      <c r="B460" t="s">
        <v>1086</v>
      </c>
      <c r="C460">
        <v>137</v>
      </c>
      <c r="D460">
        <v>8.5294563211678831</v>
      </c>
      <c r="E460">
        <v>1168.5355159999999</v>
      </c>
      <c r="F460" t="s">
        <v>3</v>
      </c>
      <c r="G460" t="s">
        <v>3</v>
      </c>
      <c r="H460" t="s">
        <v>3</v>
      </c>
      <c r="I460" t="s">
        <v>3</v>
      </c>
      <c r="J460">
        <v>0.98130868656121872</v>
      </c>
      <c r="K460">
        <v>1.061998152427303E-2</v>
      </c>
      <c r="L460">
        <v>0.97275268218028277</v>
      </c>
      <c r="M460" t="s">
        <v>3</v>
      </c>
      <c r="N460">
        <v>0.19500024906972491</v>
      </c>
      <c r="O460">
        <v>65303.61327324</v>
      </c>
      <c r="P460" s="1">
        <v>0.2113821138211382</v>
      </c>
      <c r="Q460">
        <v>0.12195121951219511</v>
      </c>
      <c r="R460">
        <v>0.66666666666666663</v>
      </c>
      <c r="S460">
        <v>26.39</v>
      </c>
      <c r="T460">
        <v>90993.089048880007</v>
      </c>
      <c r="U460" s="1">
        <v>44.279481470253877</v>
      </c>
      <c r="V460">
        <v>387757.57672392391</v>
      </c>
      <c r="W460" s="1">
        <v>0.26896884521036352</v>
      </c>
      <c r="X460">
        <v>6.6757807456712906E-2</v>
      </c>
      <c r="Y460">
        <v>0.66427334733292354</v>
      </c>
      <c r="Z460">
        <v>0.73103115478963643</v>
      </c>
      <c r="AA460">
        <v>387.75757672392388</v>
      </c>
      <c r="AB460">
        <v>8399.0925954877021</v>
      </c>
      <c r="AC460" s="1">
        <v>305.32959855710538</v>
      </c>
      <c r="AD460" s="1">
        <v>323934.77020581561</v>
      </c>
      <c r="AE460" s="1">
        <v>569</v>
      </c>
      <c r="AF460">
        <v>34580.5</v>
      </c>
      <c r="AG460" s="1">
        <v>53906.46237794371</v>
      </c>
      <c r="AH460" s="1">
        <v>22.499998000000001</v>
      </c>
      <c r="AI460">
        <v>19.999997</v>
      </c>
      <c r="AJ460">
        <v>19.999980000000001</v>
      </c>
      <c r="AK460">
        <v>0</v>
      </c>
      <c r="AL460">
        <v>0</v>
      </c>
      <c r="AM460">
        <v>0</v>
      </c>
      <c r="AN460">
        <v>0</v>
      </c>
      <c r="AO460">
        <v>0.76351546091410472</v>
      </c>
      <c r="AP460">
        <v>2908.687826309937</v>
      </c>
      <c r="AQ460" s="1">
        <v>4482.8448158181618</v>
      </c>
      <c r="AR460" s="1">
        <v>12228.112816726751</v>
      </c>
      <c r="AS460" s="1">
        <v>1328.155181207175</v>
      </c>
      <c r="AT460" s="1">
        <v>525.22912790953637</v>
      </c>
      <c r="AU460">
        <v>21473.029767971559</v>
      </c>
      <c r="AV460" s="1">
        <v>10530.1304347186</v>
      </c>
      <c r="AW460" s="1">
        <v>0.46797531129999997</v>
      </c>
      <c r="AX460">
        <v>7251.2076189825002</v>
      </c>
      <c r="AY460" s="1">
        <v>0.3222549012</v>
      </c>
      <c r="AZ460">
        <v>1864.9244687298001</v>
      </c>
      <c r="BA460">
        <v>8.2880132800000006E-2</v>
      </c>
      <c r="BB460">
        <v>2855.2032159424998</v>
      </c>
      <c r="BC460">
        <v>0.12688965460000001</v>
      </c>
      <c r="BD460">
        <v>22501.465738373401</v>
      </c>
      <c r="BE460" s="1">
        <v>0.57498083198550431</v>
      </c>
      <c r="BF460">
        <v>0.21763812213815889</v>
      </c>
      <c r="BG460">
        <v>0.1089812583136706</v>
      </c>
      <c r="BH460">
        <v>6.5906634697874486E-2</v>
      </c>
      <c r="BI460">
        <v>3.2493152864791729E-2</v>
      </c>
    </row>
    <row r="461" spans="1:61" x14ac:dyDescent="0.35">
      <c r="A461" t="s">
        <v>1784</v>
      </c>
      <c r="B461" t="s">
        <v>1087</v>
      </c>
      <c r="C461">
        <v>5</v>
      </c>
      <c r="D461">
        <v>496.95514179999998</v>
      </c>
      <c r="E461">
        <v>2484.775709</v>
      </c>
      <c r="F461">
        <v>2.6968676749972151E-2</v>
      </c>
      <c r="G461">
        <v>1.298891987440212E-2</v>
      </c>
      <c r="H461" t="s">
        <v>3</v>
      </c>
      <c r="I461">
        <v>3.492016974848125E-2</v>
      </c>
      <c r="J461">
        <v>0.87974590931171037</v>
      </c>
      <c r="K461">
        <v>4.4611138653118818E-2</v>
      </c>
      <c r="L461">
        <v>9.3401968166179836E-2</v>
      </c>
      <c r="M461">
        <v>3.1440367049767833E-2</v>
      </c>
      <c r="N461">
        <v>0.11331976166884609</v>
      </c>
      <c r="O461">
        <v>89134.108621079999</v>
      </c>
      <c r="P461" s="1">
        <v>6.2827225130890049E-2</v>
      </c>
      <c r="Q461">
        <v>0.14659685863874339</v>
      </c>
      <c r="R461">
        <v>0.79057591623036649</v>
      </c>
      <c r="S461">
        <v>17.690000000000001</v>
      </c>
      <c r="T461">
        <v>131812.14584511</v>
      </c>
      <c r="U461" s="1">
        <v>140.46216557377051</v>
      </c>
      <c r="V461">
        <v>439900.69447350671</v>
      </c>
      <c r="W461" s="1">
        <v>0.83695890715647348</v>
      </c>
      <c r="X461">
        <v>0.1499740781466572</v>
      </c>
      <c r="Y461">
        <v>1.306701469686929E-2</v>
      </c>
      <c r="Z461">
        <v>0.1630410928435265</v>
      </c>
      <c r="AA461">
        <v>439.90069447350669</v>
      </c>
      <c r="AB461">
        <v>18198.341136471561</v>
      </c>
      <c r="AC461" s="1">
        <v>1601.428622143698</v>
      </c>
      <c r="AD461">
        <v>375555.74340486119</v>
      </c>
      <c r="AE461" s="1">
        <v>586</v>
      </c>
      <c r="AF461">
        <v>56878</v>
      </c>
      <c r="AG461" s="1">
        <v>146350.4387604951</v>
      </c>
      <c r="AH461" s="1">
        <v>91.619944000000004</v>
      </c>
      <c r="AI461">
        <v>36.969700000000003</v>
      </c>
      <c r="AJ461">
        <v>61.543196999999999</v>
      </c>
      <c r="AK461">
        <v>1.25</v>
      </c>
      <c r="AL461">
        <v>1.1056239999999999</v>
      </c>
      <c r="AM461">
        <v>1.183549</v>
      </c>
      <c r="AN461">
        <v>0</v>
      </c>
      <c r="AO461">
        <v>0.71506146412165561</v>
      </c>
      <c r="AP461">
        <v>2539.308669650231</v>
      </c>
      <c r="AQ461" s="1">
        <v>3379.7218676850812</v>
      </c>
      <c r="AR461" s="1">
        <v>10919.760585119269</v>
      </c>
      <c r="AS461" s="1">
        <v>1144.9021735426179</v>
      </c>
      <c r="AT461">
        <v>208.96074366766919</v>
      </c>
      <c r="AU461">
        <v>18192.654039664871</v>
      </c>
      <c r="AV461" s="1">
        <v>2324.1977064676998</v>
      </c>
      <c r="AW461" s="1">
        <v>0.1223100793</v>
      </c>
      <c r="AX461">
        <v>14911.381288901201</v>
      </c>
      <c r="AY461" s="1">
        <v>0.78470614729999999</v>
      </c>
      <c r="AZ461">
        <v>843.209218663</v>
      </c>
      <c r="BA461" s="1">
        <v>4.4373585799999997E-2</v>
      </c>
      <c r="BB461">
        <v>923.71525920320005</v>
      </c>
      <c r="BC461" s="1">
        <v>4.86101876E-2</v>
      </c>
      <c r="BD461">
        <v>19002.503473235101</v>
      </c>
      <c r="BE461" s="1">
        <v>0.58904360478046813</v>
      </c>
      <c r="BF461">
        <v>0.18116920653692559</v>
      </c>
      <c r="BG461">
        <v>0.17858079278081421</v>
      </c>
      <c r="BH461">
        <v>3.1322346556345609E-2</v>
      </c>
      <c r="BI461">
        <v>1.9884049345446509E-2</v>
      </c>
    </row>
    <row r="462" spans="1:61" x14ac:dyDescent="0.35">
      <c r="A462" t="s">
        <v>1785</v>
      </c>
      <c r="B462" t="s">
        <v>1088</v>
      </c>
      <c r="C462">
        <v>128</v>
      </c>
      <c r="D462">
        <v>11.398055218750001</v>
      </c>
      <c r="E462">
        <v>1458.9510680000001</v>
      </c>
      <c r="F462" t="s">
        <v>3</v>
      </c>
      <c r="G462" t="s">
        <v>3</v>
      </c>
      <c r="H462" t="s">
        <v>3</v>
      </c>
      <c r="I462">
        <v>1.5909139965440539E-2</v>
      </c>
      <c r="J462">
        <v>0.95295262513650658</v>
      </c>
      <c r="K462">
        <v>2.9512301048888911E-2</v>
      </c>
      <c r="L462">
        <v>0.84996411713724851</v>
      </c>
      <c r="M462" t="s">
        <v>3</v>
      </c>
      <c r="N462">
        <v>0.15439151762224779</v>
      </c>
      <c r="O462">
        <v>64562.293568460002</v>
      </c>
      <c r="P462" s="1">
        <v>0.1764705882352941</v>
      </c>
      <c r="Q462">
        <v>0.1372549019607843</v>
      </c>
      <c r="R462">
        <v>0.68627450980392157</v>
      </c>
      <c r="S462">
        <v>13.25</v>
      </c>
      <c r="T462">
        <v>87580.603773580006</v>
      </c>
      <c r="U462" s="1">
        <v>110.1095145660377</v>
      </c>
      <c r="V462">
        <v>242327.7776441506</v>
      </c>
      <c r="W462" s="1">
        <v>0.56728678779413177</v>
      </c>
      <c r="X462">
        <v>0.21359245517047831</v>
      </c>
      <c r="Y462">
        <v>0.21912075703538991</v>
      </c>
      <c r="Z462">
        <v>0.43271321220586823</v>
      </c>
      <c r="AA462">
        <v>242.32777764415059</v>
      </c>
      <c r="AB462">
        <v>5909.8020414211724</v>
      </c>
      <c r="AC462" s="1">
        <v>471.63359696721511</v>
      </c>
      <c r="AD462">
        <v>193199.5706646991</v>
      </c>
      <c r="AE462" s="1">
        <v>374</v>
      </c>
      <c r="AF462">
        <v>34699</v>
      </c>
      <c r="AG462" s="1">
        <v>53025.814849981012</v>
      </c>
      <c r="AH462" s="1">
        <v>24.699973</v>
      </c>
      <c r="AI462">
        <v>24.299997000000001</v>
      </c>
      <c r="AJ462">
        <v>24.299985</v>
      </c>
      <c r="AK462">
        <v>0</v>
      </c>
      <c r="AL462">
        <v>0</v>
      </c>
      <c r="AM462">
        <v>0</v>
      </c>
      <c r="AN462">
        <v>0</v>
      </c>
      <c r="AO462">
        <v>1.0227094021946019</v>
      </c>
      <c r="AP462">
        <v>1747.3508097120091</v>
      </c>
      <c r="AQ462" s="1">
        <v>2766.2138974492318</v>
      </c>
      <c r="AR462" s="1">
        <v>8276.1201145369723</v>
      </c>
      <c r="AS462" s="1">
        <v>380.09848456411697</v>
      </c>
      <c r="AT462">
        <v>560.02061886834986</v>
      </c>
      <c r="AU462">
        <v>13729.80392513068</v>
      </c>
      <c r="AV462" s="1">
        <v>7077.0809343045003</v>
      </c>
      <c r="AW462" s="1">
        <v>0.43709203200000002</v>
      </c>
      <c r="AX462">
        <v>5123.9350423285996</v>
      </c>
      <c r="AY462" s="1">
        <v>0.31646256420000002</v>
      </c>
      <c r="AZ462">
        <v>1691.9945761367001</v>
      </c>
      <c r="BA462">
        <v>0.1045003377</v>
      </c>
      <c r="BB462">
        <v>2298.272782126</v>
      </c>
      <c r="BC462" s="1">
        <v>0.14194506600000001</v>
      </c>
      <c r="BD462">
        <v>16191.283334895799</v>
      </c>
      <c r="BE462" s="1">
        <v>0.53740621989484116</v>
      </c>
      <c r="BF462">
        <v>0.2203193779023461</v>
      </c>
      <c r="BG462">
        <v>0.15210553427060289</v>
      </c>
      <c r="BH462">
        <v>2.895010441655552E-2</v>
      </c>
      <c r="BI462">
        <v>6.1218763515654341E-2</v>
      </c>
    </row>
    <row r="463" spans="1:61" x14ac:dyDescent="0.35">
      <c r="A463" t="s">
        <v>1786</v>
      </c>
      <c r="B463" t="s">
        <v>1089</v>
      </c>
      <c r="C463">
        <v>28</v>
      </c>
      <c r="D463">
        <v>35.246524678571433</v>
      </c>
      <c r="E463">
        <v>986.902691</v>
      </c>
      <c r="F463">
        <v>1.1284186933056989E-2</v>
      </c>
      <c r="G463">
        <v>1.5986427650777409E-2</v>
      </c>
      <c r="H463" t="s">
        <v>3</v>
      </c>
      <c r="I463">
        <v>2.1839022495366199E-2</v>
      </c>
      <c r="J463">
        <v>0.92421997167913228</v>
      </c>
      <c r="K463">
        <v>2.6670391241667112E-2</v>
      </c>
      <c r="L463">
        <v>0.25360877966615702</v>
      </c>
      <c r="M463" t="s">
        <v>3</v>
      </c>
      <c r="N463">
        <v>0.14234797059350321</v>
      </c>
      <c r="O463">
        <v>55483.034965029998</v>
      </c>
      <c r="P463" s="1">
        <v>0.22666666666666671</v>
      </c>
      <c r="Q463">
        <v>0.21333333333333329</v>
      </c>
      <c r="R463">
        <v>0.56000000000000005</v>
      </c>
      <c r="S463">
        <v>11</v>
      </c>
      <c r="T463">
        <v>77767.909090899993</v>
      </c>
      <c r="U463" s="1">
        <v>89.718426454545451</v>
      </c>
      <c r="V463">
        <v>267514.06436280563</v>
      </c>
      <c r="W463" s="1">
        <v>0.7722671478599229</v>
      </c>
      <c r="X463">
        <v>9.23574397746149E-2</v>
      </c>
      <c r="Y463">
        <v>0.13537541236546219</v>
      </c>
      <c r="Z463">
        <v>0.2277328521400771</v>
      </c>
      <c r="AA463">
        <v>267.51406436280558</v>
      </c>
      <c r="AB463">
        <v>8962.4074193551878</v>
      </c>
      <c r="AC463" s="1">
        <v>876.26528723286265</v>
      </c>
      <c r="AD463">
        <v>195663.88608861831</v>
      </c>
      <c r="AE463" s="1">
        <v>380</v>
      </c>
      <c r="AF463">
        <v>43668</v>
      </c>
      <c r="AG463" s="1">
        <v>67562.274602107151</v>
      </c>
      <c r="AH463" s="1">
        <v>61.979976999999998</v>
      </c>
      <c r="AI463">
        <v>28.449998000000001</v>
      </c>
      <c r="AJ463">
        <v>34.009191999999999</v>
      </c>
      <c r="AK463">
        <v>2.5</v>
      </c>
      <c r="AL463">
        <v>1.4641569999999999</v>
      </c>
      <c r="AM463">
        <v>1.93153</v>
      </c>
      <c r="AN463">
        <v>0</v>
      </c>
      <c r="AO463" s="1">
        <v>0.89609808813132874</v>
      </c>
      <c r="AP463">
        <v>1893.1608121433319</v>
      </c>
      <c r="AQ463" s="1">
        <v>3139.7013284666382</v>
      </c>
      <c r="AR463" s="1">
        <v>7573.7713131841083</v>
      </c>
      <c r="AS463" s="1">
        <v>709.24477801428952</v>
      </c>
      <c r="AT463">
        <v>301.76996447160371</v>
      </c>
      <c r="AU463">
        <v>13617.64819627997</v>
      </c>
      <c r="AV463" s="1">
        <v>5357.4410699930004</v>
      </c>
      <c r="AW463" s="1">
        <v>0.33609952459999998</v>
      </c>
      <c r="AX463">
        <v>7999.2677916782995</v>
      </c>
      <c r="AY463" s="1">
        <v>0.50183475040000003</v>
      </c>
      <c r="AZ463">
        <v>879.37117895819995</v>
      </c>
      <c r="BA463" s="1">
        <v>5.5167426300000003E-2</v>
      </c>
      <c r="BB463">
        <v>1703.9635391671</v>
      </c>
      <c r="BC463" s="1">
        <v>0.10689829870000001</v>
      </c>
      <c r="BD463">
        <v>15940.0435797966</v>
      </c>
      <c r="BE463" s="1">
        <v>0.52967443746315013</v>
      </c>
      <c r="BF463">
        <v>0.24620872398226851</v>
      </c>
      <c r="BG463">
        <v>0.1698237927106899</v>
      </c>
      <c r="BH463">
        <v>3.6589700134458808E-2</v>
      </c>
      <c r="BI463">
        <v>1.7703345709432661E-2</v>
      </c>
    </row>
    <row r="464" spans="1:61" x14ac:dyDescent="0.35">
      <c r="A464" t="s">
        <v>1787</v>
      </c>
      <c r="B464" t="s">
        <v>1090</v>
      </c>
      <c r="C464">
        <v>70</v>
      </c>
      <c r="D464">
        <v>35.294162128571429</v>
      </c>
      <c r="E464">
        <v>2470.5913489999998</v>
      </c>
      <c r="F464" t="s">
        <v>3</v>
      </c>
      <c r="G464">
        <v>4.1866439497480314E-3</v>
      </c>
      <c r="H464" t="s">
        <v>3</v>
      </c>
      <c r="I464">
        <v>1.206077320483028E-2</v>
      </c>
      <c r="J464">
        <v>0.9615112598581399</v>
      </c>
      <c r="K464">
        <v>1.8448677287078951E-2</v>
      </c>
      <c r="L464">
        <v>0.28275167851890171</v>
      </c>
      <c r="M464">
        <v>4.6353916519354596E-3</v>
      </c>
      <c r="N464">
        <v>0.14510506224606379</v>
      </c>
      <c r="O464">
        <v>72037.589895009995</v>
      </c>
      <c r="P464" s="1">
        <v>0.1197604790419162</v>
      </c>
      <c r="Q464">
        <v>0.19760479041916171</v>
      </c>
      <c r="R464">
        <v>0.68263473053892221</v>
      </c>
      <c r="S464">
        <v>16.27</v>
      </c>
      <c r="T464">
        <v>93740.27043638</v>
      </c>
      <c r="U464" s="1">
        <v>151.84949901659499</v>
      </c>
      <c r="V464">
        <v>191029.30972013209</v>
      </c>
      <c r="W464" s="1">
        <v>0.86975522430765484</v>
      </c>
      <c r="X464">
        <v>4.7176580429132108E-2</v>
      </c>
      <c r="Y464">
        <v>8.3068195263213032E-2</v>
      </c>
      <c r="Z464">
        <v>0.1302447756923451</v>
      </c>
      <c r="AA464">
        <v>191.02930972013209</v>
      </c>
      <c r="AB464">
        <v>4186.0358671562726</v>
      </c>
      <c r="AC464" s="1">
        <v>629.83051431384263</v>
      </c>
      <c r="AD464">
        <v>177170.29552354911</v>
      </c>
      <c r="AE464" s="1">
        <v>313</v>
      </c>
      <c r="AF464">
        <v>48278.5</v>
      </c>
      <c r="AG464" s="1">
        <v>87239.05418908532</v>
      </c>
      <c r="AH464" s="1">
        <v>43.029980000000002</v>
      </c>
      <c r="AI464">
        <v>19.999998000000001</v>
      </c>
      <c r="AJ464">
        <v>19.999963999999999</v>
      </c>
      <c r="AK464">
        <v>2.7</v>
      </c>
      <c r="AL464">
        <v>2.7</v>
      </c>
      <c r="AM464">
        <v>2.7</v>
      </c>
      <c r="AN464">
        <v>2553.386351228578</v>
      </c>
      <c r="AO464">
        <v>0.89784361588629991</v>
      </c>
      <c r="AP464">
        <v>1521.733212383235</v>
      </c>
      <c r="AQ464" s="1">
        <v>2637.8110498273259</v>
      </c>
      <c r="AR464" s="1">
        <v>7603.3665695475574</v>
      </c>
      <c r="AS464" s="1">
        <v>872.4544311516571</v>
      </c>
      <c r="AT464" s="1">
        <v>153.68218631287701</v>
      </c>
      <c r="AU464">
        <v>12789.047449222649</v>
      </c>
      <c r="AV464" s="1">
        <v>4885.6841726954999</v>
      </c>
      <c r="AW464" s="1">
        <v>0.3704505736</v>
      </c>
      <c r="AX464">
        <v>6002.4229476454002</v>
      </c>
      <c r="AY464" s="1">
        <v>0.45512582169999999</v>
      </c>
      <c r="AZ464">
        <v>1431.0048995950999</v>
      </c>
      <c r="BA464" s="1">
        <v>0.1085040635</v>
      </c>
      <c r="BB464">
        <v>869.37929620130001</v>
      </c>
      <c r="BC464" s="1">
        <v>6.5919541200000001E-2</v>
      </c>
      <c r="BD464">
        <v>13188.491316137301</v>
      </c>
      <c r="BE464" s="1">
        <v>0.59176016464199976</v>
      </c>
      <c r="BF464">
        <v>0.24235944778468341</v>
      </c>
      <c r="BG464">
        <v>0.12652462258846331</v>
      </c>
      <c r="BH464">
        <v>2.928632355149971E-2</v>
      </c>
      <c r="BI464">
        <v>1.0069441433353881E-2</v>
      </c>
    </row>
    <row r="465" spans="1:61" x14ac:dyDescent="0.35">
      <c r="A465" t="s">
        <v>1788</v>
      </c>
      <c r="B465" t="s">
        <v>1091</v>
      </c>
      <c r="C465">
        <v>26</v>
      </c>
      <c r="D465">
        <v>60.788134923076917</v>
      </c>
      <c r="E465">
        <v>1580.4915080000001</v>
      </c>
      <c r="F465">
        <v>1.316068747928483E-2</v>
      </c>
      <c r="G465">
        <v>2.7642802125822642E-2</v>
      </c>
      <c r="H465" t="s">
        <v>3</v>
      </c>
      <c r="I465">
        <v>0.14668499831828591</v>
      </c>
      <c r="J465">
        <v>0.73136927065965673</v>
      </c>
      <c r="K465">
        <v>7.9903601243003164E-2</v>
      </c>
      <c r="L465">
        <v>0.40153253678712392</v>
      </c>
      <c r="M465">
        <v>6.994735454737E-3</v>
      </c>
      <c r="N465">
        <v>0.14746801399404769</v>
      </c>
      <c r="O465">
        <v>80936.400097370002</v>
      </c>
      <c r="P465" s="1">
        <v>0.12037037037037041</v>
      </c>
      <c r="Q465">
        <v>6.4814814814814811E-2</v>
      </c>
      <c r="R465">
        <v>0.81481481481481477</v>
      </c>
      <c r="S465">
        <v>14.6</v>
      </c>
      <c r="T465">
        <v>94439.986301359997</v>
      </c>
      <c r="U465" s="1">
        <v>108.25284301369859</v>
      </c>
      <c r="V465">
        <v>255251.9946851875</v>
      </c>
      <c r="W465" s="1">
        <v>0.53251965099414977</v>
      </c>
      <c r="X465">
        <v>0.42088828167493719</v>
      </c>
      <c r="Y465">
        <v>4.6592067330913027E-2</v>
      </c>
      <c r="Z465">
        <v>0.46748034900585023</v>
      </c>
      <c r="AA465">
        <v>255.2519946851875</v>
      </c>
      <c r="AB465">
        <v>9771.1951768360905</v>
      </c>
      <c r="AC465" s="1">
        <v>618.17980992277489</v>
      </c>
      <c r="AD465">
        <v>235806.5031337901</v>
      </c>
      <c r="AE465" s="1">
        <v>473</v>
      </c>
      <c r="AF465">
        <v>41376.5</v>
      </c>
      <c r="AG465" s="1">
        <v>68342.217315436239</v>
      </c>
      <c r="AH465" s="1">
        <v>56.199984000000001</v>
      </c>
      <c r="AI465">
        <v>32.766100000000002</v>
      </c>
      <c r="AJ465">
        <v>43.273994999999999</v>
      </c>
      <c r="AK465">
        <v>7</v>
      </c>
      <c r="AL465">
        <v>6.028232</v>
      </c>
      <c r="AM465">
        <v>6.7454660000000004</v>
      </c>
      <c r="AN465">
        <v>0</v>
      </c>
      <c r="AO465" s="1">
        <v>0.67937130986506677</v>
      </c>
      <c r="AP465">
        <v>2570.0343592102358</v>
      </c>
      <c r="AQ465" s="1">
        <v>2682.8441965915331</v>
      </c>
      <c r="AR465" s="1">
        <v>9908.2162040949097</v>
      </c>
      <c r="AS465" s="1">
        <v>1454.062959761249</v>
      </c>
      <c r="AT465">
        <v>437.42152140687108</v>
      </c>
      <c r="AU465">
        <v>17052.579241064799</v>
      </c>
      <c r="AV465" s="1">
        <v>4962.0275392785998</v>
      </c>
      <c r="AW465" s="1">
        <v>0.2494681493</v>
      </c>
      <c r="AX465">
        <v>11209.7520888749</v>
      </c>
      <c r="AY465" s="1">
        <v>0.56357528960000003</v>
      </c>
      <c r="AZ465">
        <v>2724.5246532247002</v>
      </c>
      <c r="BA465">
        <v>0.13697669300000001</v>
      </c>
      <c r="BB465">
        <v>994.12082465239996</v>
      </c>
      <c r="BC465">
        <v>4.9979868199999999E-2</v>
      </c>
      <c r="BD465">
        <v>19890.425106030601</v>
      </c>
      <c r="BE465" s="1">
        <v>0.60702807172328466</v>
      </c>
      <c r="BF465">
        <v>0.2398612895995938</v>
      </c>
      <c r="BG465">
        <v>0.1074134024159603</v>
      </c>
      <c r="BH465">
        <v>2.8574699449725832E-2</v>
      </c>
      <c r="BI465">
        <v>1.7122536811435399E-2</v>
      </c>
    </row>
    <row r="466" spans="1:61" x14ac:dyDescent="0.35">
      <c r="A466" t="s">
        <v>1789</v>
      </c>
      <c r="B466" t="s">
        <v>1092</v>
      </c>
      <c r="C466">
        <v>22</v>
      </c>
      <c r="D466">
        <v>18.394951318181821</v>
      </c>
      <c r="E466">
        <v>404.68892899999997</v>
      </c>
      <c r="F466" t="s">
        <v>3</v>
      </c>
      <c r="G466" t="s">
        <v>3</v>
      </c>
      <c r="H466" t="s">
        <v>3</v>
      </c>
      <c r="I466" t="s">
        <v>3</v>
      </c>
      <c r="J466">
        <v>0.95991160613269666</v>
      </c>
      <c r="K466" t="s">
        <v>3</v>
      </c>
      <c r="L466">
        <v>6.1455626554452199E-2</v>
      </c>
      <c r="M466" t="s">
        <v>3</v>
      </c>
      <c r="N466">
        <v>7.8020088526867093E-2</v>
      </c>
      <c r="O466">
        <v>63832.350233719997</v>
      </c>
      <c r="P466" s="1">
        <v>9.375E-2</v>
      </c>
      <c r="Q466">
        <v>0.15625</v>
      </c>
      <c r="R466">
        <v>0.75</v>
      </c>
      <c r="S466">
        <v>4.8899999999999997</v>
      </c>
      <c r="T466">
        <v>62274.437627810003</v>
      </c>
      <c r="U466" s="1">
        <v>82.758472188139052</v>
      </c>
      <c r="V466">
        <v>149121.69737166201</v>
      </c>
      <c r="W466" s="1">
        <v>0.80784053794746791</v>
      </c>
      <c r="X466">
        <v>0.1052018380092762</v>
      </c>
      <c r="Y466">
        <v>8.6957624043255854E-2</v>
      </c>
      <c r="Z466">
        <v>0.19215946205253209</v>
      </c>
      <c r="AA466">
        <v>149.12169737166201</v>
      </c>
      <c r="AB466">
        <v>3312.299655224816</v>
      </c>
      <c r="AC466" s="1">
        <v>445.34166142212399</v>
      </c>
      <c r="AD466">
        <v>144164.00375686379</v>
      </c>
      <c r="AE466" s="1">
        <v>173</v>
      </c>
      <c r="AF466">
        <v>51769.5</v>
      </c>
      <c r="AG466" s="1">
        <v>102272.1018735363</v>
      </c>
      <c r="AH466" s="1">
        <v>33.894402999999997</v>
      </c>
      <c r="AI466">
        <v>19.974553</v>
      </c>
      <c r="AJ466">
        <v>29.737380000000002</v>
      </c>
      <c r="AK466">
        <v>0.5</v>
      </c>
      <c r="AL466">
        <v>0.36919000000000002</v>
      </c>
      <c r="AM466">
        <v>0.47123999999999999</v>
      </c>
      <c r="AN466">
        <v>1681.4965056778219</v>
      </c>
      <c r="AO466">
        <v>0.74387933221230662</v>
      </c>
      <c r="AP466">
        <v>1913.921297313276</v>
      </c>
      <c r="AQ466" s="1">
        <v>1679.2377337310361</v>
      </c>
      <c r="AR466" s="1">
        <v>8575.7180177271421</v>
      </c>
      <c r="AS466" s="1">
        <v>208.63837369764079</v>
      </c>
      <c r="AT466">
        <v>103.2172540603403</v>
      </c>
      <c r="AU466">
        <v>12480.732676529429</v>
      </c>
      <c r="AV466" s="1">
        <v>8127.4985921338002</v>
      </c>
      <c r="AW466" s="1">
        <v>0.52558006840000004</v>
      </c>
      <c r="AX466">
        <v>4991.1121255321004</v>
      </c>
      <c r="AY466" s="1">
        <v>0.32275970549999999</v>
      </c>
      <c r="AZ466">
        <v>1203.7380392304999</v>
      </c>
      <c r="BA466">
        <v>7.7841996999999996E-2</v>
      </c>
      <c r="BB466">
        <v>1141.5150393532001</v>
      </c>
      <c r="BC466" s="1">
        <v>7.3818228999999999E-2</v>
      </c>
      <c r="BD466">
        <v>15463.8637962496</v>
      </c>
      <c r="BE466" s="1">
        <v>0.59472947043195734</v>
      </c>
      <c r="BF466">
        <v>0.28171134889980881</v>
      </c>
      <c r="BG466">
        <v>7.6767719005665813E-2</v>
      </c>
      <c r="BH466">
        <v>2.910714860386085E-2</v>
      </c>
      <c r="BI466">
        <v>1.7684313058707268E-2</v>
      </c>
    </row>
    <row r="467" spans="1:61" x14ac:dyDescent="0.35">
      <c r="A467" t="s">
        <v>1790</v>
      </c>
      <c r="B467" t="s">
        <v>1093</v>
      </c>
      <c r="C467">
        <v>18</v>
      </c>
      <c r="D467">
        <v>107.62680083333331</v>
      </c>
      <c r="E467">
        <v>1937.2824149999999</v>
      </c>
      <c r="F467" t="s">
        <v>3</v>
      </c>
      <c r="G467">
        <v>7.4947647829019344E-3</v>
      </c>
      <c r="H467" t="s">
        <v>3</v>
      </c>
      <c r="I467">
        <v>8.4275898133772925E-2</v>
      </c>
      <c r="J467">
        <v>0.8575932873416291</v>
      </c>
      <c r="K467">
        <v>4.5974852597991653E-2</v>
      </c>
      <c r="L467">
        <v>0.7404104736695849</v>
      </c>
      <c r="M467">
        <v>4.7015797359053223E-2</v>
      </c>
      <c r="N467">
        <v>0.12991334220785561</v>
      </c>
      <c r="O467">
        <v>58025.602641500001</v>
      </c>
      <c r="P467" s="1">
        <v>0.2137931034482759</v>
      </c>
      <c r="Q467">
        <v>9.6551724137931033E-2</v>
      </c>
      <c r="R467">
        <v>0.68965517241379315</v>
      </c>
      <c r="S467">
        <v>20.25</v>
      </c>
      <c r="T467">
        <v>69517.148148139997</v>
      </c>
      <c r="U467" s="1">
        <v>95.668267407407399</v>
      </c>
      <c r="V467">
        <v>209808.58900740091</v>
      </c>
      <c r="W467" s="1">
        <v>0.70123207415350086</v>
      </c>
      <c r="X467">
        <v>0.21957860936795781</v>
      </c>
      <c r="Y467">
        <v>7.9189316478541272E-2</v>
      </c>
      <c r="Z467">
        <v>0.29876792584649908</v>
      </c>
      <c r="AA467">
        <v>209.80858900740091</v>
      </c>
      <c r="AB467">
        <v>6318.6884396511696</v>
      </c>
      <c r="AC467" s="1">
        <v>674.09031842164336</v>
      </c>
      <c r="AD467">
        <v>148818.5568639416</v>
      </c>
      <c r="AE467" s="1">
        <v>197</v>
      </c>
      <c r="AF467">
        <v>34155</v>
      </c>
      <c r="AG467" s="1">
        <v>54807.540689478403</v>
      </c>
      <c r="AH467" s="1">
        <v>45.729990999999998</v>
      </c>
      <c r="AI467">
        <v>28.729998999999999</v>
      </c>
      <c r="AJ467">
        <v>28.913197</v>
      </c>
      <c r="AK467">
        <v>3</v>
      </c>
      <c r="AL467">
        <v>1.738626</v>
      </c>
      <c r="AM467">
        <v>2.0832519999999999</v>
      </c>
      <c r="AN467">
        <v>0.40769481717512013</v>
      </c>
      <c r="AO467">
        <v>1.139944868928878</v>
      </c>
      <c r="AP467">
        <v>1425.187199668047</v>
      </c>
      <c r="AQ467" s="1">
        <v>1950.549682762696</v>
      </c>
      <c r="AR467" s="1">
        <v>7748.3327695409871</v>
      </c>
      <c r="AS467" s="1">
        <v>963.19422793088233</v>
      </c>
      <c r="AT467" s="1">
        <v>271.58061515775438</v>
      </c>
      <c r="AU467">
        <v>12358.84449506037</v>
      </c>
      <c r="AV467" s="1">
        <v>5735.8511645983999</v>
      </c>
      <c r="AW467" s="1">
        <v>0.38929608119999998</v>
      </c>
      <c r="AX467">
        <v>5518.2839924942</v>
      </c>
      <c r="AY467" s="1">
        <v>0.37452965069999999</v>
      </c>
      <c r="AZ467">
        <v>332.983483729</v>
      </c>
      <c r="BA467">
        <v>2.25998133E-2</v>
      </c>
      <c r="BB467">
        <v>3146.7855546776</v>
      </c>
      <c r="BC467" s="1">
        <v>0.2135744547</v>
      </c>
      <c r="BD467">
        <v>14733.904195499201</v>
      </c>
      <c r="BE467" s="1">
        <v>0.51786461847384258</v>
      </c>
      <c r="BF467">
        <v>0.2505156611732442</v>
      </c>
      <c r="BG467">
        <v>0.1877373593480671</v>
      </c>
      <c r="BH467">
        <v>2.0822481589400289E-2</v>
      </c>
      <c r="BI467">
        <v>2.3059879415445881E-2</v>
      </c>
    </row>
    <row r="468" spans="1:61" x14ac:dyDescent="0.35">
      <c r="A468" t="s">
        <v>1791</v>
      </c>
      <c r="B468" t="s">
        <v>1094</v>
      </c>
      <c r="C468">
        <v>10</v>
      </c>
      <c r="D468">
        <v>301.29673969999999</v>
      </c>
      <c r="E468">
        <v>3012.9673969999999</v>
      </c>
      <c r="F468" t="s">
        <v>3</v>
      </c>
      <c r="G468">
        <v>0.34780383493287242</v>
      </c>
      <c r="H468" t="s">
        <v>3</v>
      </c>
      <c r="I468">
        <v>6.5097256237963808E-2</v>
      </c>
      <c r="J468">
        <v>0.36288739341943299</v>
      </c>
      <c r="K468">
        <v>0.2210670540722102</v>
      </c>
      <c r="L468">
        <v>1</v>
      </c>
      <c r="M468">
        <v>1.142094678407796E-2</v>
      </c>
      <c r="N468">
        <v>0.1740222217784862</v>
      </c>
      <c r="O468">
        <v>74400.264566629994</v>
      </c>
      <c r="P468" s="1">
        <v>0.208695652173913</v>
      </c>
      <c r="Q468">
        <v>0.16086956521739129</v>
      </c>
      <c r="R468">
        <v>0.63043478260869568</v>
      </c>
      <c r="S468">
        <v>38</v>
      </c>
      <c r="T468">
        <v>82332.421052630001</v>
      </c>
      <c r="U468" s="1">
        <v>79.288615710526315</v>
      </c>
      <c r="V468">
        <v>176995.55943784409</v>
      </c>
      <c r="W468" s="1">
        <v>0.65388398273820869</v>
      </c>
      <c r="X468">
        <v>0.29139304103449237</v>
      </c>
      <c r="Y468">
        <v>5.4722976227298943E-2</v>
      </c>
      <c r="Z468">
        <v>0.34611601726179131</v>
      </c>
      <c r="AA468">
        <v>176.99555943784421</v>
      </c>
      <c r="AB468">
        <v>7620.6115017579796</v>
      </c>
      <c r="AC468" s="1">
        <v>683.21883006422729</v>
      </c>
      <c r="AD468">
        <v>117336.4264901773</v>
      </c>
      <c r="AE468" s="1">
        <v>94</v>
      </c>
      <c r="AF468">
        <v>27803</v>
      </c>
      <c r="AG468" s="1">
        <v>50041.168872776318</v>
      </c>
      <c r="AH468" s="1">
        <v>79.599982999999995</v>
      </c>
      <c r="AI468">
        <v>37.107899000000003</v>
      </c>
      <c r="AJ468">
        <v>49.538497999999997</v>
      </c>
      <c r="AK468">
        <v>2.5</v>
      </c>
      <c r="AL468">
        <v>2.1633870000000002</v>
      </c>
      <c r="AM468">
        <v>2.3175469999999998</v>
      </c>
      <c r="AN468">
        <v>0</v>
      </c>
      <c r="AO468">
        <v>1.5942926792218539</v>
      </c>
      <c r="AP468">
        <v>2508.5958406074319</v>
      </c>
      <c r="AQ468" s="1">
        <v>3018.2571537464269</v>
      </c>
      <c r="AR468" s="1">
        <v>10076.704470891431</v>
      </c>
      <c r="AS468" s="1">
        <v>1228.4615139497971</v>
      </c>
      <c r="AT468" s="1">
        <v>673.05940051630773</v>
      </c>
      <c r="AU468">
        <v>17505.078379711391</v>
      </c>
      <c r="AV468" s="1">
        <v>7854.5536916857</v>
      </c>
      <c r="AW468" s="1">
        <v>0.41070819650000001</v>
      </c>
      <c r="AX468">
        <v>6523.8021563324</v>
      </c>
      <c r="AY468" s="1">
        <v>0.34112428579999998</v>
      </c>
      <c r="AZ468">
        <v>1268.0539980218</v>
      </c>
      <c r="BA468" s="1">
        <v>6.6305507700000002E-2</v>
      </c>
      <c r="BB468">
        <v>3478.0044180765999</v>
      </c>
      <c r="BC468" s="1">
        <v>0.18186200999999999</v>
      </c>
      <c r="BD468">
        <v>19124.414264116502</v>
      </c>
      <c r="BE468" s="1">
        <v>0.56945837879742878</v>
      </c>
      <c r="BF468">
        <v>0.2297050178058723</v>
      </c>
      <c r="BG468">
        <v>0.155837342221604</v>
      </c>
      <c r="BH468">
        <v>2.1326252397872131E-2</v>
      </c>
      <c r="BI468">
        <v>2.3673008777222799E-2</v>
      </c>
    </row>
    <row r="469" spans="1:61" x14ac:dyDescent="0.35">
      <c r="A469" t="s">
        <v>1792</v>
      </c>
      <c r="B469" t="s">
        <v>1095</v>
      </c>
      <c r="C469">
        <v>73</v>
      </c>
      <c r="D469">
        <v>17.05754876712329</v>
      </c>
      <c r="E469">
        <v>1245.2010600000001</v>
      </c>
      <c r="F469" t="s">
        <v>3</v>
      </c>
      <c r="G469">
        <v>8.676857986903843E-3</v>
      </c>
      <c r="H469" t="s">
        <v>3</v>
      </c>
      <c r="I469">
        <v>1.7905004328973531E-2</v>
      </c>
      <c r="J469">
        <v>0.94044607749902009</v>
      </c>
      <c r="K469">
        <v>3.2783337384063513E-2</v>
      </c>
      <c r="L469">
        <v>0.43880981757293219</v>
      </c>
      <c r="M469" t="s">
        <v>3</v>
      </c>
      <c r="N469">
        <v>0.1487209956835055</v>
      </c>
      <c r="O469">
        <v>62833.295647660001</v>
      </c>
      <c r="P469" s="1">
        <v>0.16666666666666671</v>
      </c>
      <c r="Q469">
        <v>0.1862745098039216</v>
      </c>
      <c r="R469">
        <v>0.6470588235294118</v>
      </c>
      <c r="S469">
        <v>10.24</v>
      </c>
      <c r="T469">
        <v>93904.6171875</v>
      </c>
      <c r="U469" s="1">
        <v>121.601666015625</v>
      </c>
      <c r="V469">
        <v>204551.79342683821</v>
      </c>
      <c r="W469" s="1">
        <v>0.63447736312754233</v>
      </c>
      <c r="X469">
        <v>8.3053971073005883E-2</v>
      </c>
      <c r="Y469">
        <v>0.28246866579945179</v>
      </c>
      <c r="Z469">
        <v>0.36552263687245767</v>
      </c>
      <c r="AA469">
        <v>204.5517934268382</v>
      </c>
      <c r="AB469">
        <v>5791.7473986088626</v>
      </c>
      <c r="AC469" s="1">
        <v>516.23705652804381</v>
      </c>
      <c r="AD469">
        <v>167541.88627878751</v>
      </c>
      <c r="AE469" s="1">
        <v>270</v>
      </c>
      <c r="AF469">
        <v>35622</v>
      </c>
      <c r="AG469" s="1">
        <v>56274.091634491633</v>
      </c>
      <c r="AH469" s="1">
        <v>39.973669999999998</v>
      </c>
      <c r="AI469">
        <v>23.226133999999998</v>
      </c>
      <c r="AJ469">
        <v>27.531089999999999</v>
      </c>
      <c r="AK469">
        <v>2.5</v>
      </c>
      <c r="AL469">
        <v>0.95684499999999995</v>
      </c>
      <c r="AM469">
        <v>2.1903130000000002</v>
      </c>
      <c r="AN469">
        <v>0</v>
      </c>
      <c r="AO469">
        <v>0.9799470657528494</v>
      </c>
      <c r="AP469">
        <v>2128.569365336069</v>
      </c>
      <c r="AQ469" s="1">
        <v>2074.8188087793628</v>
      </c>
      <c r="AR469" s="1">
        <v>8447.5492014116971</v>
      </c>
      <c r="AS469" s="1">
        <v>1596.2755846031801</v>
      </c>
      <c r="AT469">
        <v>387.30899409931442</v>
      </c>
      <c r="AU469">
        <v>14634.52195422962</v>
      </c>
      <c r="AV469" s="1">
        <v>9517.8919948141993</v>
      </c>
      <c r="AW469" s="1">
        <v>0.54031711240000002</v>
      </c>
      <c r="AX469">
        <v>4778.7981834099</v>
      </c>
      <c r="AY469" s="1">
        <v>0.27128553640000003</v>
      </c>
      <c r="AZ469">
        <v>687.05897562179996</v>
      </c>
      <c r="BA469">
        <v>3.9003355099999998E-2</v>
      </c>
      <c r="BB469">
        <v>2631.6322154874001</v>
      </c>
      <c r="BC469" s="1">
        <v>0.14939399610000001</v>
      </c>
      <c r="BD469">
        <v>17615.3813693333</v>
      </c>
      <c r="BE469" s="1">
        <v>0.51040502938979182</v>
      </c>
      <c r="BF469">
        <v>0.22672613224701521</v>
      </c>
      <c r="BG469">
        <v>0.2012644517429486</v>
      </c>
      <c r="BH469">
        <v>4.0349576420506607E-2</v>
      </c>
      <c r="BI469">
        <v>2.1254810199737819E-2</v>
      </c>
    </row>
    <row r="470" spans="1:61" x14ac:dyDescent="0.35">
      <c r="A470" t="s">
        <v>1793</v>
      </c>
      <c r="B470" t="s">
        <v>1096</v>
      </c>
      <c r="C470">
        <v>144</v>
      </c>
      <c r="D470">
        <v>8.3103923888888893</v>
      </c>
      <c r="E470">
        <v>1196.696504</v>
      </c>
      <c r="F470" t="s">
        <v>3</v>
      </c>
      <c r="G470">
        <v>8.4047713781074881E-3</v>
      </c>
      <c r="H470" t="s">
        <v>3</v>
      </c>
      <c r="I470">
        <v>1.1132682561069919E-2</v>
      </c>
      <c r="J470">
        <v>0.95488282211871878</v>
      </c>
      <c r="K470">
        <v>2.4740405651057541E-2</v>
      </c>
      <c r="L470">
        <v>0.996522550724948</v>
      </c>
      <c r="M470" t="s">
        <v>3</v>
      </c>
      <c r="N470">
        <v>0.18407101443188001</v>
      </c>
      <c r="O470">
        <v>68944.072705600003</v>
      </c>
      <c r="P470" s="1">
        <v>0.12790697674418611</v>
      </c>
      <c r="Q470">
        <v>0.186046511627907</v>
      </c>
      <c r="R470">
        <v>0.68604651162790697</v>
      </c>
      <c r="S470">
        <v>11</v>
      </c>
      <c r="T470">
        <v>88037.363636359994</v>
      </c>
      <c r="U470" s="1">
        <v>108.7905912727273</v>
      </c>
      <c r="V470">
        <v>171382.45103455239</v>
      </c>
      <c r="W470" s="1">
        <v>0.52989364130711969</v>
      </c>
      <c r="X470">
        <v>0.1100262037503222</v>
      </c>
      <c r="Y470">
        <v>0.36008015494255818</v>
      </c>
      <c r="Z470">
        <v>0.47010635869288042</v>
      </c>
      <c r="AA470">
        <v>171.38245103455239</v>
      </c>
      <c r="AB470">
        <v>3359.0939612204302</v>
      </c>
      <c r="AC470" s="1">
        <v>272.21857748487253</v>
      </c>
      <c r="AD470">
        <v>133239.30594720531</v>
      </c>
      <c r="AE470" s="1">
        <v>134</v>
      </c>
      <c r="AF470">
        <v>33309</v>
      </c>
      <c r="AG470" s="1">
        <v>51268.580654674137</v>
      </c>
      <c r="AH470" s="1">
        <v>19.599988</v>
      </c>
      <c r="AI470">
        <v>19.599988</v>
      </c>
      <c r="AJ470">
        <v>19.599983999999999</v>
      </c>
      <c r="AK470">
        <v>0</v>
      </c>
      <c r="AL470">
        <v>0</v>
      </c>
      <c r="AM470">
        <v>0</v>
      </c>
      <c r="AN470">
        <v>0</v>
      </c>
      <c r="AO470" s="1">
        <v>0.74789186199126911</v>
      </c>
      <c r="AP470">
        <v>1821.495168335513</v>
      </c>
      <c r="AQ470" s="1">
        <v>3738.9207581406959</v>
      </c>
      <c r="AR470" s="1">
        <v>7892.0655224041666</v>
      </c>
      <c r="AS470" s="1">
        <v>846.66190350966372</v>
      </c>
      <c r="AT470">
        <v>546.3926048203781</v>
      </c>
      <c r="AU470">
        <v>14845.535957210421</v>
      </c>
      <c r="AV470" s="1">
        <v>9534.0192892600007</v>
      </c>
      <c r="AW470" s="1">
        <v>0.56565809850000004</v>
      </c>
      <c r="AX470">
        <v>3129.0144950570998</v>
      </c>
      <c r="AY470" s="1">
        <v>0.18564598369999999</v>
      </c>
      <c r="AZ470">
        <v>269.08246452949999</v>
      </c>
      <c r="BA470">
        <v>1.5964796199999999E-2</v>
      </c>
      <c r="BB470">
        <v>3922.6221774568999</v>
      </c>
      <c r="BC470" s="1">
        <v>0.23273112160000001</v>
      </c>
      <c r="BD470">
        <v>16854.738426303498</v>
      </c>
      <c r="BE470" s="1">
        <v>0.51838720626621526</v>
      </c>
      <c r="BF470">
        <v>0.24403654342394221</v>
      </c>
      <c r="BG470">
        <v>0.18514269778579431</v>
      </c>
      <c r="BH470">
        <v>4.1236278374098892E-2</v>
      </c>
      <c r="BI470">
        <v>1.1197274149949459E-2</v>
      </c>
    </row>
    <row r="471" spans="1:61" x14ac:dyDescent="0.35">
      <c r="A471" t="s">
        <v>1794</v>
      </c>
      <c r="B471" t="s">
        <v>1097</v>
      </c>
      <c r="C471">
        <v>2</v>
      </c>
      <c r="D471">
        <v>176.538409</v>
      </c>
      <c r="E471">
        <v>353.076818</v>
      </c>
      <c r="F471" t="s">
        <v>3</v>
      </c>
      <c r="G471" t="s">
        <v>3</v>
      </c>
      <c r="H471" t="s">
        <v>3</v>
      </c>
      <c r="I471" t="s">
        <v>3</v>
      </c>
      <c r="J471">
        <v>0.9175215957766617</v>
      </c>
      <c r="K471">
        <v>3.6183520493332011E-2</v>
      </c>
      <c r="L471">
        <v>0.98625121471153177</v>
      </c>
      <c r="M471" t="s">
        <v>3</v>
      </c>
      <c r="N471">
        <v>0.2201092663945107</v>
      </c>
      <c r="O471">
        <v>58307.34375</v>
      </c>
      <c r="P471" s="1">
        <v>0.25</v>
      </c>
      <c r="Q471">
        <v>0</v>
      </c>
      <c r="R471">
        <v>0.75</v>
      </c>
      <c r="S471">
        <v>5.14</v>
      </c>
      <c r="T471">
        <v>77252.412451359996</v>
      </c>
      <c r="U471" s="1">
        <v>68.691987937743193</v>
      </c>
      <c r="V471">
        <v>151630.4590691083</v>
      </c>
      <c r="W471" s="1">
        <v>0.64055068251608227</v>
      </c>
      <c r="X471">
        <v>0.27520527782551202</v>
      </c>
      <c r="Y471">
        <v>8.4244039658405739E-2</v>
      </c>
      <c r="Z471">
        <v>0.35944931748391767</v>
      </c>
      <c r="AA471">
        <v>151.6304590691083</v>
      </c>
      <c r="AB471">
        <v>4075.960036549327</v>
      </c>
      <c r="AC471" s="1">
        <v>382.58912257445348</v>
      </c>
      <c r="AD471">
        <v>105123.10101756301</v>
      </c>
      <c r="AE471" s="1">
        <v>69</v>
      </c>
      <c r="AF471">
        <v>32874</v>
      </c>
      <c r="AG471" s="1">
        <v>45141.489521762487</v>
      </c>
      <c r="AH471" s="1">
        <v>51.699818</v>
      </c>
      <c r="AI471">
        <v>20.417493</v>
      </c>
      <c r="AJ471">
        <v>34.327244</v>
      </c>
      <c r="AK471">
        <v>3</v>
      </c>
      <c r="AL471">
        <v>1.6294200000000001</v>
      </c>
      <c r="AM471">
        <v>2.4531540000000001</v>
      </c>
      <c r="AN471">
        <v>2148.696519633866</v>
      </c>
      <c r="AO471" s="1">
        <v>1.0740310287759469</v>
      </c>
      <c r="AP471">
        <v>3841.3772042094251</v>
      </c>
      <c r="AQ471" s="1">
        <v>8566.6001442213055</v>
      </c>
      <c r="AR471" s="1">
        <v>10858.405181390301</v>
      </c>
      <c r="AS471" s="1">
        <v>616.31313330800435</v>
      </c>
      <c r="AT471">
        <v>546.21141963503248</v>
      </c>
      <c r="AU471">
        <v>24428.907082764072</v>
      </c>
      <c r="AV471" s="1">
        <v>14854.473041270699</v>
      </c>
      <c r="AW471" s="1">
        <v>0.53847789769999999</v>
      </c>
      <c r="AX471">
        <v>5951.7105261610996</v>
      </c>
      <c r="AY471" s="1">
        <v>0.21575080869999999</v>
      </c>
      <c r="AZ471">
        <v>1483.9688111554001</v>
      </c>
      <c r="BA471" s="1">
        <v>5.3794194099999998E-2</v>
      </c>
      <c r="BB471">
        <v>5295.8880214947003</v>
      </c>
      <c r="BC471" s="1">
        <v>0.1919770995</v>
      </c>
      <c r="BD471">
        <v>27586.0404000819</v>
      </c>
      <c r="BE471" s="1">
        <v>0.50329823959300679</v>
      </c>
      <c r="BF471">
        <v>0.2302455762708443</v>
      </c>
      <c r="BG471">
        <v>0.1770378048411192</v>
      </c>
      <c r="BH471">
        <v>7.1126019501756371E-2</v>
      </c>
      <c r="BI471">
        <v>1.8292359793273309E-2</v>
      </c>
    </row>
    <row r="472" spans="1:61" x14ac:dyDescent="0.35">
      <c r="A472" t="s">
        <v>1795</v>
      </c>
      <c r="B472" t="s">
        <v>1098</v>
      </c>
      <c r="C472">
        <v>156</v>
      </c>
      <c r="D472">
        <v>5.0885230705128208</v>
      </c>
      <c r="E472">
        <v>793.80959900000005</v>
      </c>
      <c r="F472" t="s">
        <v>3</v>
      </c>
      <c r="G472" t="s">
        <v>3</v>
      </c>
      <c r="H472" t="s">
        <v>3</v>
      </c>
      <c r="I472">
        <v>2.9492523157860891E-2</v>
      </c>
      <c r="J472">
        <v>0.94439421937978418</v>
      </c>
      <c r="K472">
        <v>2.611325746235502E-2</v>
      </c>
      <c r="L472">
        <v>0.24000413419996869</v>
      </c>
      <c r="M472" t="s">
        <v>3</v>
      </c>
      <c r="N472">
        <v>0.13834740876974291</v>
      </c>
      <c r="O472">
        <v>63807.860465110003</v>
      </c>
      <c r="P472" s="1">
        <v>0.26229508196721307</v>
      </c>
      <c r="Q472">
        <v>9.8360655737704916E-2</v>
      </c>
      <c r="R472">
        <v>0.63934426229508201</v>
      </c>
      <c r="S472">
        <v>10</v>
      </c>
      <c r="T472">
        <v>95112.2</v>
      </c>
      <c r="U472" s="1">
        <v>79.380959900000008</v>
      </c>
      <c r="V472">
        <v>192346.52767155561</v>
      </c>
      <c r="W472" s="1">
        <v>0.82108826633811549</v>
      </c>
      <c r="X472">
        <v>4.1486504506095243E-2</v>
      </c>
      <c r="Y472">
        <v>0.13742522915578931</v>
      </c>
      <c r="Z472">
        <v>0.17891173366188451</v>
      </c>
      <c r="AA472">
        <v>192.34652767155561</v>
      </c>
      <c r="AB472">
        <v>4880.1450686413273</v>
      </c>
      <c r="AC472" s="1">
        <v>622.0447959082943</v>
      </c>
      <c r="AD472">
        <v>190991.59219361981</v>
      </c>
      <c r="AE472" s="1">
        <v>364</v>
      </c>
      <c r="AF472">
        <v>39858</v>
      </c>
      <c r="AG472" s="1">
        <v>60337.350370659376</v>
      </c>
      <c r="AH472" s="1">
        <v>30.299986000000001</v>
      </c>
      <c r="AI472">
        <v>24.818187000000002</v>
      </c>
      <c r="AJ472">
        <v>19.999904999999998</v>
      </c>
      <c r="AK472">
        <v>0.5</v>
      </c>
      <c r="AL472">
        <v>0.32489499999999999</v>
      </c>
      <c r="AM472">
        <v>0.394841</v>
      </c>
      <c r="AN472">
        <v>1982.8240701332211</v>
      </c>
      <c r="AO472">
        <v>1.54554858248493</v>
      </c>
      <c r="AP472">
        <v>2469.728146988557</v>
      </c>
      <c r="AQ472" s="1">
        <v>3259.3064549223218</v>
      </c>
      <c r="AR472" s="1">
        <v>8008.9555077300083</v>
      </c>
      <c r="AS472" s="1">
        <v>314.78844588776508</v>
      </c>
      <c r="AT472">
        <v>378.67205231414692</v>
      </c>
      <c r="AU472">
        <v>14431.4506078428</v>
      </c>
      <c r="AV472" s="1">
        <v>7732.2378221435001</v>
      </c>
      <c r="AW472" s="1">
        <v>0.46113974639999999</v>
      </c>
      <c r="AX472">
        <v>6505.2269085902999</v>
      </c>
      <c r="AY472" s="1">
        <v>0.38796254790000001</v>
      </c>
      <c r="AZ472">
        <v>1136.2259448048001</v>
      </c>
      <c r="BA472" s="1">
        <v>6.7762911100000003E-2</v>
      </c>
      <c r="BB472">
        <v>1393.9765723471</v>
      </c>
      <c r="BC472" s="1">
        <v>8.3134794600000006E-2</v>
      </c>
      <c r="BD472">
        <v>16767.6672478857</v>
      </c>
      <c r="BE472" s="1">
        <v>0.57333246990894893</v>
      </c>
      <c r="BF472">
        <v>0.21216099846494771</v>
      </c>
      <c r="BG472">
        <v>0.15166253416664921</v>
      </c>
      <c r="BH472">
        <v>4.2537536230889079E-2</v>
      </c>
      <c r="BI472">
        <v>2.0306461228565071E-2</v>
      </c>
    </row>
    <row r="473" spans="1:61" x14ac:dyDescent="0.35">
      <c r="A473" t="s">
        <v>1796</v>
      </c>
      <c r="B473" t="s">
        <v>1099</v>
      </c>
      <c r="C473">
        <v>22</v>
      </c>
      <c r="D473">
        <v>29.17083545454545</v>
      </c>
      <c r="E473">
        <v>641.75837999999999</v>
      </c>
      <c r="F473" t="s">
        <v>3</v>
      </c>
      <c r="G473" t="s">
        <v>3</v>
      </c>
      <c r="H473" t="s">
        <v>3</v>
      </c>
      <c r="I473">
        <v>1.9711220790792849E-2</v>
      </c>
      <c r="J473">
        <v>0.94858456560220528</v>
      </c>
      <c r="K473">
        <v>1.5714217755569759E-2</v>
      </c>
      <c r="L473">
        <v>0.302589183078952</v>
      </c>
      <c r="M473" t="s">
        <v>3</v>
      </c>
      <c r="N473">
        <v>0.15990373325711449</v>
      </c>
      <c r="O473">
        <v>58092.621987949999</v>
      </c>
      <c r="P473" s="1">
        <v>0.28000000000000003</v>
      </c>
      <c r="Q473">
        <v>0.26</v>
      </c>
      <c r="R473">
        <v>0.46</v>
      </c>
      <c r="S473">
        <v>9</v>
      </c>
      <c r="T473">
        <v>94242.555555550003</v>
      </c>
      <c r="U473" s="1">
        <v>71.306486666666672</v>
      </c>
      <c r="V473">
        <v>214107.85473498609</v>
      </c>
      <c r="W473" s="1">
        <v>0.65225120884890275</v>
      </c>
      <c r="X473">
        <v>0.13817480827370021</v>
      </c>
      <c r="Y473">
        <v>0.20957398287739701</v>
      </c>
      <c r="Z473">
        <v>0.34774879115109719</v>
      </c>
      <c r="AA473">
        <v>214.10785473498609</v>
      </c>
      <c r="AB473">
        <v>5190.2633511384774</v>
      </c>
      <c r="AC473" s="1">
        <v>474.98533638158341</v>
      </c>
      <c r="AD473" s="1">
        <v>178702.5078991038</v>
      </c>
      <c r="AE473" s="1">
        <v>318</v>
      </c>
      <c r="AF473">
        <v>38014</v>
      </c>
      <c r="AG473" s="1">
        <v>56232.48957907642</v>
      </c>
      <c r="AH473" s="1">
        <v>32.449989000000002</v>
      </c>
      <c r="AI473">
        <v>20.052496000000001</v>
      </c>
      <c r="AJ473">
        <v>31.564449</v>
      </c>
      <c r="AK473">
        <v>4.5</v>
      </c>
      <c r="AL473">
        <v>2.0245139999999999</v>
      </c>
      <c r="AM473">
        <v>4.3556350000000004</v>
      </c>
      <c r="AN473">
        <v>0</v>
      </c>
      <c r="AO473">
        <v>0.698565621056351</v>
      </c>
      <c r="AP473">
        <v>2292.9971401386301</v>
      </c>
      <c r="AQ473" s="1">
        <v>3998.506540732667</v>
      </c>
      <c r="AR473" s="1">
        <v>8353.1670127938178</v>
      </c>
      <c r="AS473" s="1">
        <v>479.10317898770558</v>
      </c>
      <c r="AT473" s="1">
        <v>197.7913245168688</v>
      </c>
      <c r="AU473">
        <v>15321.56519716969</v>
      </c>
      <c r="AV473" s="1">
        <v>7365.3840963547</v>
      </c>
      <c r="AW473" s="1">
        <v>0.5108112253</v>
      </c>
      <c r="AX473">
        <v>4586.2570694138003</v>
      </c>
      <c r="AY473" s="1">
        <v>0.31807052590000001</v>
      </c>
      <c r="AZ473">
        <v>1173.6478607842</v>
      </c>
      <c r="BA473">
        <v>8.1395959000000004E-2</v>
      </c>
      <c r="BB473">
        <v>1293.7051755678999</v>
      </c>
      <c r="BC473" s="1">
        <v>8.9722289699999999E-2</v>
      </c>
      <c r="BD473">
        <v>14418.994202120601</v>
      </c>
      <c r="BE473" s="1">
        <v>0.52988378722139007</v>
      </c>
      <c r="BF473">
        <v>0.23965490580652171</v>
      </c>
      <c r="BG473">
        <v>0.19938479303261381</v>
      </c>
      <c r="BH473">
        <v>1.684274698870717E-2</v>
      </c>
      <c r="BI473">
        <v>1.42337669507673E-2</v>
      </c>
    </row>
    <row r="474" spans="1:61" x14ac:dyDescent="0.35">
      <c r="A474" t="s">
        <v>1797</v>
      </c>
      <c r="B474" t="s">
        <v>1100</v>
      </c>
      <c r="C474">
        <v>7</v>
      </c>
      <c r="D474">
        <v>625.59098928571427</v>
      </c>
      <c r="E474">
        <v>4379.1369249999998</v>
      </c>
      <c r="F474">
        <v>2.72822221834511E-2</v>
      </c>
      <c r="G474">
        <v>0.45425212754869593</v>
      </c>
      <c r="H474" t="s">
        <v>3</v>
      </c>
      <c r="I474">
        <v>4.0640071481603167E-2</v>
      </c>
      <c r="J474">
        <v>0.38700128348070401</v>
      </c>
      <c r="K474">
        <v>8.9247317659867403E-2</v>
      </c>
      <c r="L474">
        <v>0.35858157650786399</v>
      </c>
      <c r="M474">
        <v>9.7790073427424622E-3</v>
      </c>
      <c r="N474">
        <v>0.155690434678873</v>
      </c>
      <c r="O474">
        <v>88777.249179150007</v>
      </c>
      <c r="P474" s="1">
        <v>0.14942528735632191</v>
      </c>
      <c r="Q474">
        <v>0.2040229885057471</v>
      </c>
      <c r="R474">
        <v>0.64655172413793105</v>
      </c>
      <c r="S474">
        <v>49</v>
      </c>
      <c r="T474">
        <v>103556.77551019999</v>
      </c>
      <c r="U474" s="1">
        <v>89.370141326530614</v>
      </c>
      <c r="V474">
        <v>215250.91042911381</v>
      </c>
      <c r="W474" s="1">
        <v>0.88018428046430619</v>
      </c>
      <c r="X474">
        <v>9.467267067050758E-2</v>
      </c>
      <c r="Y474">
        <v>2.5143048865186181E-2</v>
      </c>
      <c r="Z474">
        <v>0.1198157195356938</v>
      </c>
      <c r="AA474">
        <v>215.25091042911379</v>
      </c>
      <c r="AB474">
        <v>18424.623249249049</v>
      </c>
      <c r="AC474" s="1">
        <v>2006.2431502983891</v>
      </c>
      <c r="AD474">
        <v>195607.32770595149</v>
      </c>
      <c r="AE474" s="1">
        <v>379</v>
      </c>
      <c r="AF474">
        <v>52008.5</v>
      </c>
      <c r="AG474" s="1">
        <v>186332.59530850919</v>
      </c>
      <c r="AH474" s="1">
        <v>183.429992</v>
      </c>
      <c r="AI474">
        <v>81.201299000000006</v>
      </c>
      <c r="AJ474">
        <v>100.471797</v>
      </c>
      <c r="AK474">
        <v>1.25</v>
      </c>
      <c r="AL474">
        <v>1.096312</v>
      </c>
      <c r="AM474">
        <v>0.99488299999999996</v>
      </c>
      <c r="AN474">
        <v>0</v>
      </c>
      <c r="AO474">
        <v>0.95005113498393046</v>
      </c>
      <c r="AP474">
        <v>3380.544041791979</v>
      </c>
      <c r="AQ474" s="1">
        <v>4549.4704050616092</v>
      </c>
      <c r="AR474" s="1">
        <v>13992.486594832841</v>
      </c>
      <c r="AS474" s="1">
        <v>1930.4392040675909</v>
      </c>
      <c r="AT474">
        <v>1066.4340119942699</v>
      </c>
      <c r="AU474">
        <v>24919.374257748292</v>
      </c>
      <c r="AV474" s="1">
        <v>5968.2694255314</v>
      </c>
      <c r="AW474" s="1">
        <v>0.23521272130000001</v>
      </c>
      <c r="AX474">
        <v>16490.443147693499</v>
      </c>
      <c r="AY474" s="1">
        <v>0.6498972703</v>
      </c>
      <c r="AZ474">
        <v>1215.1331321081</v>
      </c>
      <c r="BA474">
        <v>4.7889053000000001E-2</v>
      </c>
      <c r="BB474">
        <v>1700.0770703894</v>
      </c>
      <c r="BC474" s="1">
        <v>6.7000955500000001E-2</v>
      </c>
      <c r="BD474">
        <v>25373.9227757224</v>
      </c>
      <c r="BE474" s="1">
        <v>0.6062783209695467</v>
      </c>
      <c r="BF474">
        <v>0.21287707602818681</v>
      </c>
      <c r="BG474">
        <v>0.1279403954284489</v>
      </c>
      <c r="BH474">
        <v>3.3711018743019398E-2</v>
      </c>
      <c r="BI474">
        <v>1.919318883079818E-2</v>
      </c>
    </row>
    <row r="475" spans="1:61" x14ac:dyDescent="0.35">
      <c r="A475" t="s">
        <v>1798</v>
      </c>
      <c r="B475" t="s">
        <v>1101</v>
      </c>
      <c r="C475">
        <v>42</v>
      </c>
      <c r="D475">
        <v>53.831759571428577</v>
      </c>
      <c r="E475">
        <v>2260.9339020000002</v>
      </c>
      <c r="F475">
        <v>1.6965336083735561E-2</v>
      </c>
      <c r="G475">
        <v>5.211023433422201E-2</v>
      </c>
      <c r="H475" t="s">
        <v>3</v>
      </c>
      <c r="I475">
        <v>3.9912179667351083E-2</v>
      </c>
      <c r="J475">
        <v>0.81427134449423511</v>
      </c>
      <c r="K475">
        <v>7.5456285298957884E-2</v>
      </c>
      <c r="L475">
        <v>0.28443832574191108</v>
      </c>
      <c r="M475">
        <v>6.1041950098333084E-3</v>
      </c>
      <c r="N475">
        <v>0.1181142919658812</v>
      </c>
      <c r="O475">
        <v>71660.712350760004</v>
      </c>
      <c r="P475" s="1">
        <v>0.1019108280254777</v>
      </c>
      <c r="Q475">
        <v>0.13375796178343949</v>
      </c>
      <c r="R475">
        <v>0.76433121019108285</v>
      </c>
      <c r="S475">
        <v>14</v>
      </c>
      <c r="T475">
        <v>84809.214285709997</v>
      </c>
      <c r="U475" s="1">
        <v>161.49527871428569</v>
      </c>
      <c r="V475">
        <v>241959.0769619942</v>
      </c>
      <c r="W475" s="1">
        <v>0.74338251170616809</v>
      </c>
      <c r="X475">
        <v>0.1465596562880836</v>
      </c>
      <c r="Y475">
        <v>0.1100578320057483</v>
      </c>
      <c r="Z475">
        <v>0.25661748829383191</v>
      </c>
      <c r="AA475">
        <v>241.95907696199421</v>
      </c>
      <c r="AB475">
        <v>8179.380646042433</v>
      </c>
      <c r="AC475" s="1">
        <v>816.01075925659666</v>
      </c>
      <c r="AD475">
        <v>207959.92261378281</v>
      </c>
      <c r="AE475" s="1">
        <v>418</v>
      </c>
      <c r="AF475">
        <v>45800</v>
      </c>
      <c r="AG475" s="1">
        <v>99913.979553686178</v>
      </c>
      <c r="AH475" s="1">
        <v>36.117997000000003</v>
      </c>
      <c r="AI475">
        <v>33.217998000000001</v>
      </c>
      <c r="AJ475">
        <v>35.044178000000002</v>
      </c>
      <c r="AK475">
        <v>2.4500000000000002</v>
      </c>
      <c r="AL475">
        <v>1.9748000000000001</v>
      </c>
      <c r="AM475">
        <v>2.3621180000000002</v>
      </c>
      <c r="AN475">
        <v>0</v>
      </c>
      <c r="AO475">
        <v>0.70127024465124588</v>
      </c>
      <c r="AP475">
        <v>1297.9641852440141</v>
      </c>
      <c r="AQ475" s="1">
        <v>2809.5586714768101</v>
      </c>
      <c r="AR475" s="1">
        <v>7576.2774598794958</v>
      </c>
      <c r="AS475" s="1">
        <v>839.39422480295048</v>
      </c>
      <c r="AT475" s="1">
        <v>464.31932798714791</v>
      </c>
      <c r="AU475">
        <v>12987.513869390419</v>
      </c>
      <c r="AV475" s="1">
        <v>3395.7252215455001</v>
      </c>
      <c r="AW475" s="1">
        <v>0.25279522780000002</v>
      </c>
      <c r="AX475">
        <v>7488.3291857711001</v>
      </c>
      <c r="AY475" s="1">
        <v>0.55746968870000002</v>
      </c>
      <c r="AZ475">
        <v>1262.2372643273</v>
      </c>
      <c r="BA475">
        <v>9.3967425500000007E-2</v>
      </c>
      <c r="BB475">
        <v>1286.4192679119001</v>
      </c>
      <c r="BC475" s="1">
        <v>9.5767658000000006E-2</v>
      </c>
      <c r="BD475">
        <v>13432.7109395558</v>
      </c>
      <c r="BE475" s="1">
        <v>0.58702806530226992</v>
      </c>
      <c r="BF475">
        <v>0.1949083945638008</v>
      </c>
      <c r="BG475">
        <v>0.16857677814692301</v>
      </c>
      <c r="BH475">
        <v>3.4843531305130598E-2</v>
      </c>
      <c r="BI475">
        <v>1.46432306818757E-2</v>
      </c>
    </row>
    <row r="476" spans="1:61" x14ac:dyDescent="0.35">
      <c r="A476" t="s">
        <v>1799</v>
      </c>
      <c r="B476" t="s">
        <v>1102</v>
      </c>
      <c r="C476">
        <v>13</v>
      </c>
      <c r="D476">
        <v>115.5137025384615</v>
      </c>
      <c r="E476">
        <v>1501.6781329999999</v>
      </c>
      <c r="F476">
        <v>2.1152982535710841E-2</v>
      </c>
      <c r="G476">
        <v>2.3085930754315351E-2</v>
      </c>
      <c r="H476" t="s">
        <v>3</v>
      </c>
      <c r="I476">
        <v>0.13287869292227719</v>
      </c>
      <c r="J476">
        <v>0.76566445087121482</v>
      </c>
      <c r="K476">
        <v>5.5929282420214513E-2</v>
      </c>
      <c r="L476">
        <v>0.42287813579568478</v>
      </c>
      <c r="M476">
        <v>1.686435004332483E-2</v>
      </c>
      <c r="N476">
        <v>0.17009048060344489</v>
      </c>
      <c r="O476">
        <v>67637.768174390003</v>
      </c>
      <c r="P476" s="1">
        <v>0.1743119266055046</v>
      </c>
      <c r="Q476">
        <v>0.1376146788990826</v>
      </c>
      <c r="R476">
        <v>0.68807339449541283</v>
      </c>
      <c r="S476">
        <v>13</v>
      </c>
      <c r="T476">
        <v>105523.53846153</v>
      </c>
      <c r="U476" s="1">
        <v>115.5137025384615</v>
      </c>
      <c r="V476">
        <v>274007.42606405128</v>
      </c>
      <c r="W476" s="1">
        <v>0.67144585367579768</v>
      </c>
      <c r="X476">
        <v>0.29909303927548131</v>
      </c>
      <c r="Y476">
        <v>2.946110704872101E-2</v>
      </c>
      <c r="Z476">
        <v>0.32855414632420232</v>
      </c>
      <c r="AA476">
        <v>274.00742606405129</v>
      </c>
      <c r="AB476">
        <v>10189.246725882769</v>
      </c>
      <c r="AC476" s="1">
        <v>989.32490748335363</v>
      </c>
      <c r="AD476">
        <v>245097.7157120952</v>
      </c>
      <c r="AE476" s="1">
        <v>490</v>
      </c>
      <c r="AF476">
        <v>40551</v>
      </c>
      <c r="AG476" s="1">
        <v>71490.410497789184</v>
      </c>
      <c r="AH476" s="1">
        <v>59.399920000000002</v>
      </c>
      <c r="AI476">
        <v>36.299999999999997</v>
      </c>
      <c r="AJ476">
        <v>36.986992999999998</v>
      </c>
      <c r="AK476">
        <v>1</v>
      </c>
      <c r="AL476">
        <v>1</v>
      </c>
      <c r="AM476">
        <v>1</v>
      </c>
      <c r="AN476">
        <v>0</v>
      </c>
      <c r="AO476" s="1">
        <v>1.0032567102038761</v>
      </c>
      <c r="AP476">
        <v>2616.0637780293232</v>
      </c>
      <c r="AQ476" s="1">
        <v>2608.2367612127969</v>
      </c>
      <c r="AR476" s="1">
        <v>8870.6737397766992</v>
      </c>
      <c r="AS476" s="1">
        <v>1110.403823134048</v>
      </c>
      <c r="AT476">
        <v>412.37449383569071</v>
      </c>
      <c r="AU476">
        <v>15617.752595988561</v>
      </c>
      <c r="AV476" s="1">
        <v>4474.3680962083999</v>
      </c>
      <c r="AW476" s="1">
        <v>0.28165608910000001</v>
      </c>
      <c r="AX476">
        <v>8711.8751547979009</v>
      </c>
      <c r="AY476" s="1">
        <v>0.54840206069999997</v>
      </c>
      <c r="AZ476">
        <v>942.61221485179999</v>
      </c>
      <c r="BA476">
        <v>5.9336304999999999E-2</v>
      </c>
      <c r="BB476">
        <v>1757.0716278883001</v>
      </c>
      <c r="BC476" s="1">
        <v>0.1106055452</v>
      </c>
      <c r="BD476">
        <v>15885.927093746401</v>
      </c>
      <c r="BE476" s="1">
        <v>0.59384206291846786</v>
      </c>
      <c r="BF476">
        <v>0.2370568957131623</v>
      </c>
      <c r="BG476">
        <v>0.1325193750880686</v>
      </c>
      <c r="BH476">
        <v>1.829599225451025E-2</v>
      </c>
      <c r="BI476">
        <v>1.8285674025791031E-2</v>
      </c>
    </row>
    <row r="477" spans="1:61" x14ac:dyDescent="0.35">
      <c r="A477" t="s">
        <v>1800</v>
      </c>
      <c r="B477" t="s">
        <v>1103</v>
      </c>
      <c r="C477">
        <v>59</v>
      </c>
      <c r="D477">
        <v>29.951662118644069</v>
      </c>
      <c r="E477">
        <v>1767.1480650000001</v>
      </c>
      <c r="F477" t="s">
        <v>3</v>
      </c>
      <c r="G477" t="s">
        <v>3</v>
      </c>
      <c r="H477" t="s">
        <v>3</v>
      </c>
      <c r="I477">
        <v>2.4190160960210001E-2</v>
      </c>
      <c r="J477">
        <v>0.94576256042900075</v>
      </c>
      <c r="K477">
        <v>2.2103597543935639E-2</v>
      </c>
      <c r="L477">
        <v>0.49810749166264362</v>
      </c>
      <c r="M477" t="s">
        <v>3</v>
      </c>
      <c r="N477">
        <v>0.16803821627667159</v>
      </c>
      <c r="O477">
        <v>62645.128205120003</v>
      </c>
      <c r="P477" s="1">
        <v>0.14678899082568811</v>
      </c>
      <c r="Q477">
        <v>0.1376146788990826</v>
      </c>
      <c r="R477">
        <v>0.7155963302752294</v>
      </c>
      <c r="S477">
        <v>13</v>
      </c>
      <c r="T477">
        <v>89041.615384610006</v>
      </c>
      <c r="U477" s="1">
        <v>135.93446653846149</v>
      </c>
      <c r="V477">
        <v>192450.3705918949</v>
      </c>
      <c r="W477" s="1">
        <v>0.55380446783967574</v>
      </c>
      <c r="X477">
        <v>0.11022663819954991</v>
      </c>
      <c r="Y477">
        <v>0.33596889396077428</v>
      </c>
      <c r="Z477">
        <v>0.44619553216032432</v>
      </c>
      <c r="AA477">
        <v>192.45037059189491</v>
      </c>
      <c r="AB477">
        <v>6139.4606455911207</v>
      </c>
      <c r="AC477" s="1">
        <v>479.69751759312823</v>
      </c>
      <c r="AD477">
        <v>156670.01345270139</v>
      </c>
      <c r="AE477" s="1">
        <v>233</v>
      </c>
      <c r="AF477">
        <v>35348</v>
      </c>
      <c r="AG477" s="1">
        <v>52214.160384797353</v>
      </c>
      <c r="AH477" s="1">
        <v>46.399993000000002</v>
      </c>
      <c r="AI477">
        <v>22.911296</v>
      </c>
      <c r="AJ477">
        <v>32.879475999999997</v>
      </c>
      <c r="AK477">
        <v>3</v>
      </c>
      <c r="AL477">
        <v>1.8079689999999999</v>
      </c>
      <c r="AM477">
        <v>2.7117960000000001</v>
      </c>
      <c r="AN477">
        <v>1980.39599471819</v>
      </c>
      <c r="AO477">
        <v>1.3576654943091671</v>
      </c>
      <c r="AP477">
        <v>1759.0191911847519</v>
      </c>
      <c r="AQ477" s="1">
        <v>3434.8677851168059</v>
      </c>
      <c r="AR477" s="1">
        <v>7872.8968984271269</v>
      </c>
      <c r="AS477" s="1">
        <v>1037.1962408254681</v>
      </c>
      <c r="AT477">
        <v>419.37190475321029</v>
      </c>
      <c r="AU477">
        <v>14523.35202030736</v>
      </c>
      <c r="AV477" s="1">
        <v>6416.7028883181001</v>
      </c>
      <c r="AW477" s="1">
        <v>0.41209632010000002</v>
      </c>
      <c r="AX477">
        <v>6285.2448820542004</v>
      </c>
      <c r="AY477" s="1">
        <v>0.40365376609999998</v>
      </c>
      <c r="AZ477">
        <v>1213.5953794769</v>
      </c>
      <c r="BA477">
        <v>7.7940057199999996E-2</v>
      </c>
      <c r="BB477">
        <v>1655.3381584711999</v>
      </c>
      <c r="BC477" s="1">
        <v>0.1063098566</v>
      </c>
      <c r="BD477">
        <v>15570.8813083204</v>
      </c>
      <c r="BE477" s="1">
        <v>0.5348471459703793</v>
      </c>
      <c r="BF477">
        <v>0.29870865228180837</v>
      </c>
      <c r="BG477">
        <v>9.7013808561328796E-2</v>
      </c>
      <c r="BH477">
        <v>5.6589193105246127E-2</v>
      </c>
      <c r="BI477">
        <v>1.284120008123738E-2</v>
      </c>
    </row>
    <row r="478" spans="1:61" x14ac:dyDescent="0.35">
      <c r="A478" t="s">
        <v>1801</v>
      </c>
      <c r="B478" t="s">
        <v>1104</v>
      </c>
      <c r="C478">
        <v>65</v>
      </c>
      <c r="D478">
        <v>42.200061307692302</v>
      </c>
      <c r="E478">
        <v>2743.0039849999998</v>
      </c>
      <c r="F478">
        <v>1.5817582964541201E-2</v>
      </c>
      <c r="G478">
        <v>4.5304009130947079E-2</v>
      </c>
      <c r="H478" t="s">
        <v>3</v>
      </c>
      <c r="I478">
        <v>4.1763661902225177E-2</v>
      </c>
      <c r="J478">
        <v>0.76239647469866489</v>
      </c>
      <c r="K478">
        <v>0.13404745109532179</v>
      </c>
      <c r="L478">
        <v>0.5205104341937733</v>
      </c>
      <c r="M478">
        <v>2.0880755458613631E-2</v>
      </c>
      <c r="N478">
        <v>0.20842195170154071</v>
      </c>
      <c r="O478">
        <v>71388.089887640002</v>
      </c>
      <c r="P478" s="1">
        <v>0.16292134831460681</v>
      </c>
      <c r="Q478">
        <v>0.1966292134831461</v>
      </c>
      <c r="R478">
        <v>0.6404494382022472</v>
      </c>
      <c r="S478">
        <v>22</v>
      </c>
      <c r="T478">
        <v>92664.524999999994</v>
      </c>
      <c r="U478" s="1">
        <v>124.68199931818179</v>
      </c>
      <c r="V478">
        <v>198219.72296551371</v>
      </c>
      <c r="W478" s="1">
        <v>0.72461009117069231</v>
      </c>
      <c r="X478">
        <v>0.23446367340509869</v>
      </c>
      <c r="Y478">
        <v>4.0926235424208993E-2</v>
      </c>
      <c r="Z478">
        <v>0.27538990882930758</v>
      </c>
      <c r="AA478">
        <v>198.21972296551371</v>
      </c>
      <c r="AB478">
        <v>6087.8916295121608</v>
      </c>
      <c r="AC478" s="1">
        <v>672.91876355039278</v>
      </c>
      <c r="AD478" s="1">
        <v>138429.3296044509</v>
      </c>
      <c r="AE478" s="1">
        <v>149</v>
      </c>
      <c r="AF478">
        <v>36476</v>
      </c>
      <c r="AG478" s="1">
        <v>60218.579206701157</v>
      </c>
      <c r="AH478" s="1">
        <v>43.129949000000003</v>
      </c>
      <c r="AI478">
        <v>29.231697</v>
      </c>
      <c r="AJ478">
        <v>33.122895999999997</v>
      </c>
      <c r="AK478">
        <v>0</v>
      </c>
      <c r="AL478">
        <v>0</v>
      </c>
      <c r="AM478">
        <v>0</v>
      </c>
      <c r="AN478">
        <v>1123.211784178287</v>
      </c>
      <c r="AO478">
        <v>1.10966817748851</v>
      </c>
      <c r="AP478">
        <v>2002.885088772483</v>
      </c>
      <c r="AQ478" s="1">
        <v>2545.939283423972</v>
      </c>
      <c r="AR478" s="1">
        <v>8821.7767791540409</v>
      </c>
      <c r="AS478" s="1">
        <v>775.65865074745784</v>
      </c>
      <c r="AT478" s="1">
        <v>236.9629149481531</v>
      </c>
      <c r="AU478">
        <v>14383.22271704611</v>
      </c>
      <c r="AV478" s="1">
        <v>6141.5122659246999</v>
      </c>
      <c r="AW478" s="1">
        <v>0.41512092449999999</v>
      </c>
      <c r="AX478">
        <v>6048.0869778719998</v>
      </c>
      <c r="AY478" s="1">
        <v>0.40880606419999999</v>
      </c>
      <c r="AZ478">
        <v>465.87324078310002</v>
      </c>
      <c r="BA478">
        <v>3.1489594400000001E-2</v>
      </c>
      <c r="BB478">
        <v>2139.0413627445</v>
      </c>
      <c r="BC478">
        <v>0.14458341690000001</v>
      </c>
      <c r="BD478">
        <v>14794.513847324301</v>
      </c>
      <c r="BE478" s="1">
        <v>0.5071760475940188</v>
      </c>
      <c r="BF478">
        <v>0.19876406377354761</v>
      </c>
      <c r="BG478">
        <v>0.25497248624605279</v>
      </c>
      <c r="BH478">
        <v>2.2932396031644191E-2</v>
      </c>
      <c r="BI478">
        <v>1.6155006354736691E-2</v>
      </c>
    </row>
    <row r="479" spans="1:61" x14ac:dyDescent="0.35">
      <c r="A479" t="s">
        <v>1802</v>
      </c>
      <c r="B479" t="s">
        <v>1105</v>
      </c>
      <c r="C479">
        <v>23</v>
      </c>
      <c r="D479">
        <v>194.75338047826091</v>
      </c>
      <c r="E479">
        <v>4479.3277509999998</v>
      </c>
      <c r="F479">
        <v>0.2381663674218801</v>
      </c>
      <c r="G479">
        <v>0.14827354144563329</v>
      </c>
      <c r="H479" t="s">
        <v>3</v>
      </c>
      <c r="I479">
        <v>3.5368738552211218E-2</v>
      </c>
      <c r="J479">
        <v>0.51387553945374942</v>
      </c>
      <c r="K479">
        <v>6.3885845393342786E-2</v>
      </c>
      <c r="L479">
        <v>0.1199944916145754</v>
      </c>
      <c r="M479">
        <v>4.251729738047258E-2</v>
      </c>
      <c r="N479">
        <v>0.1063894027249338</v>
      </c>
      <c r="O479">
        <v>91297.72380218</v>
      </c>
      <c r="P479" s="1">
        <v>0.1070234113712375</v>
      </c>
      <c r="Q479">
        <v>0.21739130434782611</v>
      </c>
      <c r="R479">
        <v>0.67558528428093645</v>
      </c>
      <c r="S479">
        <v>17</v>
      </c>
      <c r="T479">
        <v>132823</v>
      </c>
      <c r="U479" s="1">
        <v>263.48986770588232</v>
      </c>
      <c r="V479">
        <v>318632.56259410077</v>
      </c>
      <c r="W479" s="1">
        <v>0.68243642250161507</v>
      </c>
      <c r="X479">
        <v>0.28324545677630297</v>
      </c>
      <c r="Y479">
        <v>3.4318120722081923E-2</v>
      </c>
      <c r="Z479">
        <v>0.31756357749838487</v>
      </c>
      <c r="AA479">
        <v>318.63256259410082</v>
      </c>
      <c r="AB479">
        <v>16608.810101781721</v>
      </c>
      <c r="AC479" s="1">
        <v>1154.7490064430431</v>
      </c>
      <c r="AD479">
        <v>307005.98700982222</v>
      </c>
      <c r="AE479" s="1">
        <v>562</v>
      </c>
      <c r="AF479">
        <v>63751</v>
      </c>
      <c r="AG479" s="1">
        <v>156150.38907821459</v>
      </c>
      <c r="AH479" s="1">
        <v>85.999983</v>
      </c>
      <c r="AI479">
        <v>46.808399999999999</v>
      </c>
      <c r="AJ479">
        <v>60.831200000000003</v>
      </c>
      <c r="AK479">
        <v>2.8</v>
      </c>
      <c r="AL479">
        <v>1.215808</v>
      </c>
      <c r="AM479">
        <v>1.716683</v>
      </c>
      <c r="AN479">
        <v>0</v>
      </c>
      <c r="AO479" s="1">
        <v>0.77400145827365086</v>
      </c>
      <c r="AP479">
        <v>3288.552398674432</v>
      </c>
      <c r="AQ479" s="1">
        <v>3286.6610992493988</v>
      </c>
      <c r="AR479" s="1">
        <v>10828.34393825539</v>
      </c>
      <c r="AS479" s="1">
        <v>1164.35611098912</v>
      </c>
      <c r="AT479">
        <v>576.24945158874584</v>
      </c>
      <c r="AU479">
        <v>19144.162998757089</v>
      </c>
      <c r="AV479" s="1">
        <v>2348.8803888318998</v>
      </c>
      <c r="AW479" s="1">
        <v>0.1193094113</v>
      </c>
      <c r="AX479">
        <v>15226.0747058325</v>
      </c>
      <c r="AY479" s="1">
        <v>0.77339570700000004</v>
      </c>
      <c r="AZ479">
        <v>1163.8668439153</v>
      </c>
      <c r="BA479" s="1">
        <v>5.9117641200000001E-2</v>
      </c>
      <c r="BB479">
        <v>948.47987612429995</v>
      </c>
      <c r="BC479" s="1">
        <v>4.8177240599999997E-2</v>
      </c>
      <c r="BD479">
        <v>19687.301814703998</v>
      </c>
      <c r="BE479" s="1">
        <v>0.58446630952283884</v>
      </c>
      <c r="BF479">
        <v>0.22269989625078679</v>
      </c>
      <c r="BG479">
        <v>0.1516347811895804</v>
      </c>
      <c r="BH479">
        <v>2.7249252963363339E-2</v>
      </c>
      <c r="BI479">
        <v>1.394976007343063E-2</v>
      </c>
    </row>
    <row r="480" spans="1:61" x14ac:dyDescent="0.35">
      <c r="A480" t="s">
        <v>1803</v>
      </c>
      <c r="B480" t="s">
        <v>1106</v>
      </c>
      <c r="C480">
        <v>86</v>
      </c>
      <c r="D480">
        <v>8.198699441860466</v>
      </c>
      <c r="E480">
        <v>705.08815200000004</v>
      </c>
      <c r="F480" t="s">
        <v>3</v>
      </c>
      <c r="G480" t="s">
        <v>3</v>
      </c>
      <c r="H480" t="s">
        <v>3</v>
      </c>
      <c r="I480">
        <v>6.2455713614739082E-2</v>
      </c>
      <c r="J480">
        <v>0.91995408728185135</v>
      </c>
      <c r="K480">
        <v>1.3534042507696371E-2</v>
      </c>
      <c r="L480">
        <v>0.48040376848585759</v>
      </c>
      <c r="M480" t="s">
        <v>3</v>
      </c>
      <c r="N480">
        <v>0.16414432743491769</v>
      </c>
      <c r="O480">
        <v>57711.661016940001</v>
      </c>
      <c r="P480" s="1">
        <v>0.1864406779661017</v>
      </c>
      <c r="Q480">
        <v>0.1186440677966102</v>
      </c>
      <c r="R480">
        <v>0.69491525423728817</v>
      </c>
      <c r="S480">
        <v>14</v>
      </c>
      <c r="T480">
        <v>45161.071428570001</v>
      </c>
      <c r="U480" s="1">
        <v>50.363439428571432</v>
      </c>
      <c r="V480">
        <v>143713.76077242609</v>
      </c>
      <c r="W480" s="1">
        <v>0.90358732733667435</v>
      </c>
      <c r="X480">
        <v>5.1096176318233523E-2</v>
      </c>
      <c r="Y480">
        <v>4.5316496345092071E-2</v>
      </c>
      <c r="Z480">
        <v>9.6412672663325594E-2</v>
      </c>
      <c r="AA480">
        <v>143.7137607724261</v>
      </c>
      <c r="AB480">
        <v>3023.1397222513529</v>
      </c>
      <c r="AC480" s="1">
        <v>369.52566747994371</v>
      </c>
      <c r="AD480" s="1">
        <v>136855.5276327043</v>
      </c>
      <c r="AE480" s="1">
        <v>144</v>
      </c>
      <c r="AF480">
        <v>35736.5</v>
      </c>
      <c r="AG480" s="1">
        <v>53736.827762302702</v>
      </c>
      <c r="AH480" s="1">
        <v>34.499647000000003</v>
      </c>
      <c r="AI480">
        <v>20.315496</v>
      </c>
      <c r="AJ480">
        <v>21.833583999999998</v>
      </c>
      <c r="AK480">
        <v>1</v>
      </c>
      <c r="AL480">
        <v>0.97551699999999997</v>
      </c>
      <c r="AM480">
        <v>0.98013399999999995</v>
      </c>
      <c r="AN480">
        <v>2102.09389534601</v>
      </c>
      <c r="AO480">
        <v>1.6428464230250199</v>
      </c>
      <c r="AP480">
        <v>1827.389421230836</v>
      </c>
      <c r="AQ480" s="1">
        <v>2773.637642970918</v>
      </c>
      <c r="AR480" s="1">
        <v>9244.1662244808213</v>
      </c>
      <c r="AS480" s="1">
        <v>747.23737522113402</v>
      </c>
      <c r="AT480" s="1">
        <v>389.70410894097682</v>
      </c>
      <c r="AU480">
        <v>14982.134772844691</v>
      </c>
      <c r="AV480" s="1">
        <v>9536.5406810230998</v>
      </c>
      <c r="AW480" s="1">
        <v>0.55218403699999996</v>
      </c>
      <c r="AX480">
        <v>4538.4061953249002</v>
      </c>
      <c r="AY480" s="1">
        <v>0.26278244270000001</v>
      </c>
      <c r="AZ480">
        <v>1237.8237305616999</v>
      </c>
      <c r="BA480">
        <v>7.1672373400000003E-2</v>
      </c>
      <c r="BB480">
        <v>1957.8131861771001</v>
      </c>
      <c r="BC480">
        <v>0.1133611469</v>
      </c>
      <c r="BD480">
        <v>17270.5837930868</v>
      </c>
      <c r="BE480" s="1">
        <v>0.59367512824358293</v>
      </c>
      <c r="BF480">
        <v>0.25023405245635549</v>
      </c>
      <c r="BG480">
        <v>0.1119914952427382</v>
      </c>
      <c r="BH480">
        <v>3.2947454968143941E-2</v>
      </c>
      <c r="BI480">
        <v>1.11518690891794E-2</v>
      </c>
    </row>
    <row r="481" spans="1:61" x14ac:dyDescent="0.35">
      <c r="A481" t="s">
        <v>1804</v>
      </c>
      <c r="B481" t="s">
        <v>1107</v>
      </c>
      <c r="C481">
        <v>9</v>
      </c>
      <c r="D481">
        <v>351.18819766666672</v>
      </c>
      <c r="E481">
        <v>3160.6937790000002</v>
      </c>
      <c r="F481">
        <v>1.6324560368908919E-2</v>
      </c>
      <c r="G481">
        <v>0.74455789294881924</v>
      </c>
      <c r="H481" t="s">
        <v>3</v>
      </c>
      <c r="I481">
        <v>3.3694268250516433E-2</v>
      </c>
      <c r="J481">
        <v>0.12518226720473441</v>
      </c>
      <c r="K481">
        <v>7.945710690173631E-2</v>
      </c>
      <c r="L481">
        <v>0.58696697801322817</v>
      </c>
      <c r="M481">
        <v>1.646876744020848E-2</v>
      </c>
      <c r="N481">
        <v>0.19558265150252629</v>
      </c>
      <c r="O481">
        <v>81465.050995340003</v>
      </c>
      <c r="P481" s="1">
        <v>0.171875</v>
      </c>
      <c r="Q481">
        <v>0.140625</v>
      </c>
      <c r="R481">
        <v>0.6875</v>
      </c>
      <c r="S481">
        <v>58</v>
      </c>
      <c r="T481">
        <v>89492.786896549995</v>
      </c>
      <c r="U481" s="1">
        <v>54.494720327586208</v>
      </c>
      <c r="V481">
        <v>292540.15562764829</v>
      </c>
      <c r="W481" s="1">
        <v>0.79896142223831512</v>
      </c>
      <c r="X481">
        <v>0.1749608343273798</v>
      </c>
      <c r="Y481">
        <v>2.6077743434305089E-2</v>
      </c>
      <c r="Z481">
        <v>0.20103857776168491</v>
      </c>
      <c r="AA481">
        <v>292.54015562764829</v>
      </c>
      <c r="AB481">
        <v>17595.86530321703</v>
      </c>
      <c r="AC481" s="1">
        <v>1888.207987642576</v>
      </c>
      <c r="AD481">
        <v>231672.37700792521</v>
      </c>
      <c r="AE481" s="1">
        <v>466</v>
      </c>
      <c r="AF481">
        <v>43403</v>
      </c>
      <c r="AG481" s="1">
        <v>71237.786370469345</v>
      </c>
      <c r="AH481" s="1">
        <v>109.689967</v>
      </c>
      <c r="AI481">
        <v>56.200800000000001</v>
      </c>
      <c r="AJ481">
        <v>70.791897000000006</v>
      </c>
      <c r="AK481">
        <v>3.6</v>
      </c>
      <c r="AL481">
        <v>2.8796580000000001</v>
      </c>
      <c r="AM481">
        <v>3.588444</v>
      </c>
      <c r="AN481">
        <v>0</v>
      </c>
      <c r="AO481">
        <v>1.5200578932152</v>
      </c>
      <c r="AP481">
        <v>3639.2630935728489</v>
      </c>
      <c r="AQ481" s="1">
        <v>5336.7435346225611</v>
      </c>
      <c r="AR481" s="1">
        <v>10858.697770101189</v>
      </c>
      <c r="AS481" s="1">
        <v>1716.3758147163419</v>
      </c>
      <c r="AT481" s="1">
        <v>506.79469825349378</v>
      </c>
      <c r="AU481">
        <v>22057.874911266441</v>
      </c>
      <c r="AV481" s="1">
        <v>4287.1274118017</v>
      </c>
      <c r="AW481" s="1">
        <v>0.17283169370000001</v>
      </c>
      <c r="AX481">
        <v>15708.905864890599</v>
      </c>
      <c r="AY481" s="1">
        <v>0.63329044030000003</v>
      </c>
      <c r="AZ481">
        <v>1133.6903312587999</v>
      </c>
      <c r="BA481">
        <v>4.5703708199999998E-2</v>
      </c>
      <c r="BB481">
        <v>3675.4919221978998</v>
      </c>
      <c r="BC481">
        <v>0.14817415789999999</v>
      </c>
      <c r="BD481">
        <v>24805.215530148998</v>
      </c>
      <c r="BE481" s="1">
        <v>0.57695031441573597</v>
      </c>
      <c r="BF481">
        <v>0.22900694592921761</v>
      </c>
      <c r="BG481">
        <v>0.13246171873993129</v>
      </c>
      <c r="BH481">
        <v>3.7924512464768877E-2</v>
      </c>
      <c r="BI481">
        <v>2.3656508450346309E-2</v>
      </c>
    </row>
    <row r="482" spans="1:61" x14ac:dyDescent="0.35">
      <c r="A482" t="s">
        <v>1805</v>
      </c>
      <c r="B482" t="s">
        <v>1108</v>
      </c>
      <c r="C482">
        <v>28</v>
      </c>
      <c r="D482">
        <v>47.295619392857141</v>
      </c>
      <c r="E482">
        <v>1324.277343</v>
      </c>
      <c r="F482" t="s">
        <v>3</v>
      </c>
      <c r="G482">
        <v>4.845328377939559E-2</v>
      </c>
      <c r="H482" t="s">
        <v>3</v>
      </c>
      <c r="I482">
        <v>2.4954514603361261E-2</v>
      </c>
      <c r="J482">
        <v>0.84682983239884702</v>
      </c>
      <c r="K482">
        <v>7.5652512438348515E-2</v>
      </c>
      <c r="L482">
        <v>0.89704922501895057</v>
      </c>
      <c r="M482" t="s">
        <v>3</v>
      </c>
      <c r="N482">
        <v>0.15028799835848289</v>
      </c>
      <c r="O482">
        <v>64046.337448550003</v>
      </c>
      <c r="P482" s="1">
        <v>0.11</v>
      </c>
      <c r="Q482">
        <v>0.25</v>
      </c>
      <c r="R482">
        <v>0.64</v>
      </c>
      <c r="S482">
        <v>13.01</v>
      </c>
      <c r="T482">
        <v>82933.265180629998</v>
      </c>
      <c r="U482" s="1">
        <v>101.78918854727129</v>
      </c>
      <c r="V482">
        <v>257571.4156879599</v>
      </c>
      <c r="W482" s="1">
        <v>0.56098428480498996</v>
      </c>
      <c r="X482">
        <v>0.22181025933491619</v>
      </c>
      <c r="Y482">
        <v>0.21720545586009379</v>
      </c>
      <c r="Z482">
        <v>0.43901571519500998</v>
      </c>
      <c r="AA482">
        <v>257.57141568795993</v>
      </c>
      <c r="AB482">
        <v>5173.8051973905885</v>
      </c>
      <c r="AC482" s="1">
        <v>493.05497330403239</v>
      </c>
      <c r="AD482">
        <v>140527.60148230661</v>
      </c>
      <c r="AE482" s="1">
        <v>159</v>
      </c>
      <c r="AF482">
        <v>32863</v>
      </c>
      <c r="AG482" s="1">
        <v>53057.963378617838</v>
      </c>
      <c r="AH482" s="1">
        <v>20.399995000000001</v>
      </c>
      <c r="AI482">
        <v>19.999995999999999</v>
      </c>
      <c r="AJ482">
        <v>19.999988999999999</v>
      </c>
      <c r="AK482">
        <v>0.5</v>
      </c>
      <c r="AL482">
        <v>0.28231099999999998</v>
      </c>
      <c r="AM482">
        <v>0.27379999999999999</v>
      </c>
      <c r="AN482">
        <v>0</v>
      </c>
      <c r="AO482">
        <v>0.87862955878621307</v>
      </c>
      <c r="AP482">
        <v>2376.3194368870209</v>
      </c>
      <c r="AQ482" s="1">
        <v>3656.921260186507</v>
      </c>
      <c r="AR482" s="1">
        <v>9357.2889965240465</v>
      </c>
      <c r="AS482" s="1">
        <v>988.03442263528939</v>
      </c>
      <c r="AT482">
        <v>757.72537777232071</v>
      </c>
      <c r="AU482">
        <v>17136.289494005181</v>
      </c>
      <c r="AV482" s="1">
        <v>8996.1523709083995</v>
      </c>
      <c r="AW482" s="1">
        <v>0.39885559739999998</v>
      </c>
      <c r="AX482">
        <v>4551.9077458939</v>
      </c>
      <c r="AY482" s="1">
        <v>0.2018144878</v>
      </c>
      <c r="AZ482">
        <v>304.02161109539998</v>
      </c>
      <c r="BA482">
        <v>1.3479176000000001E-2</v>
      </c>
      <c r="BB482">
        <v>8702.8289477129001</v>
      </c>
      <c r="BC482" s="1">
        <v>0.38585073879999998</v>
      </c>
      <c r="BD482">
        <v>22554.910675610601</v>
      </c>
      <c r="BE482" s="1">
        <v>0.59973239761238606</v>
      </c>
      <c r="BF482">
        <v>0.21992592848913081</v>
      </c>
      <c r="BG482">
        <v>0.11713667155463919</v>
      </c>
      <c r="BH482">
        <v>5.0088369443389659E-2</v>
      </c>
      <c r="BI482">
        <v>1.311663290045427E-2</v>
      </c>
    </row>
    <row r="483" spans="1:61" x14ac:dyDescent="0.35">
      <c r="A483" t="s">
        <v>1806</v>
      </c>
      <c r="B483" t="s">
        <v>1109</v>
      </c>
      <c r="C483">
        <v>53</v>
      </c>
      <c r="D483">
        <v>23.11617050943396</v>
      </c>
      <c r="E483">
        <v>1225.1570369999999</v>
      </c>
      <c r="F483" t="s">
        <v>3</v>
      </c>
      <c r="G483" t="s">
        <v>3</v>
      </c>
      <c r="H483" t="s">
        <v>3</v>
      </c>
      <c r="I483">
        <v>2.1648687529607559E-2</v>
      </c>
      <c r="J483">
        <v>0.95975064010745004</v>
      </c>
      <c r="K483">
        <v>1.148046041016388E-2</v>
      </c>
      <c r="L483">
        <v>0.19269481697601931</v>
      </c>
      <c r="M483" t="s">
        <v>3</v>
      </c>
      <c r="N483">
        <v>0.1184982987526124</v>
      </c>
      <c r="O483">
        <v>64937.641747319998</v>
      </c>
      <c r="P483" s="1">
        <v>0.1204819277108434</v>
      </c>
      <c r="Q483">
        <v>0.15662650602409639</v>
      </c>
      <c r="R483">
        <v>0.72289156626506024</v>
      </c>
      <c r="S483">
        <v>6.25</v>
      </c>
      <c r="T483">
        <v>96176.16</v>
      </c>
      <c r="U483" s="1">
        <v>196.02512591999999</v>
      </c>
      <c r="V483">
        <v>200927.52403625139</v>
      </c>
      <c r="W483" s="1">
        <v>0.78250394030055193</v>
      </c>
      <c r="X483">
        <v>0.15825841051409781</v>
      </c>
      <c r="Y483">
        <v>5.9237649185350301E-2</v>
      </c>
      <c r="Z483">
        <v>0.2174960596994481</v>
      </c>
      <c r="AA483">
        <v>200.92752403625141</v>
      </c>
      <c r="AB483">
        <v>5709.0860916305546</v>
      </c>
      <c r="AC483" s="1">
        <v>723.45311109697354</v>
      </c>
      <c r="AD483">
        <v>174964.33262497839</v>
      </c>
      <c r="AE483" s="1">
        <v>304</v>
      </c>
      <c r="AF483">
        <v>41455</v>
      </c>
      <c r="AG483" s="1">
        <v>88028.935893733753</v>
      </c>
      <c r="AH483" s="1">
        <v>46.099955999999999</v>
      </c>
      <c r="AI483">
        <v>27.299994999999999</v>
      </c>
      <c r="AJ483">
        <v>27.299983000000001</v>
      </c>
      <c r="AK483">
        <v>0.5</v>
      </c>
      <c r="AL483">
        <v>0.39466400000000001</v>
      </c>
      <c r="AM483">
        <v>0.44237599999999999</v>
      </c>
      <c r="AN483">
        <v>0</v>
      </c>
      <c r="AO483">
        <v>0.84607726091709101</v>
      </c>
      <c r="AP483">
        <v>1678.3193973524881</v>
      </c>
      <c r="AQ483" s="1">
        <v>2326.3689012300879</v>
      </c>
      <c r="AR483" s="1">
        <v>7073.8836804314087</v>
      </c>
      <c r="AS483" s="1">
        <v>762.07537630133208</v>
      </c>
      <c r="AT483">
        <v>316.45783217257889</v>
      </c>
      <c r="AU483">
        <v>12157.10518748789</v>
      </c>
      <c r="AV483" s="1">
        <v>5697.5688939205002</v>
      </c>
      <c r="AW483" s="1">
        <v>0.44137402819999999</v>
      </c>
      <c r="AX483">
        <v>5191.3608618960998</v>
      </c>
      <c r="AY483" s="1">
        <v>0.40215956990000001</v>
      </c>
      <c r="AZ483">
        <v>1154.9099241848</v>
      </c>
      <c r="BA483">
        <v>8.94675001E-2</v>
      </c>
      <c r="BB483">
        <v>864.86932744640001</v>
      </c>
      <c r="BC483" s="1">
        <v>6.6998901799999996E-2</v>
      </c>
      <c r="BD483">
        <v>12908.7090074478</v>
      </c>
      <c r="BE483" s="1">
        <v>0.58228234346462948</v>
      </c>
      <c r="BF483">
        <v>0.26591040574212099</v>
      </c>
      <c r="BG483">
        <v>0.1052054677112829</v>
      </c>
      <c r="BH483">
        <v>3.4497395541096633E-2</v>
      </c>
      <c r="BI483">
        <v>1.210438754087001E-2</v>
      </c>
    </row>
    <row r="484" spans="1:61" x14ac:dyDescent="0.35">
      <c r="A484" t="s">
        <v>1807</v>
      </c>
      <c r="B484" t="s">
        <v>1110</v>
      </c>
      <c r="C484">
        <v>119</v>
      </c>
      <c r="D484">
        <v>177.14275524369751</v>
      </c>
      <c r="E484">
        <v>21079.987873999999</v>
      </c>
      <c r="F484">
        <v>2.7731452885034608E-2</v>
      </c>
      <c r="G484">
        <v>0.1710030802702453</v>
      </c>
      <c r="H484">
        <v>1.259858413867629E-3</v>
      </c>
      <c r="I484">
        <v>0.19891346169918081</v>
      </c>
      <c r="J484">
        <v>0.52757258508962279</v>
      </c>
      <c r="K484">
        <v>7.3519561642048731E-2</v>
      </c>
      <c r="L484">
        <v>0.58316182458280075</v>
      </c>
      <c r="M484">
        <v>0.15807224827506269</v>
      </c>
      <c r="N484">
        <v>0.19021082182981899</v>
      </c>
      <c r="O484">
        <v>78806.859017859999</v>
      </c>
      <c r="P484" s="1">
        <v>0.23886639676113361</v>
      </c>
      <c r="Q484">
        <v>0.20310391363022939</v>
      </c>
      <c r="R484">
        <v>0.55802968960863697</v>
      </c>
      <c r="S484">
        <v>107</v>
      </c>
      <c r="T484">
        <v>112031.36448598</v>
      </c>
      <c r="U484" s="1">
        <v>197.00923246728971</v>
      </c>
      <c r="V484">
        <v>168166.8215934952</v>
      </c>
      <c r="W484" s="1">
        <v>0.65632793047705529</v>
      </c>
      <c r="X484">
        <v>0.2836495286416309</v>
      </c>
      <c r="Y484">
        <v>6.0022540881313861E-2</v>
      </c>
      <c r="Z484">
        <v>0.34367206952294482</v>
      </c>
      <c r="AA484">
        <v>168.1668215934952</v>
      </c>
      <c r="AB484">
        <v>5907.9161119255587</v>
      </c>
      <c r="AC484" s="1">
        <v>558.77864780597167</v>
      </c>
      <c r="AD484">
        <v>127345.0042994863</v>
      </c>
      <c r="AE484" s="1">
        <v>118</v>
      </c>
      <c r="AF484">
        <v>39343</v>
      </c>
      <c r="AG484" s="1">
        <v>60156.04715048377</v>
      </c>
      <c r="AH484" s="1">
        <v>65.049997000000005</v>
      </c>
      <c r="AI484">
        <v>29.276</v>
      </c>
      <c r="AJ484">
        <v>42.348599</v>
      </c>
      <c r="AK484">
        <v>2</v>
      </c>
      <c r="AL484">
        <v>1.4601759999999999</v>
      </c>
      <c r="AM484">
        <v>1.594754</v>
      </c>
      <c r="AN484">
        <v>0</v>
      </c>
      <c r="AO484">
        <v>0.87507101616425875</v>
      </c>
      <c r="AP484">
        <v>1573.4029420817869</v>
      </c>
      <c r="AQ484" s="1">
        <v>2517.6923064296452</v>
      </c>
      <c r="AR484" s="1">
        <v>8779.4142864885034</v>
      </c>
      <c r="AS484" s="1">
        <v>983.88477706768549</v>
      </c>
      <c r="AT484">
        <v>713.42174957078441</v>
      </c>
      <c r="AU484">
        <v>14567.816061638399</v>
      </c>
      <c r="AV484" s="1">
        <v>7172.0955402063</v>
      </c>
      <c r="AW484" s="1">
        <v>0.4234890261</v>
      </c>
      <c r="AX484">
        <v>5531.0970628625</v>
      </c>
      <c r="AY484" s="1">
        <v>0.32659337779999997</v>
      </c>
      <c r="AZ484">
        <v>1156.8587897036</v>
      </c>
      <c r="BA484">
        <v>6.8308766899999998E-2</v>
      </c>
      <c r="BB484">
        <v>3075.6779852920999</v>
      </c>
      <c r="BC484" s="1">
        <v>0.1816088293</v>
      </c>
      <c r="BD484">
        <v>16935.729378064501</v>
      </c>
      <c r="BE484" s="1">
        <v>0.59407728968509321</v>
      </c>
      <c r="BF484">
        <v>0.2168706730943375</v>
      </c>
      <c r="BG484">
        <v>0.1381889343384976</v>
      </c>
      <c r="BH484">
        <v>4.3756694814446287E-2</v>
      </c>
      <c r="BI484">
        <v>7.1064080676253851E-3</v>
      </c>
    </row>
    <row r="485" spans="1:61" x14ac:dyDescent="0.35">
      <c r="A485" t="s">
        <v>1808</v>
      </c>
      <c r="B485" t="s">
        <v>1111</v>
      </c>
      <c r="C485">
        <v>99</v>
      </c>
      <c r="D485">
        <v>14.158819676767679</v>
      </c>
      <c r="E485">
        <v>1401.723148</v>
      </c>
      <c r="F485" t="s">
        <v>3</v>
      </c>
      <c r="G485">
        <v>1.150775524258099E-2</v>
      </c>
      <c r="H485" t="s">
        <v>3</v>
      </c>
      <c r="I485">
        <v>2.311097221060518E-2</v>
      </c>
      <c r="J485">
        <v>0.94206183025165169</v>
      </c>
      <c r="K485">
        <v>1.5821082402297779E-2</v>
      </c>
      <c r="L485">
        <v>0.42935530809840988</v>
      </c>
      <c r="M485" t="s">
        <v>3</v>
      </c>
      <c r="N485">
        <v>0.11263887142080529</v>
      </c>
      <c r="O485">
        <v>59926.646749339998</v>
      </c>
      <c r="P485" s="1">
        <v>0.1769911504424779</v>
      </c>
      <c r="Q485">
        <v>0.2035398230088496</v>
      </c>
      <c r="R485">
        <v>0.61946902654867253</v>
      </c>
      <c r="S485">
        <v>16</v>
      </c>
      <c r="T485">
        <v>59112.4375</v>
      </c>
      <c r="U485" s="1">
        <v>87.607696750000002</v>
      </c>
      <c r="V485">
        <v>206140.70646709469</v>
      </c>
      <c r="W485" s="1">
        <v>0.8923298386376709</v>
      </c>
      <c r="X485">
        <v>5.2603717846758047E-2</v>
      </c>
      <c r="Y485">
        <v>5.5066443515571092E-2</v>
      </c>
      <c r="Z485">
        <v>0.1076701613623291</v>
      </c>
      <c r="AA485">
        <v>206.14070646709479</v>
      </c>
      <c r="AB485">
        <v>5529.5562544280674</v>
      </c>
      <c r="AC485" s="1">
        <v>738.12754785155335</v>
      </c>
      <c r="AD485">
        <v>166355.7571619818</v>
      </c>
      <c r="AE485" s="1">
        <v>266</v>
      </c>
      <c r="AF485">
        <v>39068</v>
      </c>
      <c r="AG485" s="1">
        <v>62484.0828412954</v>
      </c>
      <c r="AH485" s="1">
        <v>34.659998999999999</v>
      </c>
      <c r="AI485">
        <v>26.367996999999999</v>
      </c>
      <c r="AJ485">
        <v>26.359938</v>
      </c>
      <c r="AK485">
        <v>0.5</v>
      </c>
      <c r="AL485">
        <v>0.330619</v>
      </c>
      <c r="AM485">
        <v>0.40876099999999999</v>
      </c>
      <c r="AN485">
        <v>0</v>
      </c>
      <c r="AO485">
        <v>1.0131843284295381</v>
      </c>
      <c r="AP485">
        <v>1739.493760575323</v>
      </c>
      <c r="AQ485" s="1">
        <v>3161.5162568464621</v>
      </c>
      <c r="AR485" s="1">
        <v>9270.6443412461922</v>
      </c>
      <c r="AS485" s="1">
        <v>967.27814756755367</v>
      </c>
      <c r="AT485">
        <v>720.5776700207565</v>
      </c>
      <c r="AU485">
        <v>15859.51017625629</v>
      </c>
      <c r="AV485" s="1">
        <v>8290.0284008555009</v>
      </c>
      <c r="AW485" s="1">
        <v>0.49962312720000002</v>
      </c>
      <c r="AX485">
        <v>5146.6986736586996</v>
      </c>
      <c r="AY485" s="1">
        <v>0.31018104670000002</v>
      </c>
      <c r="AZ485">
        <v>1027.7861838341</v>
      </c>
      <c r="BA485">
        <v>6.1942579999999997E-2</v>
      </c>
      <c r="BB485">
        <v>2128.0501134105002</v>
      </c>
      <c r="BC485" s="1">
        <v>0.1282532461</v>
      </c>
      <c r="BD485">
        <v>16592.563371758799</v>
      </c>
      <c r="BE485" s="1">
        <v>0.51175916820548428</v>
      </c>
      <c r="BF485">
        <v>0.26082911906442963</v>
      </c>
      <c r="BG485">
        <v>0.17135336210634469</v>
      </c>
      <c r="BH485">
        <v>4.4519130101540717E-2</v>
      </c>
      <c r="BI485">
        <v>1.153922052220072E-2</v>
      </c>
    </row>
    <row r="486" spans="1:61" x14ac:dyDescent="0.35">
      <c r="A486" t="s">
        <v>1809</v>
      </c>
      <c r="B486" t="s">
        <v>1112</v>
      </c>
      <c r="C486">
        <v>118</v>
      </c>
      <c r="D486">
        <v>9.9900087288135602</v>
      </c>
      <c r="E486">
        <v>1178.8210300000001</v>
      </c>
      <c r="F486" t="s">
        <v>3</v>
      </c>
      <c r="G486" t="s">
        <v>3</v>
      </c>
      <c r="H486" t="s">
        <v>3</v>
      </c>
      <c r="I486">
        <v>2.8762036254665429E-2</v>
      </c>
      <c r="J486">
        <v>0.94488292959749631</v>
      </c>
      <c r="K486">
        <v>2.1154743823445812E-2</v>
      </c>
      <c r="L486">
        <v>0.31937150053524949</v>
      </c>
      <c r="M486">
        <v>7.1308313550521543E-2</v>
      </c>
      <c r="N486">
        <v>0.13830774266164839</v>
      </c>
      <c r="O486">
        <v>62949.473900819998</v>
      </c>
      <c r="P486" s="1">
        <v>0.1891891891891892</v>
      </c>
      <c r="Q486">
        <v>0.13513513513513509</v>
      </c>
      <c r="R486">
        <v>0.67567567567567566</v>
      </c>
      <c r="S486">
        <v>9.5</v>
      </c>
      <c r="T486">
        <v>72795.368421050007</v>
      </c>
      <c r="U486" s="1">
        <v>124.0864242105263</v>
      </c>
      <c r="V486">
        <v>483413.85630013741</v>
      </c>
      <c r="W486" s="1">
        <v>0.62825589205122212</v>
      </c>
      <c r="X486">
        <v>0.1119924489314381</v>
      </c>
      <c r="Y486">
        <v>0.25975165901733982</v>
      </c>
      <c r="Z486">
        <v>0.37174410794877788</v>
      </c>
      <c r="AA486">
        <v>483.41385630013741</v>
      </c>
      <c r="AB486">
        <v>14684.795706435611</v>
      </c>
      <c r="AC486" s="1">
        <v>981.12120548103894</v>
      </c>
      <c r="AD486">
        <v>404760.56586920668</v>
      </c>
      <c r="AE486" s="1">
        <v>591</v>
      </c>
      <c r="AF486">
        <v>33389</v>
      </c>
      <c r="AG486" s="1">
        <v>65655.607512774484</v>
      </c>
      <c r="AH486" s="1">
        <v>44.095854000000003</v>
      </c>
      <c r="AI486">
        <v>25.462700000000002</v>
      </c>
      <c r="AJ486">
        <v>26.128661999999998</v>
      </c>
      <c r="AK486">
        <v>1.9</v>
      </c>
      <c r="AL486">
        <v>0.82048200000000004</v>
      </c>
      <c r="AM486">
        <v>1.2507919999999999</v>
      </c>
      <c r="AN486">
        <v>0</v>
      </c>
      <c r="AO486" s="1">
        <v>1.167666423188483</v>
      </c>
      <c r="AP486">
        <v>2003.5621607463181</v>
      </c>
      <c r="AQ486" s="1">
        <v>5972.9158801993881</v>
      </c>
      <c r="AR486" s="1">
        <v>10280.93987261154</v>
      </c>
      <c r="AS486" s="1">
        <v>1224.0404041655081</v>
      </c>
      <c r="AT486">
        <v>268.41657210679381</v>
      </c>
      <c r="AU486">
        <v>19749.874889829542</v>
      </c>
      <c r="AV486" s="1">
        <v>6062.4120237744</v>
      </c>
      <c r="AW486" s="1">
        <v>0.26763215699999998</v>
      </c>
      <c r="AX486">
        <v>10445.0260692681</v>
      </c>
      <c r="AY486" s="1">
        <v>0.46110769870000001</v>
      </c>
      <c r="AZ486">
        <v>1219.9632671242</v>
      </c>
      <c r="BA486">
        <v>5.3856682699999998E-2</v>
      </c>
      <c r="BB486">
        <v>4924.6300407168001</v>
      </c>
      <c r="BC486" s="1">
        <v>0.21740346169999999</v>
      </c>
      <c r="BD486">
        <v>22652.031400883501</v>
      </c>
      <c r="BE486" s="1">
        <v>0.53336464428811603</v>
      </c>
      <c r="BF486">
        <v>0.29134960519391828</v>
      </c>
      <c r="BG486">
        <v>0.1120639446041998</v>
      </c>
      <c r="BH486">
        <v>4.1479614741768929E-2</v>
      </c>
      <c r="BI486">
        <v>2.1742191171996911E-2</v>
      </c>
    </row>
    <row r="487" spans="1:61" x14ac:dyDescent="0.35">
      <c r="A487" t="s">
        <v>1810</v>
      </c>
      <c r="B487" t="s">
        <v>1113</v>
      </c>
      <c r="C487">
        <v>79</v>
      </c>
      <c r="D487">
        <v>8.576579139240506</v>
      </c>
      <c r="E487">
        <v>677.54975200000001</v>
      </c>
      <c r="F487" t="s">
        <v>3</v>
      </c>
      <c r="G487" t="s">
        <v>3</v>
      </c>
      <c r="H487" t="s">
        <v>3</v>
      </c>
      <c r="I487" t="s">
        <v>3</v>
      </c>
      <c r="J487">
        <v>0.94446819074130861</v>
      </c>
      <c r="K487">
        <v>3.612653821913156E-2</v>
      </c>
      <c r="L487">
        <v>0.28908373367161971</v>
      </c>
      <c r="M487" t="s">
        <v>3</v>
      </c>
      <c r="N487">
        <v>0.2044729137527049</v>
      </c>
      <c r="O487">
        <v>66819.343667540001</v>
      </c>
      <c r="P487" s="1">
        <v>0.16666666666666671</v>
      </c>
      <c r="Q487">
        <v>0.19696969696969699</v>
      </c>
      <c r="R487">
        <v>0.63636363636363635</v>
      </c>
      <c r="S487">
        <v>5.17</v>
      </c>
      <c r="T487">
        <v>95039.651837519996</v>
      </c>
      <c r="U487" s="1">
        <v>131.05411063829791</v>
      </c>
      <c r="V487">
        <v>238785.75635579301</v>
      </c>
      <c r="W487" s="1">
        <v>0.83588882894120953</v>
      </c>
      <c r="X487">
        <v>7.7431173879744658E-2</v>
      </c>
      <c r="Y487">
        <v>8.6679997179045842E-2</v>
      </c>
      <c r="Z487">
        <v>0.1641111710587905</v>
      </c>
      <c r="AA487">
        <v>238.78575635579301</v>
      </c>
      <c r="AB487">
        <v>5818.210379922034</v>
      </c>
      <c r="AC487" s="1">
        <v>598.3673801123316</v>
      </c>
      <c r="AD487">
        <v>203160.6889735735</v>
      </c>
      <c r="AE487" s="1">
        <v>407</v>
      </c>
      <c r="AF487">
        <v>40422</v>
      </c>
      <c r="AG487" s="1">
        <v>67907.475640381715</v>
      </c>
      <c r="AH487" s="1">
        <v>36.859957999999999</v>
      </c>
      <c r="AI487">
        <v>23.059992999999999</v>
      </c>
      <c r="AJ487">
        <v>24.476013999999999</v>
      </c>
      <c r="AK487">
        <v>3</v>
      </c>
      <c r="AL487">
        <v>1.470402</v>
      </c>
      <c r="AM487">
        <v>2.383956</v>
      </c>
      <c r="AN487">
        <v>2032.2519430277939</v>
      </c>
      <c r="AO487">
        <v>1.6724737521177011</v>
      </c>
      <c r="AP487">
        <v>2139.335887470002</v>
      </c>
      <c r="AQ487" s="1">
        <v>2153.534638147134</v>
      </c>
      <c r="AR487" s="1">
        <v>10468.17766380055</v>
      </c>
      <c r="AS487" s="1">
        <v>1137.7593419885129</v>
      </c>
      <c r="AT487">
        <v>331.67037451738298</v>
      </c>
      <c r="AU487">
        <v>16230.477905923581</v>
      </c>
      <c r="AV487" s="1">
        <v>7405.6919492627003</v>
      </c>
      <c r="AW487" s="1">
        <v>0.43943402780000002</v>
      </c>
      <c r="AX487">
        <v>6925.9012843916998</v>
      </c>
      <c r="AY487" s="1">
        <v>0.4109645281</v>
      </c>
      <c r="AZ487">
        <v>773.0128363348</v>
      </c>
      <c r="BA487" s="1">
        <v>4.5868522000000002E-2</v>
      </c>
      <c r="BB487">
        <v>1748.1897571643001</v>
      </c>
      <c r="BC487" s="1">
        <v>0.1037329221</v>
      </c>
      <c r="BD487">
        <v>16852.795827153499</v>
      </c>
      <c r="BE487" s="1">
        <v>0.56109371907326389</v>
      </c>
      <c r="BF487">
        <v>0.21015391444861259</v>
      </c>
      <c r="BG487">
        <v>0.1812772863731841</v>
      </c>
      <c r="BH487">
        <v>3.1002522531739459E-2</v>
      </c>
      <c r="BI487">
        <v>1.6472557573199879E-2</v>
      </c>
    </row>
    <row r="488" spans="1:61" x14ac:dyDescent="0.35">
      <c r="A488" t="s">
        <v>1811</v>
      </c>
      <c r="B488" t="s">
        <v>1114</v>
      </c>
      <c r="C488">
        <v>136</v>
      </c>
      <c r="D488">
        <v>6.8211775147058828</v>
      </c>
      <c r="E488">
        <v>927.68014200000005</v>
      </c>
      <c r="F488" t="s">
        <v>3</v>
      </c>
      <c r="G488" t="s">
        <v>3</v>
      </c>
      <c r="H488" t="s">
        <v>3</v>
      </c>
      <c r="I488" t="s">
        <v>3</v>
      </c>
      <c r="J488">
        <v>0.95196920621979852</v>
      </c>
      <c r="K488">
        <v>3.6003569709596631E-2</v>
      </c>
      <c r="L488">
        <v>0.53876312322168873</v>
      </c>
      <c r="M488" t="s">
        <v>3</v>
      </c>
      <c r="N488">
        <v>0.1593572913309152</v>
      </c>
      <c r="O488">
        <v>57643.772954920001</v>
      </c>
      <c r="P488" s="1">
        <v>0.1951219512195122</v>
      </c>
      <c r="Q488">
        <v>0.23170731707317069</v>
      </c>
      <c r="R488">
        <v>0.57317073170731703</v>
      </c>
      <c r="S488">
        <v>7</v>
      </c>
      <c r="T488">
        <v>85891.285714280006</v>
      </c>
      <c r="U488" s="1">
        <v>132.52573457142859</v>
      </c>
      <c r="V488">
        <v>156059.51172769631</v>
      </c>
      <c r="W488" s="1">
        <v>0.78646699450333768</v>
      </c>
      <c r="X488">
        <v>4.5077300505182903E-2</v>
      </c>
      <c r="Y488">
        <v>0.16845570499147941</v>
      </c>
      <c r="Z488">
        <v>0.21353300549666229</v>
      </c>
      <c r="AA488">
        <v>156.0595117276963</v>
      </c>
      <c r="AB488">
        <v>3369.9460174496221</v>
      </c>
      <c r="AC488" s="1">
        <v>347.13614684661428</v>
      </c>
      <c r="AD488">
        <v>114363.94524860771</v>
      </c>
      <c r="AE488" s="1">
        <v>89</v>
      </c>
      <c r="AF488">
        <v>38231</v>
      </c>
      <c r="AG488" s="1">
        <v>54436.777084098423</v>
      </c>
      <c r="AH488" s="1">
        <v>28.299987999999999</v>
      </c>
      <c r="AI488">
        <v>19.999994999999998</v>
      </c>
      <c r="AJ488">
        <v>24.343738999999999</v>
      </c>
      <c r="AK488">
        <v>0</v>
      </c>
      <c r="AL488">
        <v>0</v>
      </c>
      <c r="AM488">
        <v>0</v>
      </c>
      <c r="AN488">
        <v>2.805104779315196</v>
      </c>
      <c r="AO488">
        <v>0.81794438770854827</v>
      </c>
      <c r="AP488">
        <v>2029.4879503845191</v>
      </c>
      <c r="AQ488" s="1">
        <v>3309.1257331236479</v>
      </c>
      <c r="AR488" s="1">
        <v>9667.735530766593</v>
      </c>
      <c r="AS488" s="1">
        <v>537.14429946264818</v>
      </c>
      <c r="AT488">
        <v>117.2654507462767</v>
      </c>
      <c r="AU488">
        <v>15660.75896448369</v>
      </c>
      <c r="AV488" s="1">
        <v>11464.4716165758</v>
      </c>
      <c r="AW488" s="1">
        <v>0.61390729389999998</v>
      </c>
      <c r="AX488">
        <v>2913.9783852095002</v>
      </c>
      <c r="AY488" s="1">
        <v>0.15603968900000001</v>
      </c>
      <c r="AZ488">
        <v>1936.0135587916</v>
      </c>
      <c r="BA488" s="1">
        <v>0.1036709658</v>
      </c>
      <c r="BB488">
        <v>2360.1339393202002</v>
      </c>
      <c r="BC488" s="1">
        <v>0.12638205129999999</v>
      </c>
      <c r="BD488">
        <v>18674.5974998971</v>
      </c>
      <c r="BE488" s="1">
        <v>0.54164139935416866</v>
      </c>
      <c r="BF488">
        <v>0.23213443380643711</v>
      </c>
      <c r="BG488">
        <v>0.14581683926213779</v>
      </c>
      <c r="BH488">
        <v>7.3690771890440473E-2</v>
      </c>
      <c r="BI488">
        <v>6.7165556868159556E-3</v>
      </c>
    </row>
    <row r="489" spans="1:61" x14ac:dyDescent="0.35">
      <c r="A489" t="s">
        <v>1812</v>
      </c>
      <c r="B489" t="s">
        <v>1115</v>
      </c>
      <c r="C489">
        <v>100</v>
      </c>
      <c r="D489">
        <v>7.6335909600000003</v>
      </c>
      <c r="E489">
        <v>763.35909600000002</v>
      </c>
      <c r="F489" t="s">
        <v>3</v>
      </c>
      <c r="G489" t="s">
        <v>3</v>
      </c>
      <c r="H489" t="s">
        <v>3</v>
      </c>
      <c r="I489" t="s">
        <v>3</v>
      </c>
      <c r="J489">
        <v>0.93407137245992011</v>
      </c>
      <c r="K489">
        <v>4.0841011213307722E-2</v>
      </c>
      <c r="L489">
        <v>0.99950257407143761</v>
      </c>
      <c r="M489" t="s">
        <v>3</v>
      </c>
      <c r="N489">
        <v>0.16138837357289801</v>
      </c>
      <c r="O489">
        <v>52316.496919910001</v>
      </c>
      <c r="P489" s="1">
        <v>0.2</v>
      </c>
      <c r="Q489">
        <v>0.2166666666666667</v>
      </c>
      <c r="R489">
        <v>0.58333333333333337</v>
      </c>
      <c r="S489">
        <v>9</v>
      </c>
      <c r="T489">
        <v>77416.666666660007</v>
      </c>
      <c r="U489" s="1">
        <v>84.817677333333336</v>
      </c>
      <c r="V489">
        <v>224425.30769293409</v>
      </c>
      <c r="W489" s="1">
        <v>0.63857635927762024</v>
      </c>
      <c r="X489">
        <v>6.8772877897185974E-2</v>
      </c>
      <c r="Y489">
        <v>0.29265076282519381</v>
      </c>
      <c r="Z489">
        <v>0.3614236407223797</v>
      </c>
      <c r="AA489">
        <v>224.4253076929341</v>
      </c>
      <c r="AB489">
        <v>5524.7707430213159</v>
      </c>
      <c r="AC489" s="1">
        <v>443.19819043592031</v>
      </c>
      <c r="AD489">
        <v>181799.03789908669</v>
      </c>
      <c r="AE489" s="1">
        <v>332</v>
      </c>
      <c r="AF489">
        <v>35351.5</v>
      </c>
      <c r="AG489" s="1">
        <v>55488.541486603288</v>
      </c>
      <c r="AH489" s="1">
        <v>33.839961000000002</v>
      </c>
      <c r="AI489">
        <v>19.999607000000001</v>
      </c>
      <c r="AJ489">
        <v>28.250198999999999</v>
      </c>
      <c r="AK489">
        <v>4.75</v>
      </c>
      <c r="AL489">
        <v>4.1303169999999998</v>
      </c>
      <c r="AM489">
        <v>4.5641129999999999</v>
      </c>
      <c r="AN489">
        <v>0</v>
      </c>
      <c r="AO489">
        <v>0.98004291173840308</v>
      </c>
      <c r="AP489">
        <v>4289.9136424255039</v>
      </c>
      <c r="AQ489" s="1">
        <v>5535.1443667083777</v>
      </c>
      <c r="AR489" s="1">
        <v>9241.9852687522034</v>
      </c>
      <c r="AS489" s="1">
        <v>779.0698153939336</v>
      </c>
      <c r="AT489" t="s">
        <v>3</v>
      </c>
      <c r="AU489" t="s">
        <v>3</v>
      </c>
      <c r="AV489" s="1">
        <v>11628.9845355293</v>
      </c>
      <c r="AW489" s="1">
        <v>0.53027467699999997</v>
      </c>
      <c r="AX489">
        <v>4975.2802644598996</v>
      </c>
      <c r="AY489" s="1">
        <v>0.22686977759999999</v>
      </c>
      <c r="AZ489">
        <v>2410.3387846834999</v>
      </c>
      <c r="BA489">
        <v>0.109909994</v>
      </c>
      <c r="BB489">
        <v>2915.5112010930002</v>
      </c>
      <c r="BC489" s="1">
        <v>0.13294555129999999</v>
      </c>
      <c r="BD489">
        <v>21930.114785765702</v>
      </c>
      <c r="BE489" s="1">
        <v>0.47935836291785849</v>
      </c>
      <c r="BF489">
        <v>0.30123513470745561</v>
      </c>
      <c r="BG489">
        <v>0.15475579372980741</v>
      </c>
      <c r="BH489">
        <v>4.4457469598840227E-2</v>
      </c>
      <c r="BI489">
        <v>2.0193239046038321E-2</v>
      </c>
    </row>
    <row r="490" spans="1:61" x14ac:dyDescent="0.35">
      <c r="A490" t="s">
        <v>1813</v>
      </c>
      <c r="B490" t="s">
        <v>1116</v>
      </c>
      <c r="C490">
        <v>80</v>
      </c>
      <c r="D490">
        <v>8.0427847749999994</v>
      </c>
      <c r="E490">
        <v>643.42278199999998</v>
      </c>
      <c r="F490" t="s">
        <v>3</v>
      </c>
      <c r="G490" t="s">
        <v>3</v>
      </c>
      <c r="H490" t="s">
        <v>3</v>
      </c>
      <c r="I490">
        <v>1.9634585172973399E-2</v>
      </c>
      <c r="J490">
        <v>0.95910357234765864</v>
      </c>
      <c r="K490">
        <v>2.126184247936792E-2</v>
      </c>
      <c r="L490">
        <v>1</v>
      </c>
      <c r="M490" t="s">
        <v>3</v>
      </c>
      <c r="N490">
        <v>0.17630526308705299</v>
      </c>
      <c r="O490">
        <v>53642.081632649999</v>
      </c>
      <c r="P490" s="1">
        <v>9.8039215686274508E-2</v>
      </c>
      <c r="Q490">
        <v>0.29411764705882348</v>
      </c>
      <c r="R490">
        <v>0.60784313725490191</v>
      </c>
      <c r="S490">
        <v>15</v>
      </c>
      <c r="T490">
        <v>57408.2</v>
      </c>
      <c r="U490" s="1">
        <v>42.89485213333333</v>
      </c>
      <c r="V490">
        <v>196057.97856253089</v>
      </c>
      <c r="W490" s="1">
        <v>0.62417655365115488</v>
      </c>
      <c r="X490">
        <v>0.14572831298305791</v>
      </c>
      <c r="Y490">
        <v>0.23009513336578721</v>
      </c>
      <c r="Z490">
        <v>0.37582344634884518</v>
      </c>
      <c r="AA490">
        <v>196.05797856253091</v>
      </c>
      <c r="AB490">
        <v>4303.3493333781271</v>
      </c>
      <c r="AC490" s="1">
        <v>403.26259383212198</v>
      </c>
      <c r="AD490">
        <v>144883.26012388509</v>
      </c>
      <c r="AE490" s="1">
        <v>178</v>
      </c>
      <c r="AF490">
        <v>35495</v>
      </c>
      <c r="AG490" s="1">
        <v>52224.319535588089</v>
      </c>
      <c r="AH490" s="1">
        <v>26.999994000000001</v>
      </c>
      <c r="AI490">
        <v>19.999991999999999</v>
      </c>
      <c r="AJ490">
        <v>22.324265</v>
      </c>
      <c r="AK490">
        <v>0.5</v>
      </c>
      <c r="AL490">
        <v>0.35375899999999999</v>
      </c>
      <c r="AM490">
        <v>0.470636</v>
      </c>
      <c r="AN490">
        <v>0</v>
      </c>
      <c r="AO490">
        <v>0.87192349590798002</v>
      </c>
      <c r="AP490">
        <v>2505.2367667018671</v>
      </c>
      <c r="AQ490" s="1">
        <v>3216.4931486681489</v>
      </c>
      <c r="AR490" s="1">
        <v>8206.2600015303778</v>
      </c>
      <c r="AS490" s="1">
        <v>836.04019790520886</v>
      </c>
      <c r="AT490">
        <v>290.14766841128107</v>
      </c>
      <c r="AU490">
        <v>15054.177783216879</v>
      </c>
      <c r="AV490" s="1">
        <v>9970.3835612365001</v>
      </c>
      <c r="AW490" s="1">
        <v>0.59474618879999996</v>
      </c>
      <c r="AX490">
        <v>3656.7326182093002</v>
      </c>
      <c r="AY490" s="1">
        <v>0.21812879869999999</v>
      </c>
      <c r="AZ490">
        <v>338.71878325249997</v>
      </c>
      <c r="BA490">
        <v>2.02050106E-2</v>
      </c>
      <c r="BB490">
        <v>2798.2633169011001</v>
      </c>
      <c r="BC490" s="1">
        <v>0.1669200019</v>
      </c>
      <c r="BD490">
        <v>16764.098279599399</v>
      </c>
      <c r="BE490" s="1">
        <v>0.52803801050661214</v>
      </c>
      <c r="BF490">
        <v>0.27784124790185472</v>
      </c>
      <c r="BG490">
        <v>0.1305774314437507</v>
      </c>
      <c r="BH490">
        <v>4.8466614133997298E-2</v>
      </c>
      <c r="BI490">
        <v>1.5076696013785191E-2</v>
      </c>
    </row>
    <row r="491" spans="1:61" x14ac:dyDescent="0.35">
      <c r="A491" t="s">
        <v>1814</v>
      </c>
      <c r="B491" t="s">
        <v>1117</v>
      </c>
      <c r="C491">
        <v>87</v>
      </c>
      <c r="D491">
        <v>6.7160289080459776</v>
      </c>
      <c r="E491">
        <v>584.29451500000005</v>
      </c>
      <c r="F491" t="s">
        <v>3</v>
      </c>
      <c r="G491" t="s">
        <v>3</v>
      </c>
      <c r="H491" t="s">
        <v>3</v>
      </c>
      <c r="I491" t="s">
        <v>3</v>
      </c>
      <c r="J491">
        <v>0.96808707109562298</v>
      </c>
      <c r="K491">
        <v>1.7073126598376561E-2</v>
      </c>
      <c r="L491">
        <v>1</v>
      </c>
      <c r="M491" t="s">
        <v>3</v>
      </c>
      <c r="N491">
        <v>0.22620484280723399</v>
      </c>
      <c r="O491">
        <v>57433.210526310002</v>
      </c>
      <c r="P491" s="1">
        <v>0.2068965517241379</v>
      </c>
      <c r="Q491">
        <v>0.15517241379310351</v>
      </c>
      <c r="R491">
        <v>0.63793103448275867</v>
      </c>
      <c r="S491">
        <v>9.5</v>
      </c>
      <c r="T491">
        <v>68568.526315779993</v>
      </c>
      <c r="U491" s="1">
        <v>61.50468578947369</v>
      </c>
      <c r="V491">
        <v>119168.90919299491</v>
      </c>
      <c r="W491" s="1">
        <v>0.77404109221146022</v>
      </c>
      <c r="X491">
        <v>7.0854781304655168E-2</v>
      </c>
      <c r="Y491">
        <v>0.15510412648388461</v>
      </c>
      <c r="Z491">
        <v>0.2259589077885398</v>
      </c>
      <c r="AA491">
        <v>119.1689091929949</v>
      </c>
      <c r="AB491">
        <v>2514.4117603089248</v>
      </c>
      <c r="AC491" s="1">
        <v>317.69861813609532</v>
      </c>
      <c r="AD491">
        <v>90937.135201166195</v>
      </c>
      <c r="AE491" s="1">
        <v>46</v>
      </c>
      <c r="AF491">
        <v>33826</v>
      </c>
      <c r="AG491" s="1">
        <v>45511.725126475547</v>
      </c>
      <c r="AH491" s="1">
        <v>25.599869000000002</v>
      </c>
      <c r="AI491">
        <v>19.999988999999999</v>
      </c>
      <c r="AJ491">
        <v>23.260297000000001</v>
      </c>
      <c r="AK491">
        <v>0.5</v>
      </c>
      <c r="AL491">
        <v>0.5</v>
      </c>
      <c r="AM491">
        <v>0.5</v>
      </c>
      <c r="AN491">
        <v>0</v>
      </c>
      <c r="AO491">
        <v>0.80024550823414164</v>
      </c>
      <c r="AP491">
        <v>2992.1371930044561</v>
      </c>
      <c r="AQ491" s="1">
        <v>4286.9673866440444</v>
      </c>
      <c r="AR491" s="1">
        <v>11508.10263895768</v>
      </c>
      <c r="AS491" s="1">
        <v>613.19913297491757</v>
      </c>
      <c r="AT491">
        <v>366.05014168240137</v>
      </c>
      <c r="AU491">
        <v>19766.4564932635</v>
      </c>
      <c r="AV491" s="1">
        <v>14830.176171438599</v>
      </c>
      <c r="AW491" s="1">
        <v>0.69001288699999996</v>
      </c>
      <c r="AX491">
        <v>2217.7589226693999</v>
      </c>
      <c r="AY491" s="1">
        <v>0.1031870572</v>
      </c>
      <c r="AZ491">
        <v>974.34779901540003</v>
      </c>
      <c r="BA491">
        <v>4.5334089799999998E-2</v>
      </c>
      <c r="BB491">
        <v>3470.3246379225998</v>
      </c>
      <c r="BC491" s="1">
        <v>0.16146596599999999</v>
      </c>
      <c r="BD491">
        <v>21492.607531046</v>
      </c>
      <c r="BE491" s="1">
        <v>0.53987775704207053</v>
      </c>
      <c r="BF491">
        <v>0.25050011331521499</v>
      </c>
      <c r="BG491">
        <v>0.10957278041169111</v>
      </c>
      <c r="BH491">
        <v>1.9187874604837191E-2</v>
      </c>
      <c r="BI491">
        <v>8.0861474626186147E-2</v>
      </c>
    </row>
    <row r="492" spans="1:61" x14ac:dyDescent="0.35">
      <c r="A492" t="s">
        <v>1815</v>
      </c>
      <c r="B492" t="s">
        <v>1118</v>
      </c>
      <c r="C492">
        <v>26</v>
      </c>
      <c r="D492">
        <v>15.253393692307689</v>
      </c>
      <c r="E492">
        <v>396.58823599999999</v>
      </c>
      <c r="F492" t="s">
        <v>3</v>
      </c>
      <c r="G492" t="s">
        <v>3</v>
      </c>
      <c r="H492" t="s">
        <v>3</v>
      </c>
      <c r="I492">
        <v>3.1344383978721482E-2</v>
      </c>
      <c r="J492">
        <v>0.91548869142413847</v>
      </c>
      <c r="K492">
        <v>4.5916889424802897E-2</v>
      </c>
      <c r="L492">
        <v>0.38611916385943701</v>
      </c>
      <c r="M492" t="s">
        <v>3</v>
      </c>
      <c r="N492">
        <v>0.15838068444082709</v>
      </c>
      <c r="O492">
        <v>54513.569274529997</v>
      </c>
      <c r="P492" s="1">
        <v>0.23529411764705879</v>
      </c>
      <c r="Q492">
        <v>0.27450980392156871</v>
      </c>
      <c r="R492">
        <v>0.49019607843137247</v>
      </c>
      <c r="S492">
        <v>3.21</v>
      </c>
      <c r="T492">
        <v>85900.137071649995</v>
      </c>
      <c r="U492" s="1">
        <v>123.5477370716511</v>
      </c>
      <c r="V492">
        <v>196626.76025518819</v>
      </c>
      <c r="W492" s="1">
        <v>0.928948192520479</v>
      </c>
      <c r="X492">
        <v>2.5292299832290029E-2</v>
      </c>
      <c r="Y492">
        <v>4.5759507647230961E-2</v>
      </c>
      <c r="Z492">
        <v>7.1051807479521001E-2</v>
      </c>
      <c r="AA492">
        <v>196.6267602551882</v>
      </c>
      <c r="AB492">
        <v>4737.0567996373957</v>
      </c>
      <c r="AC492" s="1">
        <v>844.61927912556644</v>
      </c>
      <c r="AD492">
        <v>168373.48041777039</v>
      </c>
      <c r="AE492" s="1">
        <v>274</v>
      </c>
      <c r="AF492">
        <v>35012</v>
      </c>
      <c r="AG492" s="1">
        <v>56565.97692740574</v>
      </c>
      <c r="AH492" s="1">
        <v>40.599778000000001</v>
      </c>
      <c r="AI492">
        <v>23.299993000000001</v>
      </c>
      <c r="AJ492">
        <v>23.299818999999999</v>
      </c>
      <c r="AK492">
        <v>1.5</v>
      </c>
      <c r="AL492">
        <v>1.3127040000000001</v>
      </c>
      <c r="AM492">
        <v>1.3316460000000001</v>
      </c>
      <c r="AN492">
        <v>0</v>
      </c>
      <c r="AO492" s="1">
        <v>0.9751124075358214</v>
      </c>
      <c r="AP492">
        <v>2250.4791342323119</v>
      </c>
      <c r="AQ492" s="1">
        <v>2906.1934656074868</v>
      </c>
      <c r="AR492" s="1">
        <v>8522.9602221483947</v>
      </c>
      <c r="AS492" s="1">
        <v>572.78779192028276</v>
      </c>
      <c r="AT492">
        <v>202.37045054457951</v>
      </c>
      <c r="AU492">
        <v>14454.79106445306</v>
      </c>
      <c r="AV492" s="1">
        <v>10086.230879168101</v>
      </c>
      <c r="AW492" s="1">
        <v>0.57346466419999997</v>
      </c>
      <c r="AX492">
        <v>4119.5943230252997</v>
      </c>
      <c r="AY492" s="1">
        <v>0.2342244396</v>
      </c>
      <c r="AZ492">
        <v>1057.3239352641999</v>
      </c>
      <c r="BA492">
        <v>6.0115411100000002E-2</v>
      </c>
      <c r="BB492">
        <v>2325.0851680965002</v>
      </c>
      <c r="BC492" s="1">
        <v>0.13219548519999999</v>
      </c>
      <c r="BD492">
        <v>17588.234305554099</v>
      </c>
      <c r="BE492" s="1">
        <v>0.5152979526986734</v>
      </c>
      <c r="BF492">
        <v>0.1976801661083139</v>
      </c>
      <c r="BG492">
        <v>0.22820263991030321</v>
      </c>
      <c r="BH492">
        <v>4.3392738842042422E-2</v>
      </c>
      <c r="BI492">
        <v>1.542650244066709E-2</v>
      </c>
    </row>
    <row r="493" spans="1:61" x14ac:dyDescent="0.35">
      <c r="A493" t="s">
        <v>1816</v>
      </c>
      <c r="B493" t="s">
        <v>1119</v>
      </c>
      <c r="C493">
        <v>65</v>
      </c>
      <c r="D493">
        <v>70.273418538461542</v>
      </c>
      <c r="E493">
        <v>4567.7722050000002</v>
      </c>
      <c r="F493">
        <v>0.11560806187035561</v>
      </c>
      <c r="G493">
        <v>4.6376536701789997E-2</v>
      </c>
      <c r="H493" t="s">
        <v>3</v>
      </c>
      <c r="I493">
        <v>3.5742657214490617E-2</v>
      </c>
      <c r="J493">
        <v>0.74801001696553848</v>
      </c>
      <c r="K493">
        <v>5.2878149236988872E-2</v>
      </c>
      <c r="L493">
        <v>0.30848029563898371</v>
      </c>
      <c r="M493">
        <v>4.8025252039085177E-2</v>
      </c>
      <c r="N493">
        <v>0.16310865493822141</v>
      </c>
      <c r="O493">
        <v>68236.676524950002</v>
      </c>
      <c r="P493" s="1">
        <v>0.21660649819494579</v>
      </c>
      <c r="Q493">
        <v>0.19133574007220219</v>
      </c>
      <c r="R493">
        <v>0.59205776173285196</v>
      </c>
      <c r="S493">
        <v>28.4</v>
      </c>
      <c r="T493">
        <v>95126.056338020004</v>
      </c>
      <c r="U493" s="1">
        <v>160.83704947183099</v>
      </c>
      <c r="V493">
        <v>216384.25421435831</v>
      </c>
      <c r="W493" s="1">
        <v>0.81140360484307361</v>
      </c>
      <c r="X493">
        <v>0.1191420062693178</v>
      </c>
      <c r="Y493">
        <v>6.945438888760859E-2</v>
      </c>
      <c r="Z493">
        <v>0.18859639515692639</v>
      </c>
      <c r="AA493">
        <v>216.38425421435829</v>
      </c>
      <c r="AB493">
        <v>5443.2841403044522</v>
      </c>
      <c r="AC493" s="1">
        <v>652.31686394921689</v>
      </c>
      <c r="AD493">
        <v>177744.60725673399</v>
      </c>
      <c r="AE493" s="1">
        <v>314</v>
      </c>
      <c r="AF493">
        <v>49755.5</v>
      </c>
      <c r="AG493" s="1">
        <v>81344.430018816041</v>
      </c>
      <c r="AH493" s="1">
        <v>29.509981</v>
      </c>
      <c r="AI493">
        <v>24.809999000000001</v>
      </c>
      <c r="AJ493">
        <v>24.971195000000002</v>
      </c>
      <c r="AK493">
        <v>2.8</v>
      </c>
      <c r="AL493">
        <v>1.9594259999999999</v>
      </c>
      <c r="AM493">
        <v>2.1606809999999999</v>
      </c>
      <c r="AN493">
        <v>1946.2743041933279</v>
      </c>
      <c r="AO493" s="1">
        <v>1.046581952977272</v>
      </c>
      <c r="AP493">
        <v>1401.116426733018</v>
      </c>
      <c r="AQ493" s="1">
        <v>2184.167430477195</v>
      </c>
      <c r="AR493" s="1">
        <v>6391.6504829294572</v>
      </c>
      <c r="AS493" s="1">
        <v>802.0529889799966</v>
      </c>
      <c r="AT493">
        <v>381.64755197112549</v>
      </c>
      <c r="AU493">
        <v>11160.634881090789</v>
      </c>
      <c r="AV493" s="1">
        <v>4299.2573493348</v>
      </c>
      <c r="AW493" s="1">
        <v>0.33418989059999998</v>
      </c>
      <c r="AX493">
        <v>6659.7628698966</v>
      </c>
      <c r="AY493" s="1">
        <v>0.51767671579999996</v>
      </c>
      <c r="AZ493">
        <v>794.94691265450001</v>
      </c>
      <c r="BA493">
        <v>6.1792816799999997E-2</v>
      </c>
      <c r="BB493">
        <v>1110.7468232932999</v>
      </c>
      <c r="BC493" s="1">
        <v>8.6340576799999999E-2</v>
      </c>
      <c r="BD493">
        <v>12864.713955179201</v>
      </c>
      <c r="BE493" s="1">
        <v>0.58595433281348941</v>
      </c>
      <c r="BF493">
        <v>0.2387090627001352</v>
      </c>
      <c r="BG493">
        <v>0.1286292789197746</v>
      </c>
      <c r="BH493">
        <v>3.1251443270358961E-2</v>
      </c>
      <c r="BI493">
        <v>1.545588229624181E-2</v>
      </c>
    </row>
    <row r="494" spans="1:61" x14ac:dyDescent="0.35">
      <c r="A494" t="s">
        <v>1817</v>
      </c>
      <c r="B494" t="s">
        <v>1120</v>
      </c>
      <c r="C494">
        <v>68</v>
      </c>
      <c r="D494">
        <v>59.933881441176467</v>
      </c>
      <c r="E494">
        <v>4075.5039379999998</v>
      </c>
      <c r="F494">
        <v>7.1267355631280558E-3</v>
      </c>
      <c r="G494">
        <v>1.4473310326605111E-2</v>
      </c>
      <c r="H494" t="s">
        <v>3</v>
      </c>
      <c r="I494">
        <v>3.1256786029985217E-2</v>
      </c>
      <c r="J494">
        <v>0.91003663935096402</v>
      </c>
      <c r="K494">
        <v>3.5572012423872701E-2</v>
      </c>
      <c r="L494">
        <v>0.35079970148083572</v>
      </c>
      <c r="M494">
        <v>8.1342862128525196E-3</v>
      </c>
      <c r="N494">
        <v>0.1414128834100036</v>
      </c>
      <c r="O494">
        <v>75024.418538900005</v>
      </c>
      <c r="P494" s="1">
        <v>0.26484018264840181</v>
      </c>
      <c r="Q494">
        <v>0.21461187214611871</v>
      </c>
      <c r="R494">
        <v>0.52054794520547942</v>
      </c>
      <c r="S494">
        <v>17.100000000000001</v>
      </c>
      <c r="T494">
        <v>116083.59649122</v>
      </c>
      <c r="U494" s="1">
        <v>238.33356362573099</v>
      </c>
      <c r="V494">
        <v>205538.5573768031</v>
      </c>
      <c r="W494" s="1">
        <v>0.68786643765134181</v>
      </c>
      <c r="X494">
        <v>0.2124721311365817</v>
      </c>
      <c r="Y494">
        <v>9.9661431212076504E-2</v>
      </c>
      <c r="Z494">
        <v>0.31213356234865819</v>
      </c>
      <c r="AA494">
        <v>205.53855737680311</v>
      </c>
      <c r="AB494">
        <v>4623.4508140966</v>
      </c>
      <c r="AC494" s="1">
        <v>416.55431225840232</v>
      </c>
      <c r="AD494">
        <v>170803.82954272229</v>
      </c>
      <c r="AE494" s="1">
        <v>287</v>
      </c>
      <c r="AF494">
        <v>44569</v>
      </c>
      <c r="AG494" s="1">
        <v>72107.903379131079</v>
      </c>
      <c r="AH494" s="1">
        <v>41.68</v>
      </c>
      <c r="AI494">
        <v>19.999998999999999</v>
      </c>
      <c r="AJ494">
        <v>21.570391999999998</v>
      </c>
      <c r="AK494">
        <v>0.5</v>
      </c>
      <c r="AL494">
        <v>0.42441699999999999</v>
      </c>
      <c r="AM494">
        <v>0.43107800000000002</v>
      </c>
      <c r="AN494">
        <v>1601.956597103404</v>
      </c>
      <c r="AO494" s="1">
        <v>0.8482230368909599</v>
      </c>
      <c r="AP494">
        <v>1408.9545286558871</v>
      </c>
      <c r="AQ494" s="1">
        <v>1745.2749864083189</v>
      </c>
      <c r="AR494" s="1">
        <v>8354.9662490842638</v>
      </c>
      <c r="AS494" s="1">
        <v>665.22243169036051</v>
      </c>
      <c r="AT494" s="1">
        <v>90.162361658844262</v>
      </c>
      <c r="AU494">
        <v>12264.580557497669</v>
      </c>
      <c r="AV494" s="1">
        <v>4396.1414150688997</v>
      </c>
      <c r="AW494" s="1">
        <v>0.32554417369999999</v>
      </c>
      <c r="AX494">
        <v>6007.6130007651</v>
      </c>
      <c r="AY494" s="1">
        <v>0.44487727430000001</v>
      </c>
      <c r="AZ494">
        <v>1027.1861383037001</v>
      </c>
      <c r="BA494">
        <v>7.6065447199999997E-2</v>
      </c>
      <c r="BB494">
        <v>2073.0376165103999</v>
      </c>
      <c r="BC494" s="1">
        <v>0.15351310479999999</v>
      </c>
      <c r="BD494">
        <v>13503.978170648101</v>
      </c>
      <c r="BE494" s="1">
        <v>0.5119624342659036</v>
      </c>
      <c r="BF494">
        <v>0.188529999331848</v>
      </c>
      <c r="BG494">
        <v>0.24881508674062711</v>
      </c>
      <c r="BH494">
        <v>2.9472497288106869E-2</v>
      </c>
      <c r="BI494">
        <v>2.121998237351435E-2</v>
      </c>
    </row>
    <row r="495" spans="1:61" x14ac:dyDescent="0.35">
      <c r="A495" t="s">
        <v>1818</v>
      </c>
      <c r="B495" t="s">
        <v>1121</v>
      </c>
      <c r="C495">
        <v>89</v>
      </c>
      <c r="D495">
        <v>10.5261145505618</v>
      </c>
      <c r="E495">
        <v>936.82419500000003</v>
      </c>
      <c r="F495">
        <v>1.7601499456067281E-2</v>
      </c>
      <c r="G495" t="s">
        <v>3</v>
      </c>
      <c r="H495" t="s">
        <v>3</v>
      </c>
      <c r="I495">
        <v>2.068185237119614E-2</v>
      </c>
      <c r="J495">
        <v>0.92855728840451268</v>
      </c>
      <c r="K495">
        <v>2.532678959524309E-2</v>
      </c>
      <c r="L495">
        <v>0.33872479834649682</v>
      </c>
      <c r="M495">
        <v>1.7476206617365479E-2</v>
      </c>
      <c r="N495">
        <v>0.1518505892912852</v>
      </c>
      <c r="O495">
        <v>65895.23636363</v>
      </c>
      <c r="P495" s="1">
        <v>0.3</v>
      </c>
      <c r="Q495">
        <v>0.2166666666666667</v>
      </c>
      <c r="R495">
        <v>0.48333333333333328</v>
      </c>
      <c r="S495">
        <v>15.5</v>
      </c>
      <c r="T495">
        <v>57282.903225800001</v>
      </c>
      <c r="U495" s="1">
        <v>60.440270645161291</v>
      </c>
      <c r="V495">
        <v>155210.69030459871</v>
      </c>
      <c r="W495" s="1">
        <v>0.82134440511142903</v>
      </c>
      <c r="X495">
        <v>6.7388475220922395E-2</v>
      </c>
      <c r="Y495">
        <v>0.1112671196676486</v>
      </c>
      <c r="Z495">
        <v>0.178655594888571</v>
      </c>
      <c r="AA495">
        <v>155.2106903045987</v>
      </c>
      <c r="AB495">
        <v>3394.9101837618532</v>
      </c>
      <c r="AC495" s="1">
        <v>420.43030282752261</v>
      </c>
      <c r="AD495">
        <v>142129.3343711487</v>
      </c>
      <c r="AE495" s="1">
        <v>165</v>
      </c>
      <c r="AF495">
        <v>39422</v>
      </c>
      <c r="AG495" s="1">
        <v>61758.165644171779</v>
      </c>
      <c r="AH495" s="1">
        <v>27.16986</v>
      </c>
      <c r="AI495">
        <v>21.201087999999999</v>
      </c>
      <c r="AJ495">
        <v>21.315327</v>
      </c>
      <c r="AK495">
        <v>1.9</v>
      </c>
      <c r="AL495">
        <v>1.194418</v>
      </c>
      <c r="AM495">
        <v>1.7580439999999999</v>
      </c>
      <c r="AN495">
        <v>1683.719099505111</v>
      </c>
      <c r="AO495">
        <v>1.4036065087577021</v>
      </c>
      <c r="AP495">
        <v>1797.1312963367691</v>
      </c>
      <c r="AQ495" s="1">
        <v>2695.6479171633691</v>
      </c>
      <c r="AR495" s="1">
        <v>7839.0388497598524</v>
      </c>
      <c r="AS495" s="1">
        <v>774.5209334607332</v>
      </c>
      <c r="AT495">
        <v>344.05263198822479</v>
      </c>
      <c r="AU495">
        <v>13450.391628708951</v>
      </c>
      <c r="AV495" s="1">
        <v>7995.0497115534999</v>
      </c>
      <c r="AW495" s="1">
        <v>0.52596713890000002</v>
      </c>
      <c r="AX495">
        <v>4968.1041098324004</v>
      </c>
      <c r="AY495" s="1">
        <v>0.3268346788</v>
      </c>
      <c r="AZ495">
        <v>923.66097523860003</v>
      </c>
      <c r="BA495">
        <v>6.0764515300000002E-2</v>
      </c>
      <c r="BB495">
        <v>1313.8491234922001</v>
      </c>
      <c r="BC495">
        <v>8.6433667000000006E-2</v>
      </c>
      <c r="BD495">
        <v>15200.6639201167</v>
      </c>
      <c r="BE495" s="1">
        <v>0.55010767176998088</v>
      </c>
      <c r="BF495">
        <v>0.18056734534134189</v>
      </c>
      <c r="BG495">
        <v>0.1956160165555399</v>
      </c>
      <c r="BH495">
        <v>5.5910778078206338E-2</v>
      </c>
      <c r="BI495">
        <v>1.779818825493101E-2</v>
      </c>
    </row>
    <row r="496" spans="1:61" x14ac:dyDescent="0.35">
      <c r="A496" t="s">
        <v>1819</v>
      </c>
      <c r="B496" t="s">
        <v>1122</v>
      </c>
      <c r="C496">
        <v>38</v>
      </c>
      <c r="D496">
        <v>149.37635768421049</v>
      </c>
      <c r="E496">
        <v>5676.3015919999998</v>
      </c>
      <c r="F496">
        <v>3.1674781031386857E-2</v>
      </c>
      <c r="G496">
        <v>2.1444938639117471E-2</v>
      </c>
      <c r="H496" t="s">
        <v>3</v>
      </c>
      <c r="I496">
        <v>2.7507267071238371E-2</v>
      </c>
      <c r="J496">
        <v>0.88182871079533498</v>
      </c>
      <c r="K496">
        <v>3.72217194484597E-2</v>
      </c>
      <c r="L496">
        <v>8.7075025429643932E-2</v>
      </c>
      <c r="M496">
        <v>5.179345359916058E-3</v>
      </c>
      <c r="N496">
        <v>0.11982899145990079</v>
      </c>
      <c r="O496">
        <v>71337.847429460002</v>
      </c>
      <c r="P496" s="1">
        <v>0.20658682634730541</v>
      </c>
      <c r="Q496">
        <v>0.1586826347305389</v>
      </c>
      <c r="R496">
        <v>0.6347305389221557</v>
      </c>
      <c r="S496">
        <v>34.51</v>
      </c>
      <c r="T496">
        <v>99383.077368869999</v>
      </c>
      <c r="U496" s="1">
        <v>164.4828047522457</v>
      </c>
      <c r="V496">
        <v>285066.08991328592</v>
      </c>
      <c r="W496" s="1">
        <v>0.86614186663779369</v>
      </c>
      <c r="X496">
        <v>5.4748189118849017E-2</v>
      </c>
      <c r="Y496">
        <v>7.9109944243357308E-2</v>
      </c>
      <c r="Z496">
        <v>0.13385813336220631</v>
      </c>
      <c r="AA496">
        <v>285.06608991328591</v>
      </c>
      <c r="AB496">
        <v>7773.3683252818964</v>
      </c>
      <c r="AC496" s="1">
        <v>920.55611656795145</v>
      </c>
      <c r="AD496">
        <v>250602.3077903192</v>
      </c>
      <c r="AE496" s="1">
        <v>500</v>
      </c>
      <c r="AF496">
        <v>70276</v>
      </c>
      <c r="AG496" s="1">
        <v>134932.62248194049</v>
      </c>
      <c r="AH496" s="1">
        <v>48.639994999999999</v>
      </c>
      <c r="AI496">
        <v>25.429998999999999</v>
      </c>
      <c r="AJ496">
        <v>25.475892999999999</v>
      </c>
      <c r="AK496">
        <v>2</v>
      </c>
      <c r="AL496">
        <v>1.6730259999999999</v>
      </c>
      <c r="AM496">
        <v>1.9098539999999999</v>
      </c>
      <c r="AN496">
        <v>0</v>
      </c>
      <c r="AO496">
        <v>0.44881654216574862</v>
      </c>
      <c r="AP496">
        <v>1183.182005245362</v>
      </c>
      <c r="AQ496" s="1">
        <v>1979.380663253525</v>
      </c>
      <c r="AR496" s="1">
        <v>6636.6169079340207</v>
      </c>
      <c r="AS496" s="1">
        <v>721.57545782496891</v>
      </c>
      <c r="AT496" s="1">
        <v>449.59445135839081</v>
      </c>
      <c r="AU496">
        <v>10970.349485616271</v>
      </c>
      <c r="AV496" s="1">
        <v>3711.1722109163002</v>
      </c>
      <c r="AW496" s="1">
        <v>0.3051998903</v>
      </c>
      <c r="AX496">
        <v>6901.9991258521004</v>
      </c>
      <c r="AY496" s="1">
        <v>0.56760755269999996</v>
      </c>
      <c r="AZ496">
        <v>741.13765646540003</v>
      </c>
      <c r="BA496">
        <v>6.0949780500000002E-2</v>
      </c>
      <c r="BB496">
        <v>805.49947500919995</v>
      </c>
      <c r="BC496" s="1">
        <v>6.6242776500000003E-2</v>
      </c>
      <c r="BD496">
        <v>12159.808468243</v>
      </c>
      <c r="BE496" s="1">
        <v>0.60565648404262928</v>
      </c>
      <c r="BF496">
        <v>0.22811266919487069</v>
      </c>
      <c r="BG496">
        <v>0.1187726265533149</v>
      </c>
      <c r="BH496">
        <v>3.2970556537799199E-2</v>
      </c>
      <c r="BI496">
        <v>1.448766367138591E-2</v>
      </c>
    </row>
    <row r="497" spans="1:61" x14ac:dyDescent="0.35">
      <c r="A497" t="s">
        <v>1820</v>
      </c>
      <c r="B497" t="s">
        <v>1123</v>
      </c>
      <c r="C497">
        <v>17</v>
      </c>
      <c r="D497">
        <v>390.69414876470591</v>
      </c>
      <c r="E497">
        <v>6641.8005290000001</v>
      </c>
      <c r="F497">
        <v>4.7473716839838021E-3</v>
      </c>
      <c r="G497">
        <v>0.26276068252482587</v>
      </c>
      <c r="H497">
        <v>1.4509624226614511E-3</v>
      </c>
      <c r="I497">
        <v>0.10851218616698791</v>
      </c>
      <c r="J497">
        <v>0.46538694414482312</v>
      </c>
      <c r="K497">
        <v>0.1571418530567178</v>
      </c>
      <c r="L497">
        <v>1</v>
      </c>
      <c r="M497">
        <v>7.6225527107064942E-2</v>
      </c>
      <c r="N497">
        <v>0.19073666085989799</v>
      </c>
      <c r="O497">
        <v>62042.042372880001</v>
      </c>
      <c r="P497" s="1">
        <v>0.44021739130434778</v>
      </c>
      <c r="Q497">
        <v>0.20652173913043481</v>
      </c>
      <c r="R497">
        <v>0.35326086956521741</v>
      </c>
      <c r="S497">
        <v>72</v>
      </c>
      <c r="T497">
        <v>86239.930555550003</v>
      </c>
      <c r="U497" s="1">
        <v>92.247229569444443</v>
      </c>
      <c r="V497">
        <v>120912.88446461561</v>
      </c>
      <c r="W497" s="1">
        <v>0.67383038879624413</v>
      </c>
      <c r="X497">
        <v>0.2296916122575498</v>
      </c>
      <c r="Y497">
        <v>9.6477998946206137E-2</v>
      </c>
      <c r="Z497">
        <v>0.32616961120375593</v>
      </c>
      <c r="AA497">
        <v>120.9128844646156</v>
      </c>
      <c r="AB497">
        <v>4061.7064427349951</v>
      </c>
      <c r="AC497" s="1">
        <v>443.97326705684333</v>
      </c>
      <c r="AD497">
        <v>69244.182422354337</v>
      </c>
      <c r="AE497" s="1">
        <v>19</v>
      </c>
      <c r="AF497">
        <v>29196</v>
      </c>
      <c r="AG497" s="1">
        <v>43007.319374301667</v>
      </c>
      <c r="AH497" s="1">
        <v>55.329991999999997</v>
      </c>
      <c r="AI497">
        <v>28.229997999999998</v>
      </c>
      <c r="AJ497">
        <v>40.191495000000003</v>
      </c>
      <c r="AK497">
        <v>7.1099999999999994</v>
      </c>
      <c r="AL497">
        <v>5.2865090000000006</v>
      </c>
      <c r="AM497">
        <v>6.8090980000000014</v>
      </c>
      <c r="AN497">
        <v>0</v>
      </c>
      <c r="AO497">
        <v>1.105543088720524</v>
      </c>
      <c r="AP497">
        <v>2582.92877888986</v>
      </c>
      <c r="AQ497" s="1">
        <v>2444.8000461773581</v>
      </c>
      <c r="AR497" s="1">
        <v>9103.8621208191962</v>
      </c>
      <c r="AS497" s="1">
        <v>1803.1271396527659</v>
      </c>
      <c r="AT497">
        <v>1004.11515836416</v>
      </c>
      <c r="AU497">
        <v>16938.83324390334</v>
      </c>
      <c r="AV497" s="1">
        <v>10694.368089014601</v>
      </c>
      <c r="AW497" s="1">
        <v>0.57220799850000004</v>
      </c>
      <c r="AX497">
        <v>3456.3368970802999</v>
      </c>
      <c r="AY497" s="1">
        <v>0.18493319120000001</v>
      </c>
      <c r="AZ497">
        <v>805.64165570850002</v>
      </c>
      <c r="BA497">
        <v>4.3106296299999999E-2</v>
      </c>
      <c r="BB497">
        <v>3733.3048769239999</v>
      </c>
      <c r="BC497" s="1">
        <v>0.19975251399999999</v>
      </c>
      <c r="BD497">
        <v>18689.651518727402</v>
      </c>
      <c r="BE497" s="1">
        <v>0.61831832268185372</v>
      </c>
      <c r="BF497">
        <v>0.22812476515208349</v>
      </c>
      <c r="BG497">
        <v>0.1051308416710439</v>
      </c>
      <c r="BH497">
        <v>3.9050530735196792E-2</v>
      </c>
      <c r="BI497">
        <v>9.3755397598221241E-3</v>
      </c>
    </row>
    <row r="498" spans="1:61" x14ac:dyDescent="0.35">
      <c r="A498" t="s">
        <v>1821</v>
      </c>
      <c r="B498" t="s">
        <v>1124</v>
      </c>
      <c r="C498">
        <v>22</v>
      </c>
      <c r="D498">
        <v>145.67890018181819</v>
      </c>
      <c r="E498">
        <v>3204.9358040000002</v>
      </c>
      <c r="F498">
        <v>1.451425524065534E-2</v>
      </c>
      <c r="G498">
        <v>0.1846802503050135</v>
      </c>
      <c r="H498" t="s">
        <v>3</v>
      </c>
      <c r="I498">
        <v>0.11464008020331271</v>
      </c>
      <c r="J498">
        <v>0.58210155076733394</v>
      </c>
      <c r="K498">
        <v>0.1027363331585598</v>
      </c>
      <c r="L498">
        <v>0.44415164299815751</v>
      </c>
      <c r="M498">
        <v>8.4116236620570065E-3</v>
      </c>
      <c r="N498">
        <v>0.16069611699100159</v>
      </c>
      <c r="O498">
        <v>69897.325603079997</v>
      </c>
      <c r="P498" s="1">
        <v>0.2384937238493724</v>
      </c>
      <c r="Q498">
        <v>0.20920502092050211</v>
      </c>
      <c r="R498">
        <v>0.55230125523012552</v>
      </c>
      <c r="S498">
        <v>28.8</v>
      </c>
      <c r="T498">
        <v>99187.625</v>
      </c>
      <c r="U498" s="1">
        <v>111.2824931944444</v>
      </c>
      <c r="V498">
        <v>264786.01816013159</v>
      </c>
      <c r="W498" s="1">
        <v>0.72574740238644952</v>
      </c>
      <c r="X498">
        <v>0.25179186040374463</v>
      </c>
      <c r="Y498">
        <v>2.2460737209805931E-2</v>
      </c>
      <c r="Z498">
        <v>0.27425259761355048</v>
      </c>
      <c r="AA498">
        <v>264.78601816013162</v>
      </c>
      <c r="AB498">
        <v>10102.91437338256</v>
      </c>
      <c r="AC498" s="1">
        <v>917.27614210896058</v>
      </c>
      <c r="AD498">
        <v>202726.02716592999</v>
      </c>
      <c r="AE498" s="1">
        <v>405</v>
      </c>
      <c r="AF498">
        <v>40783</v>
      </c>
      <c r="AG498" s="1">
        <v>82817.149439282279</v>
      </c>
      <c r="AH498" s="1">
        <v>75.049998000000002</v>
      </c>
      <c r="AI498">
        <v>35.619098999999999</v>
      </c>
      <c r="AJ498">
        <v>42.173197999999999</v>
      </c>
      <c r="AK498">
        <v>2.25</v>
      </c>
      <c r="AL498">
        <v>1.831305</v>
      </c>
      <c r="AM498">
        <v>2.121041</v>
      </c>
      <c r="AN498">
        <v>0</v>
      </c>
      <c r="AO498" s="1">
        <v>0.84626069227616385</v>
      </c>
      <c r="AP498">
        <v>1735.600239810607</v>
      </c>
      <c r="AQ498" s="1">
        <v>2863.0293744254982</v>
      </c>
      <c r="AR498" s="1">
        <v>8868.3660260921715</v>
      </c>
      <c r="AS498" s="1">
        <v>1143.8914799555221</v>
      </c>
      <c r="AT498">
        <v>599.5668735709877</v>
      </c>
      <c r="AU498">
        <v>15210.45399385479</v>
      </c>
      <c r="AV498" s="1">
        <v>3039.2792436525001</v>
      </c>
      <c r="AW498" s="1">
        <v>0.20010500410000001</v>
      </c>
      <c r="AX498">
        <v>9120.7707637328003</v>
      </c>
      <c r="AY498" s="1">
        <v>0.60050812200000003</v>
      </c>
      <c r="AZ498">
        <v>976.28219062740004</v>
      </c>
      <c r="BA498">
        <v>6.4278052799999999E-2</v>
      </c>
      <c r="BB498">
        <v>2052.0897889097</v>
      </c>
      <c r="BC498" s="1">
        <v>0.1351088211</v>
      </c>
      <c r="BD498">
        <v>15188.4219869224</v>
      </c>
      <c r="BE498" s="1">
        <v>0.60714128966353942</v>
      </c>
      <c r="BF498">
        <v>0.20442282444116699</v>
      </c>
      <c r="BG498">
        <v>0.1423366995103878</v>
      </c>
      <c r="BH498">
        <v>3.182724279456399E-2</v>
      </c>
      <c r="BI498">
        <v>1.4271943590341819E-2</v>
      </c>
    </row>
    <row r="499" spans="1:61" x14ac:dyDescent="0.35">
      <c r="A499" t="s">
        <v>1822</v>
      </c>
      <c r="B499" t="s">
        <v>1125</v>
      </c>
      <c r="C499">
        <v>35</v>
      </c>
      <c r="D499">
        <v>26.087337885714291</v>
      </c>
      <c r="E499">
        <v>913.056826</v>
      </c>
      <c r="F499" t="s">
        <v>3</v>
      </c>
      <c r="G499" t="s">
        <v>3</v>
      </c>
      <c r="H499" t="s">
        <v>3</v>
      </c>
      <c r="I499">
        <v>3.160198554421504E-2</v>
      </c>
      <c r="J499">
        <v>0.92841367642689465</v>
      </c>
      <c r="K499">
        <v>2.9003098303068301E-2</v>
      </c>
      <c r="L499">
        <v>0.31246012808558637</v>
      </c>
      <c r="M499" t="s">
        <v>3</v>
      </c>
      <c r="N499">
        <v>0.1412114172073011</v>
      </c>
      <c r="O499">
        <v>68879.038095230004</v>
      </c>
      <c r="P499" s="1">
        <v>8.6956521739130432E-2</v>
      </c>
      <c r="Q499">
        <v>0.14492753623188409</v>
      </c>
      <c r="R499">
        <v>0.76811594202898548</v>
      </c>
      <c r="S499">
        <v>9.17</v>
      </c>
      <c r="T499">
        <v>70116.619411120002</v>
      </c>
      <c r="U499" s="1">
        <v>99.569991930207195</v>
      </c>
      <c r="V499">
        <v>248362.14301518179</v>
      </c>
      <c r="W499" s="1">
        <v>0.75838099385387092</v>
      </c>
      <c r="X499">
        <v>0.12161847697268691</v>
      </c>
      <c r="Y499">
        <v>0.1200005291734421</v>
      </c>
      <c r="Z499">
        <v>0.24161900614612911</v>
      </c>
      <c r="AA499">
        <v>248.36214301518191</v>
      </c>
      <c r="AB499">
        <v>5282.1060668572236</v>
      </c>
      <c r="AC499" s="1">
        <v>707.2019852573776</v>
      </c>
      <c r="AD499" s="1">
        <v>212082.69310427821</v>
      </c>
      <c r="AE499" s="1">
        <v>426</v>
      </c>
      <c r="AF499">
        <v>37453</v>
      </c>
      <c r="AG499" s="1">
        <v>66523.345699831363</v>
      </c>
      <c r="AH499" s="1">
        <v>30.49999</v>
      </c>
      <c r="AI499">
        <v>19.999998999999999</v>
      </c>
      <c r="AJ499">
        <v>20.063765</v>
      </c>
      <c r="AK499">
        <v>3.5</v>
      </c>
      <c r="AL499">
        <v>3.4168590000000001</v>
      </c>
      <c r="AM499">
        <v>3.4834390000000002</v>
      </c>
      <c r="AN499">
        <v>3115.99348363012</v>
      </c>
      <c r="AO499">
        <v>1.235521377941591</v>
      </c>
      <c r="AP499">
        <v>2314.901438566103</v>
      </c>
      <c r="AQ499" s="1">
        <v>2608.0523382451561</v>
      </c>
      <c r="AR499" s="1">
        <v>7867.2671902241491</v>
      </c>
      <c r="AS499" s="1">
        <v>448.054861812073</v>
      </c>
      <c r="AT499">
        <v>345.05287187897329</v>
      </c>
      <c r="AU499">
        <v>13583.328700726461</v>
      </c>
      <c r="AV499" s="1">
        <v>5566.3307628486</v>
      </c>
      <c r="AW499" s="1">
        <v>0.34205794160000003</v>
      </c>
      <c r="AX499">
        <v>8526.7725361202993</v>
      </c>
      <c r="AY499" s="1">
        <v>0.52398076689999995</v>
      </c>
      <c r="AZ499">
        <v>848.44328561110001</v>
      </c>
      <c r="BA499" s="1">
        <v>5.2137894099999998E-2</v>
      </c>
      <c r="BB499">
        <v>1331.5173807071999</v>
      </c>
      <c r="BC499" s="1">
        <v>8.1823397500000006E-2</v>
      </c>
      <c r="BD499">
        <v>16273.0639652872</v>
      </c>
      <c r="BE499" s="1">
        <v>0.56514547707688989</v>
      </c>
      <c r="BF499">
        <v>0.22394170331014621</v>
      </c>
      <c r="BG499">
        <v>0.15487982070686951</v>
      </c>
      <c r="BH499">
        <v>3.9663879580110313E-2</v>
      </c>
      <c r="BI499">
        <v>1.636911932598412E-2</v>
      </c>
    </row>
    <row r="500" spans="1:61" x14ac:dyDescent="0.35">
      <c r="A500" t="s">
        <v>1823</v>
      </c>
      <c r="B500" t="s">
        <v>1126</v>
      </c>
      <c r="C500">
        <v>20</v>
      </c>
      <c r="D500">
        <v>83.376238700000002</v>
      </c>
      <c r="E500">
        <v>1667.524774</v>
      </c>
      <c r="F500">
        <v>4.854859968854975E-2</v>
      </c>
      <c r="G500">
        <v>4.1455837792055673E-2</v>
      </c>
      <c r="H500" t="s">
        <v>3</v>
      </c>
      <c r="I500">
        <v>2.902339573658877E-2</v>
      </c>
      <c r="J500">
        <v>0.83718954630706821</v>
      </c>
      <c r="K500">
        <v>4.1478526744657088E-2</v>
      </c>
      <c r="L500">
        <v>0.51362139331504986</v>
      </c>
      <c r="M500">
        <v>2.2996184150994178E-2</v>
      </c>
      <c r="N500">
        <v>0.21265350771546179</v>
      </c>
      <c r="O500">
        <v>77758.964934930002</v>
      </c>
      <c r="P500" s="1">
        <v>4.807692307692308E-2</v>
      </c>
      <c r="Q500">
        <v>2.8846153846153851E-2</v>
      </c>
      <c r="R500">
        <v>0.92307692307692313</v>
      </c>
      <c r="S500">
        <v>12</v>
      </c>
      <c r="T500">
        <v>94212.083333329996</v>
      </c>
      <c r="U500" s="1">
        <v>138.9603978333333</v>
      </c>
      <c r="V500">
        <v>277705.73920120962</v>
      </c>
      <c r="W500" s="1">
        <v>0.7143286749710418</v>
      </c>
      <c r="X500">
        <v>0.25567224495401669</v>
      </c>
      <c r="Y500">
        <v>2.9999080074941498E-2</v>
      </c>
      <c r="Z500">
        <v>0.2856713250289582</v>
      </c>
      <c r="AA500">
        <v>277.70573920120961</v>
      </c>
      <c r="AB500">
        <v>8319.2599092383862</v>
      </c>
      <c r="AC500" s="1">
        <v>1125.1412748126279</v>
      </c>
      <c r="AD500">
        <v>198205.31823483709</v>
      </c>
      <c r="AE500" s="1">
        <v>387</v>
      </c>
      <c r="AF500">
        <v>37120</v>
      </c>
      <c r="AG500" s="1">
        <v>55868.772722289221</v>
      </c>
      <c r="AH500" s="1">
        <v>45.499895000000002</v>
      </c>
      <c r="AI500">
        <v>28.999995999999999</v>
      </c>
      <c r="AJ500">
        <v>30.807493000000001</v>
      </c>
      <c r="AK500">
        <v>2.2999999999999998</v>
      </c>
      <c r="AL500">
        <v>0.93274900000000005</v>
      </c>
      <c r="AM500">
        <v>1.2375849999999999</v>
      </c>
      <c r="AN500">
        <v>0</v>
      </c>
      <c r="AO500">
        <v>1.0311413747639879</v>
      </c>
      <c r="AP500">
        <v>1540.780892770113</v>
      </c>
      <c r="AQ500" s="1">
        <v>2649.7521649414489</v>
      </c>
      <c r="AR500" s="1">
        <v>8803.255944909879</v>
      </c>
      <c r="AS500" s="1">
        <v>1086.5152219921381</v>
      </c>
      <c r="AT500" s="1">
        <v>915.19347945831487</v>
      </c>
      <c r="AU500">
        <v>14995.49770407189</v>
      </c>
      <c r="AV500" s="1">
        <v>6359.8801259348002</v>
      </c>
      <c r="AW500" s="1">
        <v>0.36484591669999999</v>
      </c>
      <c r="AX500">
        <v>7305.1652307909999</v>
      </c>
      <c r="AY500" s="1">
        <v>0.41907389010000001</v>
      </c>
      <c r="AZ500">
        <v>1366.7475096164001</v>
      </c>
      <c r="BA500">
        <v>7.8405919300000002E-2</v>
      </c>
      <c r="BB500">
        <v>2399.8949653969999</v>
      </c>
      <c r="BC500" s="1">
        <v>0.1376742739</v>
      </c>
      <c r="BD500">
        <v>17431.6878317392</v>
      </c>
      <c r="BE500" s="1">
        <v>0.52838111501662277</v>
      </c>
      <c r="BF500">
        <v>0.26491938919367453</v>
      </c>
      <c r="BG500">
        <v>0.1449062986525555</v>
      </c>
      <c r="BH500">
        <v>1.6008750085211229E-2</v>
      </c>
      <c r="BI500">
        <v>4.5784447051935989E-2</v>
      </c>
    </row>
    <row r="501" spans="1:61" x14ac:dyDescent="0.35">
      <c r="A501" t="s">
        <v>1824</v>
      </c>
      <c r="B501" t="s">
        <v>1127</v>
      </c>
      <c r="C501">
        <v>2</v>
      </c>
      <c r="D501">
        <v>361.99129199999999</v>
      </c>
      <c r="E501">
        <v>723.98258399999997</v>
      </c>
      <c r="F501" t="s">
        <v>3</v>
      </c>
      <c r="G501">
        <v>0.37569695604794989</v>
      </c>
      <c r="H501" t="s">
        <v>3</v>
      </c>
      <c r="I501">
        <v>9.3032428698817018E-2</v>
      </c>
      <c r="J501">
        <v>0.39190432191126501</v>
      </c>
      <c r="K501">
        <v>0.1289720950332435</v>
      </c>
      <c r="L501">
        <v>0.83238706137770757</v>
      </c>
      <c r="M501">
        <v>5.5253364890624178E-2</v>
      </c>
      <c r="N501">
        <v>0.1855098695972679</v>
      </c>
      <c r="O501">
        <v>71082.086963950002</v>
      </c>
      <c r="P501" s="1">
        <v>0.31666666666666671</v>
      </c>
      <c r="Q501">
        <v>0.15</v>
      </c>
      <c r="R501">
        <v>0.53333333333333333</v>
      </c>
      <c r="S501">
        <v>8</v>
      </c>
      <c r="T501">
        <v>106766.125</v>
      </c>
      <c r="U501" s="1">
        <v>90.497822999999997</v>
      </c>
      <c r="V501">
        <v>160034.59552833659</v>
      </c>
      <c r="W501" s="1">
        <v>0.49885752271706069</v>
      </c>
      <c r="X501">
        <v>0.37804423977229512</v>
      </c>
      <c r="Y501">
        <v>0.1230982375106441</v>
      </c>
      <c r="Z501">
        <v>0.50114247728293926</v>
      </c>
      <c r="AA501">
        <v>160.03459552833669</v>
      </c>
      <c r="AB501">
        <v>9298.5234020491298</v>
      </c>
      <c r="AC501" s="1">
        <v>667.00576874650346</v>
      </c>
      <c r="AD501">
        <v>109584.56392055081</v>
      </c>
      <c r="AE501" s="1">
        <v>81</v>
      </c>
      <c r="AF501">
        <v>33870.5</v>
      </c>
      <c r="AG501" s="1">
        <v>48683.902189265536</v>
      </c>
      <c r="AH501" s="1">
        <v>62.509990999999999</v>
      </c>
      <c r="AI501">
        <v>55.950386999999999</v>
      </c>
      <c r="AJ501">
        <v>59.509084999999999</v>
      </c>
      <c r="AK501">
        <v>0.5</v>
      </c>
      <c r="AL501">
        <v>0.39846900000000002</v>
      </c>
      <c r="AM501">
        <v>0.448826</v>
      </c>
      <c r="AN501">
        <v>0</v>
      </c>
      <c r="AO501">
        <v>1.4080107494530949</v>
      </c>
      <c r="AP501">
        <v>4569.2044989855722</v>
      </c>
      <c r="AQ501" s="1">
        <v>3906.523944780417</v>
      </c>
      <c r="AR501" s="1">
        <v>10065.86875299752</v>
      </c>
      <c r="AS501" s="1">
        <v>1265.004739395775</v>
      </c>
      <c r="AT501">
        <v>1021.995109208318</v>
      </c>
      <c r="AU501">
        <v>20828.597045367598</v>
      </c>
      <c r="AV501" s="1">
        <v>10314.610148138099</v>
      </c>
      <c r="AW501" s="1">
        <v>0.42088342690000002</v>
      </c>
      <c r="AX501">
        <v>8393.3962869948009</v>
      </c>
      <c r="AY501" s="1">
        <v>0.34248908509999998</v>
      </c>
      <c r="AZ501">
        <v>1961.5717295070999</v>
      </c>
      <c r="BA501" s="1">
        <v>8.0041128099999997E-2</v>
      </c>
      <c r="BB501">
        <v>3837.4693645254001</v>
      </c>
      <c r="BC501" s="1">
        <v>0.1565863599</v>
      </c>
      <c r="BD501">
        <v>24507.0475291654</v>
      </c>
      <c r="BE501" s="1">
        <v>0.6090388068871353</v>
      </c>
      <c r="BF501">
        <v>0.2164981733785665</v>
      </c>
      <c r="BG501">
        <v>0.14487202041029551</v>
      </c>
      <c r="BH501">
        <v>1.6904932636916239E-2</v>
      </c>
      <c r="BI501">
        <v>1.2686066687086489E-2</v>
      </c>
    </row>
    <row r="502" spans="1:61" x14ac:dyDescent="0.35">
      <c r="A502" t="s">
        <v>1825</v>
      </c>
      <c r="B502" t="s">
        <v>1128</v>
      </c>
      <c r="C502">
        <v>78</v>
      </c>
      <c r="D502">
        <v>19.602378743589739</v>
      </c>
      <c r="E502">
        <v>1528.9855419999999</v>
      </c>
      <c r="F502">
        <v>8.3941443320007855E-3</v>
      </c>
      <c r="G502">
        <v>1.329543709789402E-2</v>
      </c>
      <c r="H502" t="s">
        <v>3</v>
      </c>
      <c r="I502">
        <v>3.4212413834386772E-2</v>
      </c>
      <c r="J502">
        <v>0.89046899248408806</v>
      </c>
      <c r="K502">
        <v>5.3285738087720802E-2</v>
      </c>
      <c r="L502">
        <v>0.27427663006620639</v>
      </c>
      <c r="M502">
        <v>9.1065429359320146E-3</v>
      </c>
      <c r="N502">
        <v>0.14290728295910621</v>
      </c>
      <c r="O502">
        <v>69496.508254119995</v>
      </c>
      <c r="P502" s="1">
        <v>8.771929824561403E-2</v>
      </c>
      <c r="Q502">
        <v>0.13157894736842099</v>
      </c>
      <c r="R502">
        <v>0.7807017543859649</v>
      </c>
      <c r="S502">
        <v>13.5</v>
      </c>
      <c r="T502">
        <v>87820.555555550003</v>
      </c>
      <c r="U502" s="1">
        <v>113.2581882962963</v>
      </c>
      <c r="V502">
        <v>437322.82721611252</v>
      </c>
      <c r="W502" s="1">
        <v>0.52172581568625553</v>
      </c>
      <c r="X502">
        <v>0.32387296879665112</v>
      </c>
      <c r="Y502">
        <v>0.1544012155170934</v>
      </c>
      <c r="Z502">
        <v>0.47827418431374452</v>
      </c>
      <c r="AA502">
        <v>437.32282721611239</v>
      </c>
      <c r="AB502">
        <v>9923.994428457454</v>
      </c>
      <c r="AC502" s="1">
        <v>651.60911116058151</v>
      </c>
      <c r="AD502">
        <v>367147.84314629342</v>
      </c>
      <c r="AE502" s="1">
        <v>583</v>
      </c>
      <c r="AF502">
        <v>42473</v>
      </c>
      <c r="AG502" s="1">
        <v>81639.007850241542</v>
      </c>
      <c r="AH502" s="1">
        <v>34.799998000000002</v>
      </c>
      <c r="AI502">
        <v>20.034399000000001</v>
      </c>
      <c r="AJ502">
        <v>21.202697000000001</v>
      </c>
      <c r="AK502">
        <v>0.2</v>
      </c>
      <c r="AL502">
        <v>0.2</v>
      </c>
      <c r="AM502">
        <v>0.2</v>
      </c>
      <c r="AN502">
        <v>0</v>
      </c>
      <c r="AO502">
        <v>0.61869668119779408</v>
      </c>
      <c r="AP502">
        <v>1695.302590375966</v>
      </c>
      <c r="AQ502" s="1">
        <v>2030.3862297737801</v>
      </c>
      <c r="AR502" s="1">
        <v>8523.6102971600249</v>
      </c>
      <c r="AS502" s="1">
        <v>817.7270979060703</v>
      </c>
      <c r="AT502">
        <v>172.3286994953155</v>
      </c>
      <c r="AU502">
        <v>13239.354914711161</v>
      </c>
      <c r="AV502" s="1">
        <v>3196.6481644200999</v>
      </c>
      <c r="AW502" s="1">
        <v>0.21307143510000001</v>
      </c>
      <c r="AX502">
        <v>8737.4004509281003</v>
      </c>
      <c r="AY502" s="1">
        <v>0.5823882883</v>
      </c>
      <c r="AZ502">
        <v>1859.9163624365001</v>
      </c>
      <c r="BA502">
        <v>0.123972057</v>
      </c>
      <c r="BB502">
        <v>1208.7413371483999</v>
      </c>
      <c r="BC502">
        <v>8.0568219600000004E-2</v>
      </c>
      <c r="BD502">
        <v>15002.706314933101</v>
      </c>
      <c r="BE502" s="1">
        <v>0.52825137617551943</v>
      </c>
      <c r="BF502">
        <v>0.22865381266871451</v>
      </c>
      <c r="BG502">
        <v>0.17650677636278081</v>
      </c>
      <c r="BH502">
        <v>4.5847244605640373E-2</v>
      </c>
      <c r="BI502">
        <v>2.074079018734494E-2</v>
      </c>
    </row>
    <row r="503" spans="1:61" x14ac:dyDescent="0.35">
      <c r="A503" t="s">
        <v>1826</v>
      </c>
      <c r="B503" t="s">
        <v>1129</v>
      </c>
      <c r="C503">
        <v>50</v>
      </c>
      <c r="D503">
        <v>18.802551659999999</v>
      </c>
      <c r="E503">
        <v>940.12758299999996</v>
      </c>
      <c r="F503">
        <v>1.016513538389046E-2</v>
      </c>
      <c r="G503" t="s">
        <v>3</v>
      </c>
      <c r="H503" t="s">
        <v>3</v>
      </c>
      <c r="I503">
        <v>2.2329283411352749E-2</v>
      </c>
      <c r="J503">
        <v>0.96547907905958563</v>
      </c>
      <c r="K503" t="s">
        <v>3</v>
      </c>
      <c r="L503">
        <v>5.723614459255736E-2</v>
      </c>
      <c r="M503" t="s">
        <v>3</v>
      </c>
      <c r="N503">
        <v>7.6081034884226156E-2</v>
      </c>
      <c r="O503">
        <v>68133.200798720005</v>
      </c>
      <c r="P503" s="1">
        <v>0.13157894736842099</v>
      </c>
      <c r="Q503">
        <v>9.2105263157894732E-2</v>
      </c>
      <c r="R503">
        <v>0.77631578947368418</v>
      </c>
      <c r="S503">
        <v>7</v>
      </c>
      <c r="T503">
        <v>87667.285714280006</v>
      </c>
      <c r="U503" s="1">
        <v>134.30394042857139</v>
      </c>
      <c r="V503">
        <v>174354.49503240449</v>
      </c>
      <c r="W503" s="1">
        <v>0.89223866423346132</v>
      </c>
      <c r="X503">
        <v>8.4359700765278586E-2</v>
      </c>
      <c r="Y503">
        <v>2.34016350012601E-2</v>
      </c>
      <c r="Z503">
        <v>0.10776133576653869</v>
      </c>
      <c r="AA503">
        <v>174.35449503240449</v>
      </c>
      <c r="AB503">
        <v>4602.040274357103</v>
      </c>
      <c r="AC503" s="1">
        <v>505.43936652053321</v>
      </c>
      <c r="AD503">
        <v>167274.43476753501</v>
      </c>
      <c r="AE503" s="1">
        <v>269</v>
      </c>
      <c r="AF503">
        <v>48586</v>
      </c>
      <c r="AG503" s="1">
        <v>90630.440742302831</v>
      </c>
      <c r="AH503" s="1">
        <v>30.193254</v>
      </c>
      <c r="AI503">
        <v>26.191534999999998</v>
      </c>
      <c r="AJ503">
        <v>27.490154</v>
      </c>
      <c r="AK503">
        <v>1.21</v>
      </c>
      <c r="AL503">
        <v>0.83096099999999995</v>
      </c>
      <c r="AM503">
        <v>1.1896009999999999</v>
      </c>
      <c r="AN503">
        <v>0</v>
      </c>
      <c r="AO503" s="1">
        <v>0.74598437042498844</v>
      </c>
      <c r="AP503">
        <v>1239.665382735611</v>
      </c>
      <c r="AQ503" s="1">
        <v>1899.279727866468</v>
      </c>
      <c r="AR503" s="1">
        <v>7900.6345035618433</v>
      </c>
      <c r="AS503" s="1">
        <v>392.26538681399381</v>
      </c>
      <c r="AT503">
        <v>187.40631929740971</v>
      </c>
      <c r="AU503">
        <v>11619.251320275331</v>
      </c>
      <c r="AV503" s="1">
        <v>6169.3135023966997</v>
      </c>
      <c r="AW503" s="1">
        <v>0.52435067459999996</v>
      </c>
      <c r="AX503">
        <v>3916.275744777</v>
      </c>
      <c r="AY503" s="1">
        <v>0.3328574286</v>
      </c>
      <c r="AZ503">
        <v>962.34263331850002</v>
      </c>
      <c r="BA503">
        <v>8.1792732500000007E-2</v>
      </c>
      <c r="BB503">
        <v>717.69330369780005</v>
      </c>
      <c r="BC503" s="1">
        <v>6.0999164299999999E-2</v>
      </c>
      <c r="BD503">
        <v>11765.625184189999</v>
      </c>
      <c r="BE503" s="1">
        <v>0.62523246071462224</v>
      </c>
      <c r="BF503">
        <v>0.24380934491329739</v>
      </c>
      <c r="BG503">
        <v>6.4141274689678382E-2</v>
      </c>
      <c r="BH503">
        <v>3.2111009297834149E-2</v>
      </c>
      <c r="BI503">
        <v>3.470591038456787E-2</v>
      </c>
    </row>
    <row r="504" spans="1:61" x14ac:dyDescent="0.35">
      <c r="A504" t="s">
        <v>1827</v>
      </c>
      <c r="B504" t="s">
        <v>1130</v>
      </c>
      <c r="C504">
        <v>81</v>
      </c>
      <c r="D504">
        <v>23.974305728395059</v>
      </c>
      <c r="E504">
        <v>1941.918764</v>
      </c>
      <c r="F504">
        <v>9.9490312034734452E-3</v>
      </c>
      <c r="G504">
        <v>1.1262533758182119E-2</v>
      </c>
      <c r="H504" t="s">
        <v>3</v>
      </c>
      <c r="I504">
        <v>2.8533444754586339E-2</v>
      </c>
      <c r="J504">
        <v>0.91129448118758616</v>
      </c>
      <c r="K504">
        <v>3.8092541358020357E-2</v>
      </c>
      <c r="L504">
        <v>0.38541871952011431</v>
      </c>
      <c r="M504">
        <v>5.688011980853864E-3</v>
      </c>
      <c r="N504">
        <v>0.12754298708339681</v>
      </c>
      <c r="O504">
        <v>64154.156342410002</v>
      </c>
      <c r="P504" s="1">
        <v>0.1041666666666667</v>
      </c>
      <c r="Q504">
        <v>0.18055555555555561</v>
      </c>
      <c r="R504">
        <v>0.71527777777777779</v>
      </c>
      <c r="S504">
        <v>18.829999999999998</v>
      </c>
      <c r="T504">
        <v>74834.838024419994</v>
      </c>
      <c r="U504" s="1">
        <v>103.1289837493362</v>
      </c>
      <c r="V504">
        <v>162625.3094900318</v>
      </c>
      <c r="W504" s="1">
        <v>0.81833224753719969</v>
      </c>
      <c r="X504">
        <v>0.1459972754085003</v>
      </c>
      <c r="Y504">
        <v>3.5670477054300001E-2</v>
      </c>
      <c r="Z504">
        <v>0.18166775246280031</v>
      </c>
      <c r="AA504">
        <v>162.62530949003181</v>
      </c>
      <c r="AB504">
        <v>4554.6246135350693</v>
      </c>
      <c r="AC504" s="1">
        <v>610.49460563325601</v>
      </c>
      <c r="AD504">
        <v>145457.40142555031</v>
      </c>
      <c r="AE504" s="1">
        <v>185</v>
      </c>
      <c r="AF504">
        <v>40394</v>
      </c>
      <c r="AG504" s="1">
        <v>60286.282238088301</v>
      </c>
      <c r="AH504" s="1">
        <v>47.769979999999997</v>
      </c>
      <c r="AI504">
        <v>25.92</v>
      </c>
      <c r="AJ504">
        <v>34.875394</v>
      </c>
      <c r="AK504">
        <v>2.5</v>
      </c>
      <c r="AL504">
        <v>1.206062</v>
      </c>
      <c r="AM504">
        <v>2.232237</v>
      </c>
      <c r="AN504">
        <v>1726.924932272811</v>
      </c>
      <c r="AO504">
        <v>1.2229085182972139</v>
      </c>
      <c r="AP504">
        <v>1325.471970154978</v>
      </c>
      <c r="AQ504" s="1">
        <v>2452.3483156373682</v>
      </c>
      <c r="AR504" s="1">
        <v>7494.5899075724674</v>
      </c>
      <c r="AS504" s="1">
        <v>922.84544195279216</v>
      </c>
      <c r="AT504">
        <v>252.6424323690195</v>
      </c>
      <c r="AU504">
        <v>12447.898067686619</v>
      </c>
      <c r="AV504" s="1">
        <v>6544.4135519969996</v>
      </c>
      <c r="AW504" s="1">
        <v>0.43310110639999999</v>
      </c>
      <c r="AX504">
        <v>6025.72902006</v>
      </c>
      <c r="AY504" s="1">
        <v>0.39877521259999998</v>
      </c>
      <c r="AZ504">
        <v>986.50976163580003</v>
      </c>
      <c r="BA504">
        <v>6.52859826E-2</v>
      </c>
      <c r="BB504">
        <v>1553.9383709836</v>
      </c>
      <c r="BC504" s="1">
        <v>0.1028376985</v>
      </c>
      <c r="BD504">
        <v>15110.5907046764</v>
      </c>
      <c r="BE504" s="1">
        <v>0.54423556034153231</v>
      </c>
      <c r="BF504">
        <v>0.22119842121012889</v>
      </c>
      <c r="BG504">
        <v>0.1599118428898757</v>
      </c>
      <c r="BH504">
        <v>4.1296669644553849E-2</v>
      </c>
      <c r="BI504">
        <v>3.3357505913909208E-2</v>
      </c>
    </row>
    <row r="505" spans="1:61" x14ac:dyDescent="0.35">
      <c r="A505" t="s">
        <v>1828</v>
      </c>
      <c r="B505" t="s">
        <v>1131</v>
      </c>
      <c r="C505">
        <v>7</v>
      </c>
      <c r="D505">
        <v>353.81482799999998</v>
      </c>
      <c r="E505">
        <v>2476.7037959999998</v>
      </c>
      <c r="F505">
        <v>8.2069095193753605E-3</v>
      </c>
      <c r="G505">
        <v>0.23104364930976451</v>
      </c>
      <c r="H505" t="s">
        <v>3</v>
      </c>
      <c r="I505">
        <v>3.273436749811999E-2</v>
      </c>
      <c r="J505">
        <v>0.59192926934592927</v>
      </c>
      <c r="K505">
        <v>0.1346327253820013</v>
      </c>
      <c r="L505">
        <v>0.99316853906951408</v>
      </c>
      <c r="M505" t="s">
        <v>3</v>
      </c>
      <c r="N505">
        <v>0.15557938228953919</v>
      </c>
      <c r="O505">
        <v>57478.8023952</v>
      </c>
      <c r="P505" s="1">
        <v>0.16568047337278111</v>
      </c>
      <c r="Q505">
        <v>0.21301775147928989</v>
      </c>
      <c r="R505">
        <v>0.62130177514792895</v>
      </c>
      <c r="S505">
        <v>18.5</v>
      </c>
      <c r="T505">
        <v>73825.189189180004</v>
      </c>
      <c r="U505" s="1">
        <v>133.87588086486491</v>
      </c>
      <c r="V505">
        <v>78595.547160052898</v>
      </c>
      <c r="W505" s="1">
        <v>0.61375277416188989</v>
      </c>
      <c r="X505">
        <v>0.24885644244885219</v>
      </c>
      <c r="Y505">
        <v>0.13739078338925789</v>
      </c>
      <c r="Z505">
        <v>0.38624722583811011</v>
      </c>
      <c r="AA505">
        <v>78.595547160052902</v>
      </c>
      <c r="AB505">
        <v>1689.725273873647</v>
      </c>
      <c r="AC505" s="1">
        <v>174.17333905519641</v>
      </c>
      <c r="AD505">
        <v>62063.873076241078</v>
      </c>
      <c r="AE505" s="1">
        <v>14</v>
      </c>
      <c r="AF505">
        <v>27590</v>
      </c>
      <c r="AG505" s="1">
        <v>45948.800553537447</v>
      </c>
      <c r="AH505" s="1">
        <v>28.749972</v>
      </c>
      <c r="AI505">
        <v>20.000599000000001</v>
      </c>
      <c r="AJ505">
        <v>21.191296000000001</v>
      </c>
      <c r="AK505">
        <v>4.7</v>
      </c>
      <c r="AL505">
        <v>4.0019270000000002</v>
      </c>
      <c r="AM505">
        <v>4.4583820000000003</v>
      </c>
      <c r="AN505">
        <v>0</v>
      </c>
      <c r="AO505">
        <v>0.66292474615433028</v>
      </c>
      <c r="AP505">
        <v>1495.5684672435491</v>
      </c>
      <c r="AQ505" s="1">
        <v>5834.0284467347756</v>
      </c>
      <c r="AR505" s="1">
        <v>6858.6130717102524</v>
      </c>
      <c r="AS505" s="1">
        <v>443.66606203562338</v>
      </c>
      <c r="AT505">
        <v>229.62377694034109</v>
      </c>
      <c r="AU505">
        <v>14861.499824664539</v>
      </c>
      <c r="AV505" s="1">
        <v>8239.6733726288003</v>
      </c>
      <c r="AW505" s="1">
        <v>0.56388656319999997</v>
      </c>
      <c r="AX505">
        <v>1336.5826443374001</v>
      </c>
      <c r="AY505" s="1">
        <v>9.1469765800000005E-2</v>
      </c>
      <c r="AZ505">
        <v>415.73221658120002</v>
      </c>
      <c r="BA505">
        <v>2.8450862100000002E-2</v>
      </c>
      <c r="BB505">
        <v>4620.3006734000001</v>
      </c>
      <c r="BC505" s="1">
        <v>0.31619280890000001</v>
      </c>
      <c r="BD505">
        <v>14612.2889069474</v>
      </c>
      <c r="BE505" s="1">
        <v>0.49968889242460163</v>
      </c>
      <c r="BF505">
        <v>0.21187388774687771</v>
      </c>
      <c r="BG505">
        <v>0.22100208548774139</v>
      </c>
      <c r="BH505">
        <v>5.3992428441153872E-2</v>
      </c>
      <c r="BI505">
        <v>1.344270589962538E-2</v>
      </c>
    </row>
    <row r="506" spans="1:61" x14ac:dyDescent="0.35">
      <c r="A506" t="s">
        <v>1829</v>
      </c>
      <c r="B506" t="s">
        <v>1132</v>
      </c>
      <c r="C506">
        <v>21</v>
      </c>
      <c r="D506">
        <v>240.60550619047621</v>
      </c>
      <c r="E506">
        <v>5052.7156299999997</v>
      </c>
      <c r="F506">
        <v>4.1015888340534129E-2</v>
      </c>
      <c r="G506">
        <v>5.8459669773845792E-2</v>
      </c>
      <c r="H506" t="s">
        <v>3</v>
      </c>
      <c r="I506">
        <v>3.2099729202968337E-2</v>
      </c>
      <c r="J506">
        <v>0.81731421833067674</v>
      </c>
      <c r="K506">
        <v>4.9884719777140839E-2</v>
      </c>
      <c r="L506">
        <v>0.29842077857960919</v>
      </c>
      <c r="M506">
        <v>2.4426101488669489E-2</v>
      </c>
      <c r="N506">
        <v>0.15201125398356219</v>
      </c>
      <c r="O506">
        <v>77213.748387090003</v>
      </c>
      <c r="P506" s="1">
        <v>7.5235109717868343E-2</v>
      </c>
      <c r="Q506">
        <v>0.18808777429467091</v>
      </c>
      <c r="R506">
        <v>0.73667711598746077</v>
      </c>
      <c r="S506">
        <v>31</v>
      </c>
      <c r="T506">
        <v>77116.860645160006</v>
      </c>
      <c r="U506" s="1">
        <v>162.99082677419361</v>
      </c>
      <c r="V506">
        <v>230271.70836447811</v>
      </c>
      <c r="W506" s="1">
        <v>0.77394764574733155</v>
      </c>
      <c r="X506">
        <v>0.2100648676964022</v>
      </c>
      <c r="Y506">
        <v>1.5987486556266309E-2</v>
      </c>
      <c r="Z506">
        <v>0.22605235425266851</v>
      </c>
      <c r="AA506">
        <v>230.27170836447809</v>
      </c>
      <c r="AB506">
        <v>10106.035395465149</v>
      </c>
      <c r="AC506" s="1">
        <v>956.47875002219371</v>
      </c>
      <c r="AD506">
        <v>222404.64179257021</v>
      </c>
      <c r="AE506" s="1">
        <v>443</v>
      </c>
      <c r="AF506">
        <v>47991.5</v>
      </c>
      <c r="AG506" s="1">
        <v>80648.471893491122</v>
      </c>
      <c r="AH506" s="1">
        <v>55.539906000000002</v>
      </c>
      <c r="AI506">
        <v>43.259998000000003</v>
      </c>
      <c r="AJ506">
        <v>45.312294000000001</v>
      </c>
      <c r="AK506">
        <v>2.65</v>
      </c>
      <c r="AL506">
        <v>2.2573650000000001</v>
      </c>
      <c r="AM506">
        <v>2.5135109999999998</v>
      </c>
      <c r="AN506">
        <v>0</v>
      </c>
      <c r="AO506">
        <v>0.97651575593226536</v>
      </c>
      <c r="AP506">
        <v>1785.1234940763929</v>
      </c>
      <c r="AQ506" s="1">
        <v>2103.9091368773511</v>
      </c>
      <c r="AR506" s="1">
        <v>8730.2137128188242</v>
      </c>
      <c r="AS506" s="1">
        <v>1029.398110021878</v>
      </c>
      <c r="AT506">
        <v>281.40994944534413</v>
      </c>
      <c r="AU506">
        <v>13930.05440323979</v>
      </c>
      <c r="AV506" s="1">
        <v>4318.6188392852</v>
      </c>
      <c r="AW506" s="1">
        <v>0.30103499620000002</v>
      </c>
      <c r="AX506">
        <v>8252.3569805693005</v>
      </c>
      <c r="AY506" s="1">
        <v>0.57524137809999998</v>
      </c>
      <c r="AZ506">
        <v>752.9116041021</v>
      </c>
      <c r="BA506" s="1">
        <v>5.2482691900000003E-2</v>
      </c>
      <c r="BB506">
        <v>1022.0155214259</v>
      </c>
      <c r="BC506">
        <v>7.1240933800000003E-2</v>
      </c>
      <c r="BD506">
        <v>14345.902945382501</v>
      </c>
      <c r="BE506" s="1">
        <v>0.58659369222701119</v>
      </c>
      <c r="BF506">
        <v>0.23223119686595531</v>
      </c>
      <c r="BG506">
        <v>0.13272779353762301</v>
      </c>
      <c r="BH506">
        <v>3.6648387104539909E-2</v>
      </c>
      <c r="BI506">
        <v>1.179893026487056E-2</v>
      </c>
    </row>
    <row r="507" spans="1:61" x14ac:dyDescent="0.35">
      <c r="A507" t="s">
        <v>1830</v>
      </c>
      <c r="B507" t="s">
        <v>1133</v>
      </c>
      <c r="C507">
        <v>22</v>
      </c>
      <c r="D507">
        <v>24.32122086363637</v>
      </c>
      <c r="E507">
        <v>535.06685900000002</v>
      </c>
      <c r="F507" t="s">
        <v>3</v>
      </c>
      <c r="G507" t="s">
        <v>3</v>
      </c>
      <c r="H507" t="s">
        <v>3</v>
      </c>
      <c r="I507">
        <v>5.6674282176704061E-2</v>
      </c>
      <c r="J507">
        <v>0.92963634588854083</v>
      </c>
      <c r="K507" t="s">
        <v>3</v>
      </c>
      <c r="L507">
        <v>0.231918029540499</v>
      </c>
      <c r="M507">
        <v>2.5291658237917621E-2</v>
      </c>
      <c r="N507">
        <v>0.17490023403655861</v>
      </c>
      <c r="O507">
        <v>56744.563041859998</v>
      </c>
      <c r="P507" s="1">
        <v>0.19047619047619049</v>
      </c>
      <c r="Q507">
        <v>0.2142857142857143</v>
      </c>
      <c r="R507">
        <v>0.59523809523809523</v>
      </c>
      <c r="S507">
        <v>7.03</v>
      </c>
      <c r="T507">
        <v>59613.145092459999</v>
      </c>
      <c r="U507" s="1">
        <v>76.111928733997161</v>
      </c>
      <c r="V507">
        <v>287355.28544480458</v>
      </c>
      <c r="W507" s="1">
        <v>0.76463824196385022</v>
      </c>
      <c r="X507">
        <v>0.15142556347533459</v>
      </c>
      <c r="Y507">
        <v>8.3936194560815178E-2</v>
      </c>
      <c r="Z507">
        <v>0.23536175803614981</v>
      </c>
      <c r="AA507">
        <v>287.35528544480462</v>
      </c>
      <c r="AB507">
        <v>7633.7562891369435</v>
      </c>
      <c r="AC507" s="1">
        <v>801.42079963879803</v>
      </c>
      <c r="AD507">
        <v>222427.44373704409</v>
      </c>
      <c r="AE507" s="1">
        <v>444</v>
      </c>
      <c r="AF507">
        <v>40374</v>
      </c>
      <c r="AG507" s="1">
        <v>76295.379724321916</v>
      </c>
      <c r="AH507" s="1">
        <v>53.199979999999996</v>
      </c>
      <c r="AI507">
        <v>23.999993</v>
      </c>
      <c r="AJ507">
        <v>24.757058000000001</v>
      </c>
      <c r="AK507">
        <v>2.1</v>
      </c>
      <c r="AL507">
        <v>0.88575000000000004</v>
      </c>
      <c r="AM507">
        <v>1.1982390000000001</v>
      </c>
      <c r="AN507">
        <v>0</v>
      </c>
      <c r="AO507">
        <v>0.82811278051287818</v>
      </c>
      <c r="AP507">
        <v>2788.876539258807</v>
      </c>
      <c r="AQ507" s="1">
        <v>2581.5947049712531</v>
      </c>
      <c r="AR507" s="1">
        <v>7335.6401054919379</v>
      </c>
      <c r="AS507" s="1">
        <v>800.77097430547462</v>
      </c>
      <c r="AT507">
        <v>288.70332258795338</v>
      </c>
      <c r="AU507">
        <v>13795.585646615429</v>
      </c>
      <c r="AV507" s="1">
        <v>6821.4314071335002</v>
      </c>
      <c r="AW507" s="1">
        <v>0.43420121859999999</v>
      </c>
      <c r="AX507">
        <v>6654.6489528271004</v>
      </c>
      <c r="AY507" s="1">
        <v>0.42358509709999997</v>
      </c>
      <c r="AZ507">
        <v>1325.0167144381001</v>
      </c>
      <c r="BA507">
        <v>8.4340637299999993E-2</v>
      </c>
      <c r="BB507">
        <v>909.20293180520002</v>
      </c>
      <c r="BC507" s="1">
        <v>5.7873047099999998E-2</v>
      </c>
      <c r="BD507">
        <v>15710.300006203899</v>
      </c>
      <c r="BE507" s="1">
        <v>0.48768923120298929</v>
      </c>
      <c r="BF507">
        <v>0.22829063569506111</v>
      </c>
      <c r="BG507">
        <v>0.24329782784070991</v>
      </c>
      <c r="BH507">
        <v>2.9181252603536521E-2</v>
      </c>
      <c r="BI507">
        <v>1.154105265770307E-2</v>
      </c>
    </row>
    <row r="508" spans="1:61" x14ac:dyDescent="0.35">
      <c r="A508" t="s">
        <v>1831</v>
      </c>
      <c r="B508" t="s">
        <v>1134</v>
      </c>
      <c r="C508">
        <v>24</v>
      </c>
      <c r="D508">
        <v>79.495338875000002</v>
      </c>
      <c r="E508">
        <v>1907.8881329999999</v>
      </c>
      <c r="F508">
        <v>3.54133314395138E-2</v>
      </c>
      <c r="G508">
        <v>0.1931386700788906</v>
      </c>
      <c r="H508" t="s">
        <v>3</v>
      </c>
      <c r="I508">
        <v>2.4129372389321859E-2</v>
      </c>
      <c r="J508">
        <v>0.68465581676718879</v>
      </c>
      <c r="K508">
        <v>5.9588693119622081E-2</v>
      </c>
      <c r="L508">
        <v>0.34895513369872161</v>
      </c>
      <c r="M508">
        <v>1.8591084084717911E-2</v>
      </c>
      <c r="N508">
        <v>0.14525809129173081</v>
      </c>
      <c r="O508">
        <v>67785.810763269998</v>
      </c>
      <c r="P508" s="1">
        <v>0.33566433566433568</v>
      </c>
      <c r="Q508">
        <v>0.14685314685314679</v>
      </c>
      <c r="R508">
        <v>0.5174825174825175</v>
      </c>
      <c r="S508">
        <v>18</v>
      </c>
      <c r="T508">
        <v>97193.44444444</v>
      </c>
      <c r="U508" s="1">
        <v>105.9937851666667</v>
      </c>
      <c r="V508">
        <v>304338.32568945491</v>
      </c>
      <c r="W508" s="1">
        <v>0.62964938485144106</v>
      </c>
      <c r="X508">
        <v>0.34766922725111798</v>
      </c>
      <c r="Y508">
        <v>2.2681387897440959E-2</v>
      </c>
      <c r="Z508">
        <v>0.37035061514855899</v>
      </c>
      <c r="AA508">
        <v>304.3383256894549</v>
      </c>
      <c r="AB508">
        <v>11350.058541404011</v>
      </c>
      <c r="AC508" s="1">
        <v>805.25508462817209</v>
      </c>
      <c r="AD508" s="1">
        <v>245124.69733345119</v>
      </c>
      <c r="AE508" s="1">
        <v>491</v>
      </c>
      <c r="AF508">
        <v>43961</v>
      </c>
      <c r="AG508" s="1">
        <v>66294.973920478835</v>
      </c>
      <c r="AH508" s="1">
        <v>68.149934000000002</v>
      </c>
      <c r="AI508">
        <v>33.672097999999998</v>
      </c>
      <c r="AJ508">
        <v>41.841099999999997</v>
      </c>
      <c r="AK508">
        <v>2</v>
      </c>
      <c r="AL508">
        <v>1.5342089999999999</v>
      </c>
      <c r="AM508">
        <v>1.8622449999999999</v>
      </c>
      <c r="AN508">
        <v>0</v>
      </c>
      <c r="AO508">
        <v>0.91796204669898285</v>
      </c>
      <c r="AP508">
        <v>2307.304245914087</v>
      </c>
      <c r="AQ508" s="1">
        <v>2467.5961177017289</v>
      </c>
      <c r="AR508" s="1">
        <v>8744.9367976125468</v>
      </c>
      <c r="AS508" s="1">
        <v>1101.209784609526</v>
      </c>
      <c r="AT508" s="1">
        <v>373.71632417402333</v>
      </c>
      <c r="AU508">
        <v>14994.76327001191</v>
      </c>
      <c r="AV508" s="1">
        <v>3784.530924187</v>
      </c>
      <c r="AW508" s="1">
        <v>0.23163018699999999</v>
      </c>
      <c r="AX508">
        <v>10514.181815423301</v>
      </c>
      <c r="AY508" s="1">
        <v>0.64351486329999996</v>
      </c>
      <c r="AZ508">
        <v>979.50650217559996</v>
      </c>
      <c r="BA508" s="1">
        <v>5.9950170499999997E-2</v>
      </c>
      <c r="BB508">
        <v>1060.4582545370999</v>
      </c>
      <c r="BC508" s="1">
        <v>6.4904779199999998E-2</v>
      </c>
      <c r="BD508">
        <v>16338.677496323</v>
      </c>
      <c r="BE508" s="1">
        <v>0.58030213593995361</v>
      </c>
      <c r="BF508">
        <v>0.26280929047402829</v>
      </c>
      <c r="BG508">
        <v>0.1086840831581207</v>
      </c>
      <c r="BH508">
        <v>2.4471505557274391E-2</v>
      </c>
      <c r="BI508">
        <v>2.3732984870622999E-2</v>
      </c>
    </row>
    <row r="509" spans="1:61" x14ac:dyDescent="0.35">
      <c r="A509" t="s">
        <v>1832</v>
      </c>
      <c r="B509" t="s">
        <v>1135</v>
      </c>
      <c r="C509">
        <v>25</v>
      </c>
      <c r="D509">
        <v>207.39445964000001</v>
      </c>
      <c r="E509">
        <v>5184.8614909999997</v>
      </c>
      <c r="F509">
        <v>8.5016510508965554E-2</v>
      </c>
      <c r="G509">
        <v>3.9609638538739139E-2</v>
      </c>
      <c r="H509">
        <v>3.489214229810811E-3</v>
      </c>
      <c r="I509">
        <v>6.4169888055411073E-2</v>
      </c>
      <c r="J509">
        <v>0.77250578219143728</v>
      </c>
      <c r="K509">
        <v>3.5208966475636032E-2</v>
      </c>
      <c r="L509">
        <v>0.17323146766875841</v>
      </c>
      <c r="M509">
        <v>4.4407998010364477E-2</v>
      </c>
      <c r="N509">
        <v>0.1153652095247855</v>
      </c>
      <c r="O509">
        <v>80561.195489570004</v>
      </c>
      <c r="P509" s="1">
        <v>0.22631578947368419</v>
      </c>
      <c r="Q509">
        <v>0.15526315789473691</v>
      </c>
      <c r="R509">
        <v>0.61842105263157898</v>
      </c>
      <c r="S509">
        <v>28.73</v>
      </c>
      <c r="T509">
        <v>105346.49912982</v>
      </c>
      <c r="U509" s="1">
        <v>180.46855172293769</v>
      </c>
      <c r="V509">
        <v>361200.02882445371</v>
      </c>
      <c r="W509" s="1">
        <v>0.77672342751450185</v>
      </c>
      <c r="X509">
        <v>0.19484885326037421</v>
      </c>
      <c r="Y509">
        <v>2.8427719225123878E-2</v>
      </c>
      <c r="Z509">
        <v>0.22327657248549809</v>
      </c>
      <c r="AA509">
        <v>361.20002882445368</v>
      </c>
      <c r="AB509">
        <v>14000.160684331</v>
      </c>
      <c r="AC509" s="1">
        <v>1333.726492405543</v>
      </c>
      <c r="AD509">
        <v>311776.9079719928</v>
      </c>
      <c r="AE509" s="1">
        <v>566</v>
      </c>
      <c r="AF509">
        <v>53257.5</v>
      </c>
      <c r="AG509" s="1">
        <v>103926.6179610464</v>
      </c>
      <c r="AH509" s="1">
        <v>83.679992999999996</v>
      </c>
      <c r="AI509">
        <v>35.622698999999997</v>
      </c>
      <c r="AJ509">
        <v>44.713197000000001</v>
      </c>
      <c r="AK509">
        <v>1</v>
      </c>
      <c r="AL509">
        <v>0.65484799999999999</v>
      </c>
      <c r="AM509">
        <v>0.70949300000000004</v>
      </c>
      <c r="AN509">
        <v>0</v>
      </c>
      <c r="AO509">
        <v>0.77561327674749503</v>
      </c>
      <c r="AP509">
        <v>2135.3825515336221</v>
      </c>
      <c r="AQ509" s="1">
        <v>3156.670900160022</v>
      </c>
      <c r="AR509" s="1">
        <v>9184.259813431534</v>
      </c>
      <c r="AS509" s="1">
        <v>1118.9454298963451</v>
      </c>
      <c r="AT509">
        <v>534.72091295254245</v>
      </c>
      <c r="AU509">
        <v>16129.97960797407</v>
      </c>
      <c r="AV509" s="1">
        <v>2891.6981679023002</v>
      </c>
      <c r="AW509" s="1">
        <v>0.16537080060000001</v>
      </c>
      <c r="AX509">
        <v>11956.7555966977</v>
      </c>
      <c r="AY509" s="1">
        <v>0.68378445170000002</v>
      </c>
      <c r="AZ509">
        <v>1618.4534711117999</v>
      </c>
      <c r="BA509">
        <v>9.2556321900000002E-2</v>
      </c>
      <c r="BB509">
        <v>1019.2399961011</v>
      </c>
      <c r="BC509" s="1">
        <v>5.8288425800000002E-2</v>
      </c>
      <c r="BD509">
        <v>17486.147231812902</v>
      </c>
      <c r="BE509" s="1">
        <v>0.6137959730206024</v>
      </c>
      <c r="BF509">
        <v>0.24908091496857379</v>
      </c>
      <c r="BG509">
        <v>9.0868101328972092E-2</v>
      </c>
      <c r="BH509">
        <v>2.9148772874253309E-2</v>
      </c>
      <c r="BI509">
        <v>1.7106237807598439E-2</v>
      </c>
    </row>
    <row r="510" spans="1:61" x14ac:dyDescent="0.35">
      <c r="A510" t="s">
        <v>1833</v>
      </c>
      <c r="B510" t="s">
        <v>1136</v>
      </c>
      <c r="C510">
        <v>6</v>
      </c>
      <c r="D510">
        <v>276.5784615</v>
      </c>
      <c r="E510">
        <v>1659.470769</v>
      </c>
      <c r="F510" t="s">
        <v>3</v>
      </c>
      <c r="G510">
        <v>7.9134681008212832E-2</v>
      </c>
      <c r="H510" t="s">
        <v>3</v>
      </c>
      <c r="I510">
        <v>0.10497695168653511</v>
      </c>
      <c r="J510">
        <v>0.71784928688489902</v>
      </c>
      <c r="K510">
        <v>9.2486209032316205E-2</v>
      </c>
      <c r="L510">
        <v>0.79586358910101074</v>
      </c>
      <c r="M510">
        <v>1.38438274576146E-2</v>
      </c>
      <c r="N510">
        <v>0.1455828872911272</v>
      </c>
      <c r="O510">
        <v>65587.877299540007</v>
      </c>
      <c r="P510" s="1">
        <v>0.13934426229508201</v>
      </c>
      <c r="Q510">
        <v>0.2377049180327869</v>
      </c>
      <c r="R510">
        <v>0.62295081967213117</v>
      </c>
      <c r="S510">
        <v>13.25</v>
      </c>
      <c r="T510">
        <v>82695.018867919993</v>
      </c>
      <c r="U510" s="1">
        <v>125.2430769056604</v>
      </c>
      <c r="V510">
        <v>90712.022659315669</v>
      </c>
      <c r="W510" s="1">
        <v>0.82766266347225992</v>
      </c>
      <c r="X510">
        <v>9.4490046929612895E-2</v>
      </c>
      <c r="Y510">
        <v>7.7847289598127201E-2</v>
      </c>
      <c r="Z510">
        <v>0.17233733652774011</v>
      </c>
      <c r="AA510">
        <v>90.712022659315664</v>
      </c>
      <c r="AB510">
        <v>3326.552117170796</v>
      </c>
      <c r="AC510" s="1">
        <v>493.89008550833961</v>
      </c>
      <c r="AD510">
        <v>72152.16188878032</v>
      </c>
      <c r="AE510" s="1">
        <v>24</v>
      </c>
      <c r="AF510">
        <v>31504.5</v>
      </c>
      <c r="AG510" s="1">
        <v>45238.594623655918</v>
      </c>
      <c r="AH510" s="1">
        <v>60.599932000000003</v>
      </c>
      <c r="AI510">
        <v>33.148896000000001</v>
      </c>
      <c r="AJ510">
        <v>47.813758999999997</v>
      </c>
      <c r="AK510">
        <v>2.8</v>
      </c>
      <c r="AL510">
        <v>2.8</v>
      </c>
      <c r="AM510">
        <v>2.7935819999999998</v>
      </c>
      <c r="AN510">
        <v>0</v>
      </c>
      <c r="AO510" s="1">
        <v>1.0559067901893811</v>
      </c>
      <c r="AP510">
        <v>1547.0117509493771</v>
      </c>
      <c r="AQ510" s="1">
        <v>2705.8393036388579</v>
      </c>
      <c r="AR510" s="1">
        <v>8131.3417639355839</v>
      </c>
      <c r="AS510" s="1">
        <v>750.48839862993691</v>
      </c>
      <c r="AT510">
        <v>292.09886010351289</v>
      </c>
      <c r="AU510">
        <v>13426.78007725727</v>
      </c>
      <c r="AV510" s="1">
        <v>9253.9766162736996</v>
      </c>
      <c r="AW510" s="1">
        <v>0.5927144661</v>
      </c>
      <c r="AX510">
        <v>2827.9416108015998</v>
      </c>
      <c r="AY510" s="1">
        <v>0.18112882399999999</v>
      </c>
      <c r="AZ510">
        <v>671.1705418084</v>
      </c>
      <c r="BA510">
        <v>4.2988274799999997E-2</v>
      </c>
      <c r="BB510">
        <v>2859.7858038320001</v>
      </c>
      <c r="BC510" s="1">
        <v>0.18316843520000001</v>
      </c>
      <c r="BD510">
        <v>15612.8745727157</v>
      </c>
      <c r="BE510" s="1">
        <v>0.60673108381252694</v>
      </c>
      <c r="BF510">
        <v>0.2203886243649967</v>
      </c>
      <c r="BG510">
        <v>0.13683439121305099</v>
      </c>
      <c r="BH510">
        <v>2.4217290802128071E-2</v>
      </c>
      <c r="BI510">
        <v>1.1828609807297301E-2</v>
      </c>
    </row>
    <row r="511" spans="1:61" x14ac:dyDescent="0.35">
      <c r="A511" t="s">
        <v>1834</v>
      </c>
      <c r="B511" t="s">
        <v>1137</v>
      </c>
      <c r="C511">
        <v>51</v>
      </c>
      <c r="D511">
        <v>6.7410542352941176</v>
      </c>
      <c r="E511">
        <v>343.79376600000001</v>
      </c>
      <c r="F511" t="s">
        <v>3</v>
      </c>
      <c r="G511" t="s">
        <v>3</v>
      </c>
      <c r="H511" t="s">
        <v>3</v>
      </c>
      <c r="I511">
        <v>0.11786530564560881</v>
      </c>
      <c r="J511">
        <v>0.86325005653507381</v>
      </c>
      <c r="K511" t="s">
        <v>3</v>
      </c>
      <c r="L511">
        <v>0.3777187208031913</v>
      </c>
      <c r="M511" t="s">
        <v>3</v>
      </c>
      <c r="N511">
        <v>0.160913366980764</v>
      </c>
      <c r="O511">
        <v>55504.063736260003</v>
      </c>
      <c r="P511" s="1">
        <v>0.33333333333333331</v>
      </c>
      <c r="Q511">
        <v>0.23076923076923081</v>
      </c>
      <c r="R511">
        <v>0.4358974358974359</v>
      </c>
      <c r="S511">
        <v>4</v>
      </c>
      <c r="T511">
        <v>82481</v>
      </c>
      <c r="U511" s="1">
        <v>85.948441500000001</v>
      </c>
      <c r="V511">
        <v>251773.61709345251</v>
      </c>
      <c r="W511" s="1">
        <v>0.72341869401165926</v>
      </c>
      <c r="X511">
        <v>6.1396609448902587E-2</v>
      </c>
      <c r="Y511">
        <v>0.2151846965394382</v>
      </c>
      <c r="Z511">
        <v>0.2765813059883408</v>
      </c>
      <c r="AA511">
        <v>251.77361709345249</v>
      </c>
      <c r="AB511">
        <v>6992.5002654062082</v>
      </c>
      <c r="AC511" s="1">
        <v>809.10995925388602</v>
      </c>
      <c r="AD511" s="1">
        <v>196561.55588376091</v>
      </c>
      <c r="AE511" s="1">
        <v>382</v>
      </c>
      <c r="AF511">
        <v>39075.5</v>
      </c>
      <c r="AG511" s="1">
        <v>57729.437931034481</v>
      </c>
      <c r="AH511" s="1">
        <v>38.899979000000002</v>
      </c>
      <c r="AI511">
        <v>23.922487</v>
      </c>
      <c r="AJ511">
        <v>34.143776000000003</v>
      </c>
      <c r="AK511">
        <v>5</v>
      </c>
      <c r="AL511">
        <v>4.6902699999999999</v>
      </c>
      <c r="AM511">
        <v>5</v>
      </c>
      <c r="AN511">
        <v>3033.4570115503489</v>
      </c>
      <c r="AO511">
        <v>1.579410582758483</v>
      </c>
      <c r="AP511">
        <v>3283.2547929330399</v>
      </c>
      <c r="AQ511" s="1">
        <v>3487.2012775240378</v>
      </c>
      <c r="AR511" s="1">
        <v>11683.89557127688</v>
      </c>
      <c r="AS511" s="1">
        <v>962.03274378163098</v>
      </c>
      <c r="AT511">
        <v>62.868708329050968</v>
      </c>
      <c r="AU511">
        <v>19479.25309384464</v>
      </c>
      <c r="AV511" s="1">
        <v>9446.3235757601997</v>
      </c>
      <c r="AW511" s="1">
        <v>0.45272234569999997</v>
      </c>
      <c r="AX511">
        <v>8449.9054274254995</v>
      </c>
      <c r="AY511" s="1">
        <v>0.40496823710000002</v>
      </c>
      <c r="AZ511">
        <v>1708.0854585052</v>
      </c>
      <c r="BA511" s="1">
        <v>8.1861313500000005E-2</v>
      </c>
      <c r="BB511">
        <v>1261.2859807368</v>
      </c>
      <c r="BC511" s="1">
        <v>6.04481038E-2</v>
      </c>
      <c r="BD511">
        <v>20865.600442427702</v>
      </c>
      <c r="BE511" s="1">
        <v>0.53179550341187176</v>
      </c>
      <c r="BF511">
        <v>0.24095196308279329</v>
      </c>
      <c r="BG511">
        <v>0.17155941466073621</v>
      </c>
      <c r="BH511">
        <v>3.8781949727407748E-2</v>
      </c>
      <c r="BI511">
        <v>1.691116911719099E-2</v>
      </c>
    </row>
    <row r="512" spans="1:61" x14ac:dyDescent="0.35">
      <c r="A512" t="s">
        <v>1835</v>
      </c>
      <c r="B512" t="s">
        <v>1139</v>
      </c>
      <c r="C512">
        <v>43</v>
      </c>
      <c r="D512">
        <v>25.91169474418605</v>
      </c>
      <c r="E512">
        <v>1114.2028740000001</v>
      </c>
      <c r="F512" t="s">
        <v>3</v>
      </c>
      <c r="G512">
        <v>1.3873573477712059E-2</v>
      </c>
      <c r="H512" t="s">
        <v>3</v>
      </c>
      <c r="I512">
        <v>7.2072052467168093E-2</v>
      </c>
      <c r="J512">
        <v>0.86138082867651655</v>
      </c>
      <c r="K512">
        <v>4.5275307003090598E-2</v>
      </c>
      <c r="L512">
        <v>0.33693844461266109</v>
      </c>
      <c r="M512" t="s">
        <v>3</v>
      </c>
      <c r="N512">
        <v>0.19009047987602909</v>
      </c>
      <c r="O512">
        <v>61471.049100049997</v>
      </c>
      <c r="P512" s="1">
        <v>0.1348314606741573</v>
      </c>
      <c r="Q512">
        <v>0.1797752808988764</v>
      </c>
      <c r="R512">
        <v>0.6853932584269663</v>
      </c>
      <c r="S512">
        <v>10</v>
      </c>
      <c r="T512">
        <v>83801.600000000006</v>
      </c>
      <c r="U512" s="1">
        <v>111.42028740000001</v>
      </c>
      <c r="V512">
        <v>237013.6140934061</v>
      </c>
      <c r="W512" s="1">
        <v>0.74839383712399121</v>
      </c>
      <c r="X512">
        <v>0.14299583934868529</v>
      </c>
      <c r="Y512">
        <v>0.1086103235273235</v>
      </c>
      <c r="Z512">
        <v>0.25160616287600879</v>
      </c>
      <c r="AA512">
        <v>237.01361409340609</v>
      </c>
      <c r="AB512">
        <v>6471.961406913405</v>
      </c>
      <c r="AC512" s="1">
        <v>690.19235001542449</v>
      </c>
      <c r="AD512">
        <v>197310.64757383129</v>
      </c>
      <c r="AE512" s="1">
        <v>384</v>
      </c>
      <c r="AF512">
        <v>41075</v>
      </c>
      <c r="AG512" s="1">
        <v>65174.458324121159</v>
      </c>
      <c r="AH512" s="1">
        <v>54.549951999999998</v>
      </c>
      <c r="AI512">
        <v>23.249998999999999</v>
      </c>
      <c r="AJ512">
        <v>27.843057000000002</v>
      </c>
      <c r="AK512">
        <v>1.4</v>
      </c>
      <c r="AL512">
        <v>1.4</v>
      </c>
      <c r="AM512">
        <v>1.4</v>
      </c>
      <c r="AN512">
        <v>2043.8003196175559</v>
      </c>
      <c r="AO512" s="1">
        <v>1.153991963398918</v>
      </c>
      <c r="AP512">
        <v>2415.236760554254</v>
      </c>
      <c r="AQ512" s="1">
        <v>3251.1998169554172</v>
      </c>
      <c r="AR512" s="1">
        <v>7898.8634793271949</v>
      </c>
      <c r="AS512" s="1">
        <v>1012.820731604036</v>
      </c>
      <c r="AT512">
        <v>730.49055875976853</v>
      </c>
      <c r="AU512">
        <v>15308.611347200669</v>
      </c>
      <c r="AV512" s="1">
        <v>5738.3851587483996</v>
      </c>
      <c r="AW512" s="1">
        <v>0.34686605539999998</v>
      </c>
      <c r="AX512">
        <v>7598.9852812111003</v>
      </c>
      <c r="AY512" s="1">
        <v>0.45933306610000002</v>
      </c>
      <c r="AZ512">
        <v>1266.8000965981</v>
      </c>
      <c r="BA512">
        <v>7.6573799100000006E-2</v>
      </c>
      <c r="BB512">
        <v>1939.3484089289</v>
      </c>
      <c r="BC512" s="1">
        <v>0.1172270794</v>
      </c>
      <c r="BD512">
        <v>16543.518945486499</v>
      </c>
      <c r="BE512" s="1">
        <v>0.54767237160654025</v>
      </c>
      <c r="BF512">
        <v>0.2087875030782915</v>
      </c>
      <c r="BG512">
        <v>0.19081268683734229</v>
      </c>
      <c r="BH512">
        <v>3.7429756171811233E-2</v>
      </c>
      <c r="BI512">
        <v>1.52976823060147E-2</v>
      </c>
    </row>
    <row r="513" spans="1:61" x14ac:dyDescent="0.35">
      <c r="A513" t="s">
        <v>1836</v>
      </c>
      <c r="B513" t="s">
        <v>1140</v>
      </c>
      <c r="C513">
        <v>546</v>
      </c>
      <c r="D513">
        <v>3.5459940091575088</v>
      </c>
      <c r="E513">
        <v>1936.1127289999999</v>
      </c>
      <c r="F513" t="s">
        <v>3</v>
      </c>
      <c r="G513" t="s">
        <v>3</v>
      </c>
      <c r="H513" t="s">
        <v>3</v>
      </c>
      <c r="I513">
        <v>9.8894289253190736E-3</v>
      </c>
      <c r="J513">
        <v>0.97337896396504964</v>
      </c>
      <c r="K513">
        <v>1.148201902559965E-2</v>
      </c>
      <c r="L513">
        <v>0.46890408716576648</v>
      </c>
      <c r="M513" t="s">
        <v>3</v>
      </c>
      <c r="N513">
        <v>0.19313597229871701</v>
      </c>
      <c r="O513">
        <v>62519.237628000003</v>
      </c>
      <c r="P513" s="1">
        <v>0.1681034482758621</v>
      </c>
      <c r="Q513">
        <v>0.29310344827586199</v>
      </c>
      <c r="R513">
        <v>0.53879310344827591</v>
      </c>
      <c r="S513">
        <v>28</v>
      </c>
      <c r="T513">
        <v>69917.142857140003</v>
      </c>
      <c r="U513" s="1">
        <v>69.146883178571429</v>
      </c>
      <c r="V513">
        <v>781382.28076284705</v>
      </c>
      <c r="W513" s="1">
        <v>0.25236573273527751</v>
      </c>
      <c r="X513">
        <v>0.19709946598730349</v>
      </c>
      <c r="Y513">
        <v>0.55053480127741905</v>
      </c>
      <c r="Z513">
        <v>0.74763426726472249</v>
      </c>
      <c r="AA513">
        <v>781.38228076284702</v>
      </c>
      <c r="AB513">
        <v>24532.360791064249</v>
      </c>
      <c r="AC513" s="1">
        <v>537.78900598302926</v>
      </c>
      <c r="AD513">
        <v>608457.80274151335</v>
      </c>
      <c r="AE513" s="1">
        <v>602</v>
      </c>
      <c r="AF513">
        <v>35510</v>
      </c>
      <c r="AG513" s="1">
        <v>65083.265379975877</v>
      </c>
      <c r="AH513" s="1">
        <v>35.399996999999999</v>
      </c>
      <c r="AI513">
        <v>19.999998000000001</v>
      </c>
      <c r="AJ513">
        <v>34.804057</v>
      </c>
      <c r="AK513">
        <v>0.5</v>
      </c>
      <c r="AL513">
        <v>0.30630200000000002</v>
      </c>
      <c r="AM513">
        <v>0.49054199999999998</v>
      </c>
      <c r="AN513">
        <v>0</v>
      </c>
      <c r="AO513">
        <v>0.90037222448147225</v>
      </c>
      <c r="AP513">
        <v>3329.5042656578698</v>
      </c>
      <c r="AQ513" s="1">
        <v>5835.4236665937442</v>
      </c>
      <c r="AR513" s="1">
        <v>12471.95338283425</v>
      </c>
      <c r="AS513" s="1">
        <v>1556.780431662562</v>
      </c>
      <c r="AT513" s="1">
        <v>2067.1582083276521</v>
      </c>
      <c r="AU513" s="1">
        <v>25260.81995507608</v>
      </c>
      <c r="AV513" s="1">
        <v>8060.4914586524001</v>
      </c>
      <c r="AW513" s="1">
        <v>0.24362954100000001</v>
      </c>
      <c r="AX513">
        <v>20557.729464614898</v>
      </c>
      <c r="AY513" s="1">
        <v>0.6213603996</v>
      </c>
      <c r="AZ513">
        <v>1423.9769613738999</v>
      </c>
      <c r="BA513">
        <v>4.3039913300000003E-2</v>
      </c>
      <c r="BB513">
        <v>3042.8353392680001</v>
      </c>
      <c r="BC513" s="1">
        <v>9.1970146099999997E-2</v>
      </c>
      <c r="BD513">
        <v>33085.033223909188</v>
      </c>
      <c r="BE513" s="1">
        <v>0.5157833718543936</v>
      </c>
      <c r="BF513">
        <v>0.27782936383543377</v>
      </c>
      <c r="BG513">
        <v>0.12710304286295171</v>
      </c>
      <c r="BH513">
        <v>5.3985622261026142E-2</v>
      </c>
      <c r="BI513">
        <v>2.5298599186194811E-2</v>
      </c>
    </row>
    <row r="514" spans="1:61" x14ac:dyDescent="0.35">
      <c r="A514" t="s">
        <v>1837</v>
      </c>
      <c r="B514" t="s">
        <v>1141</v>
      </c>
      <c r="C514">
        <v>17</v>
      </c>
      <c r="D514">
        <v>315.76077694117652</v>
      </c>
      <c r="E514">
        <v>5367.9332080000004</v>
      </c>
      <c r="F514">
        <v>0.15993252618985199</v>
      </c>
      <c r="G514">
        <v>7.8248068145392952E-2</v>
      </c>
      <c r="H514" t="s">
        <v>3</v>
      </c>
      <c r="I514">
        <v>6.9107778286461682E-2</v>
      </c>
      <c r="J514">
        <v>0.62323966810799247</v>
      </c>
      <c r="K514">
        <v>6.8489392193331639E-2</v>
      </c>
      <c r="L514">
        <v>0.12017750960342299</v>
      </c>
      <c r="M514">
        <v>6.3188079441913042E-2</v>
      </c>
      <c r="N514">
        <v>0.1078695647993537</v>
      </c>
      <c r="O514">
        <v>78552.119176430002</v>
      </c>
      <c r="P514" s="1">
        <v>0.26789838337182448</v>
      </c>
      <c r="Q514">
        <v>0.27251732101616633</v>
      </c>
      <c r="R514">
        <v>0.45958429561200931</v>
      </c>
      <c r="S514">
        <v>52.75</v>
      </c>
      <c r="T514">
        <v>106747.79146918999</v>
      </c>
      <c r="U514" s="1">
        <v>101.76176697630331</v>
      </c>
      <c r="V514">
        <v>393048.5380957445</v>
      </c>
      <c r="W514" s="1">
        <v>0.65430164670300373</v>
      </c>
      <c r="X514">
        <v>0.31380828750442619</v>
      </c>
      <c r="Y514">
        <v>3.1890065792570053E-2</v>
      </c>
      <c r="Z514">
        <v>0.34569835329699627</v>
      </c>
      <c r="AA514">
        <v>393.0485380957445</v>
      </c>
      <c r="AB514">
        <v>14318.594889640441</v>
      </c>
      <c r="AC514" s="1">
        <v>903.70883578997018</v>
      </c>
      <c r="AD514">
        <v>378686.053901223</v>
      </c>
      <c r="AE514" s="1">
        <v>587</v>
      </c>
      <c r="AF514">
        <v>68775</v>
      </c>
      <c r="AG514" s="1">
        <v>177359.862437595</v>
      </c>
      <c r="AH514" s="1">
        <v>70.449984999999998</v>
      </c>
      <c r="AI514">
        <v>30.761500000000002</v>
      </c>
      <c r="AJ514">
        <v>44.790498999999997</v>
      </c>
      <c r="AK514">
        <v>0</v>
      </c>
      <c r="AL514">
        <v>0</v>
      </c>
      <c r="AM514">
        <v>0</v>
      </c>
      <c r="AN514">
        <v>0</v>
      </c>
      <c r="AO514">
        <v>0.38411321959585698</v>
      </c>
      <c r="AP514">
        <v>1828.4040020044899</v>
      </c>
      <c r="AQ514" s="1">
        <v>2757.9570788877072</v>
      </c>
      <c r="AR514" s="1">
        <v>10658.70659022552</v>
      </c>
      <c r="AS514" s="1">
        <v>1373.7630041688849</v>
      </c>
      <c r="AT514" s="1">
        <v>546.08048878688646</v>
      </c>
      <c r="AU514">
        <v>17164.911164073481</v>
      </c>
      <c r="AV514" s="1">
        <v>1958.1490577909001</v>
      </c>
      <c r="AW514" s="1">
        <v>0.1113317701</v>
      </c>
      <c r="AX514">
        <v>12468.498903085299</v>
      </c>
      <c r="AY514" s="1">
        <v>0.70890418060000004</v>
      </c>
      <c r="AZ514">
        <v>2317.4578523654</v>
      </c>
      <c r="BA514" s="1">
        <v>0.13176049279999999</v>
      </c>
      <c r="BB514">
        <v>844.30633695990002</v>
      </c>
      <c r="BC514" s="1">
        <v>4.8003556500000003E-2</v>
      </c>
      <c r="BD514">
        <v>17588.4121502015</v>
      </c>
      <c r="BE514" s="1">
        <v>0.6222456302356576</v>
      </c>
      <c r="BF514">
        <v>0.2216910717283013</v>
      </c>
      <c r="BG514">
        <v>0.10448418042365901</v>
      </c>
      <c r="BH514">
        <v>3.7843979233301302E-2</v>
      </c>
      <c r="BI514">
        <v>1.3735138379080721E-2</v>
      </c>
    </row>
    <row r="515" spans="1:61" x14ac:dyDescent="0.35">
      <c r="A515" t="s">
        <v>1838</v>
      </c>
      <c r="B515" t="s">
        <v>1142</v>
      </c>
      <c r="C515">
        <v>29</v>
      </c>
      <c r="D515">
        <v>259.92052151724141</v>
      </c>
      <c r="E515">
        <v>7537.6951239999999</v>
      </c>
      <c r="F515">
        <v>2.9719324444416339E-2</v>
      </c>
      <c r="G515">
        <v>6.0536294686617607E-2</v>
      </c>
      <c r="H515">
        <v>1.557962778674383E-3</v>
      </c>
      <c r="I515">
        <v>5.8568212487782677E-2</v>
      </c>
      <c r="J515">
        <v>0.7668490102234814</v>
      </c>
      <c r="K515">
        <v>8.276919537902766E-2</v>
      </c>
      <c r="L515">
        <v>0.2449943840622055</v>
      </c>
      <c r="M515">
        <v>2.5366141058590301E-2</v>
      </c>
      <c r="N515">
        <v>0.13617288641184799</v>
      </c>
      <c r="O515">
        <v>70388.24467914</v>
      </c>
      <c r="P515" s="1">
        <v>0.20159680638722549</v>
      </c>
      <c r="Q515">
        <v>0.21556886227544911</v>
      </c>
      <c r="R515">
        <v>0.58283433133732532</v>
      </c>
      <c r="S515">
        <v>53.16</v>
      </c>
      <c r="T515">
        <v>101032.54326561</v>
      </c>
      <c r="U515" s="1">
        <v>141.79260955605719</v>
      </c>
      <c r="V515">
        <v>240173.0701784218</v>
      </c>
      <c r="W515" s="1">
        <v>0.78163444712042585</v>
      </c>
      <c r="X515">
        <v>0.19120330109616621</v>
      </c>
      <c r="Y515">
        <v>2.7162251783407931E-2</v>
      </c>
      <c r="Z515">
        <v>0.2183655528795741</v>
      </c>
      <c r="AA515">
        <v>240.1730701784218</v>
      </c>
      <c r="AB515">
        <v>10195.41434560149</v>
      </c>
      <c r="AC515" s="1">
        <v>1054.0953049031809</v>
      </c>
      <c r="AD515" s="1">
        <v>205577.65304730379</v>
      </c>
      <c r="AE515" s="1">
        <v>412</v>
      </c>
      <c r="AF515">
        <v>50611</v>
      </c>
      <c r="AG515" s="1">
        <v>105500.1287745818</v>
      </c>
      <c r="AH515" s="1">
        <v>81.799992000000003</v>
      </c>
      <c r="AI515">
        <v>39.057398999999997</v>
      </c>
      <c r="AJ515">
        <v>50.730297999999998</v>
      </c>
      <c r="AK515">
        <v>1.3</v>
      </c>
      <c r="AL515">
        <v>1.0102009999999999</v>
      </c>
      <c r="AM515">
        <v>1.2289209999999999</v>
      </c>
      <c r="AN515">
        <v>0</v>
      </c>
      <c r="AO515">
        <v>0.75385501263934052</v>
      </c>
      <c r="AP515">
        <v>1833.027619544778</v>
      </c>
      <c r="AQ515" s="1">
        <v>2463.1519230440022</v>
      </c>
      <c r="AR515" s="1">
        <v>7953.3560768622037</v>
      </c>
      <c r="AS515" s="1">
        <v>861.68477938561955</v>
      </c>
      <c r="AT515">
        <v>234.93111234515891</v>
      </c>
      <c r="AU515">
        <v>13346.151511181761</v>
      </c>
      <c r="AV515" s="1">
        <v>3398.5904431469999</v>
      </c>
      <c r="AW515" s="1">
        <v>0.23894148630000001</v>
      </c>
      <c r="AX515">
        <v>8940.9622569991006</v>
      </c>
      <c r="AY515" s="1">
        <v>0.6286037834</v>
      </c>
      <c r="AZ515">
        <v>805.72279607259998</v>
      </c>
      <c r="BA515">
        <v>5.6647191100000001E-2</v>
      </c>
      <c r="BB515">
        <v>1078.2505049332999</v>
      </c>
      <c r="BC515" s="1">
        <v>7.5807539199999996E-2</v>
      </c>
      <c r="BD515">
        <v>14223.526001152</v>
      </c>
      <c r="BE515" s="1">
        <v>0.63002674208216825</v>
      </c>
      <c r="BF515">
        <v>0.2331216809969863</v>
      </c>
      <c r="BG515">
        <v>7.4441696841826555E-2</v>
      </c>
      <c r="BH515">
        <v>4.5336077446962712E-2</v>
      </c>
      <c r="BI515">
        <v>1.7073802632056208E-2</v>
      </c>
    </row>
    <row r="516" spans="1:61" x14ac:dyDescent="0.35">
      <c r="A516" t="s">
        <v>1839</v>
      </c>
      <c r="B516" t="s">
        <v>1143</v>
      </c>
      <c r="C516">
        <v>150</v>
      </c>
      <c r="D516">
        <v>4.6298252</v>
      </c>
      <c r="E516">
        <v>694.47378000000003</v>
      </c>
      <c r="F516" t="s">
        <v>3</v>
      </c>
      <c r="G516" t="s">
        <v>3</v>
      </c>
      <c r="H516" t="s">
        <v>3</v>
      </c>
      <c r="I516">
        <v>1.409658863073705E-2</v>
      </c>
      <c r="J516">
        <v>0.96983205317754484</v>
      </c>
      <c r="K516">
        <v>1.6071358191718069E-2</v>
      </c>
      <c r="L516">
        <v>0.91295696125651959</v>
      </c>
      <c r="M516" t="s">
        <v>3</v>
      </c>
      <c r="N516">
        <v>0.2051903728747366</v>
      </c>
      <c r="O516">
        <v>59971.469239279999</v>
      </c>
      <c r="P516" s="1">
        <v>0.46376811594202899</v>
      </c>
      <c r="Q516">
        <v>0.20289855072463769</v>
      </c>
      <c r="R516">
        <v>0.33333333333333331</v>
      </c>
      <c r="S516">
        <v>8.39</v>
      </c>
      <c r="T516">
        <v>81137.737783069999</v>
      </c>
      <c r="U516" s="1">
        <v>82.773990464839088</v>
      </c>
      <c r="V516">
        <v>269719.57098221913</v>
      </c>
      <c r="W516" s="1">
        <v>0.37730272783275198</v>
      </c>
      <c r="X516">
        <v>6.0863846359548559E-3</v>
      </c>
      <c r="Y516">
        <v>0.61661088753129323</v>
      </c>
      <c r="Z516">
        <v>0.62269727216724802</v>
      </c>
      <c r="AA516">
        <v>269.71957098221912</v>
      </c>
      <c r="AB516">
        <v>5510.8056059366272</v>
      </c>
      <c r="AC516" s="1">
        <v>284.87025096901431</v>
      </c>
      <c r="AD516">
        <v>113273.3585667499</v>
      </c>
      <c r="AE516" s="1">
        <v>88</v>
      </c>
      <c r="AF516">
        <v>38914</v>
      </c>
      <c r="AG516" s="1">
        <v>57505.29338327091</v>
      </c>
      <c r="AH516" s="1">
        <v>20.699988000000001</v>
      </c>
      <c r="AI516">
        <v>19.999994000000001</v>
      </c>
      <c r="AJ516">
        <v>19.998947000000001</v>
      </c>
      <c r="AK516">
        <v>0.5</v>
      </c>
      <c r="AL516">
        <v>0.23072000000000001</v>
      </c>
      <c r="AM516">
        <v>0.33750400000000003</v>
      </c>
      <c r="AN516">
        <v>0</v>
      </c>
      <c r="AO516">
        <v>0.80167162628044142</v>
      </c>
      <c r="AP516">
        <v>2570.7220796730439</v>
      </c>
      <c r="AQ516" s="1">
        <v>4452.394746998224</v>
      </c>
      <c r="AR516" s="1">
        <v>10643.041325476681</v>
      </c>
      <c r="AS516" s="1">
        <v>644.38067049845995</v>
      </c>
      <c r="AT516">
        <v>55.803229892998978</v>
      </c>
      <c r="AU516">
        <v>18366.34205253941</v>
      </c>
      <c r="AV516" s="1">
        <v>12464.573456301199</v>
      </c>
      <c r="AW516" s="1">
        <v>0.62381189469999998</v>
      </c>
      <c r="AX516">
        <v>4103.5263275312</v>
      </c>
      <c r="AY516" s="1">
        <v>0.20536832190000001</v>
      </c>
      <c r="AZ516">
        <v>479.01147186240001</v>
      </c>
      <c r="BA516">
        <v>2.3972986700000001E-2</v>
      </c>
      <c r="BB516">
        <v>2934.1900969618</v>
      </c>
      <c r="BC516" s="1">
        <v>0.1468467967</v>
      </c>
      <c r="BD516">
        <v>19981.301352656599</v>
      </c>
      <c r="BE516" s="1">
        <v>0.56043784948445363</v>
      </c>
      <c r="BF516">
        <v>0.23735241570205201</v>
      </c>
      <c r="BG516">
        <v>9.5871373298505369E-2</v>
      </c>
      <c r="BH516">
        <v>9.7222742673738843E-2</v>
      </c>
      <c r="BI516">
        <v>9.1156188412502108E-3</v>
      </c>
    </row>
    <row r="517" spans="1:61" x14ac:dyDescent="0.35">
      <c r="A517" t="s">
        <v>1840</v>
      </c>
      <c r="B517" t="s">
        <v>1144</v>
      </c>
      <c r="C517">
        <v>138</v>
      </c>
      <c r="D517">
        <v>20.464788818840582</v>
      </c>
      <c r="E517">
        <v>2824.1408569999999</v>
      </c>
      <c r="F517">
        <v>2.3348626717115229E-2</v>
      </c>
      <c r="G517">
        <v>2.7378114014723769E-2</v>
      </c>
      <c r="H517" t="s">
        <v>3</v>
      </c>
      <c r="I517">
        <v>2.202138216495924E-2</v>
      </c>
      <c r="J517">
        <v>0.89461694666235614</v>
      </c>
      <c r="K517">
        <v>3.2285327668098711E-2</v>
      </c>
      <c r="L517">
        <v>0.32630187170266051</v>
      </c>
      <c r="M517">
        <v>1.7355389180738041E-2</v>
      </c>
      <c r="N517">
        <v>0.1289318615536256</v>
      </c>
      <c r="O517">
        <v>74324.902785359998</v>
      </c>
      <c r="P517" s="1">
        <v>0.14594594594594601</v>
      </c>
      <c r="Q517">
        <v>0.14054054054054049</v>
      </c>
      <c r="R517">
        <v>0.71351351351351355</v>
      </c>
      <c r="S517">
        <v>16</v>
      </c>
      <c r="T517">
        <v>102606.25</v>
      </c>
      <c r="U517" s="1">
        <v>176.50880356249999</v>
      </c>
      <c r="V517">
        <v>302162.78975068138</v>
      </c>
      <c r="W517" s="1">
        <v>0.72085266087918787</v>
      </c>
      <c r="X517">
        <v>0.21603511983379209</v>
      </c>
      <c r="Y517">
        <v>6.3112219287020099E-2</v>
      </c>
      <c r="Z517">
        <v>0.27914733912081208</v>
      </c>
      <c r="AA517">
        <v>302.16278975068138</v>
      </c>
      <c r="AB517">
        <v>6613.6538316438518</v>
      </c>
      <c r="AC517" s="1">
        <v>773.86069628325197</v>
      </c>
      <c r="AD517">
        <v>275968.46907997562</v>
      </c>
      <c r="AE517" s="1">
        <v>525</v>
      </c>
      <c r="AF517">
        <v>41507</v>
      </c>
      <c r="AG517" s="1">
        <v>76320.444834976428</v>
      </c>
      <c r="AH517" s="1">
        <v>48.299982999999997</v>
      </c>
      <c r="AI517">
        <v>19.999998999999999</v>
      </c>
      <c r="AJ517">
        <v>20.470495</v>
      </c>
      <c r="AK517">
        <v>2</v>
      </c>
      <c r="AL517">
        <v>2</v>
      </c>
      <c r="AM517">
        <v>2</v>
      </c>
      <c r="AN517">
        <v>3154.6829358447958</v>
      </c>
      <c r="AO517" s="1">
        <v>1.16713356401778</v>
      </c>
      <c r="AP517">
        <v>1568.2140956328369</v>
      </c>
      <c r="AQ517" s="1">
        <v>2878.5500163174052</v>
      </c>
      <c r="AR517" s="1">
        <v>8482.7097630845965</v>
      </c>
      <c r="AS517" s="1">
        <v>1100.2195914904401</v>
      </c>
      <c r="AT517" s="1">
        <v>426.89110460328578</v>
      </c>
      <c r="AU517">
        <v>14456.584571128569</v>
      </c>
      <c r="AV517" s="1">
        <v>3768.7768542148001</v>
      </c>
      <c r="AW517" s="1">
        <v>0.2427228548</v>
      </c>
      <c r="AX517">
        <v>9259.3110439757002</v>
      </c>
      <c r="AY517" s="1">
        <v>0.59633310679999996</v>
      </c>
      <c r="AZ517">
        <v>1193.6114898221001</v>
      </c>
      <c r="BA517">
        <v>7.6872895299999994E-2</v>
      </c>
      <c r="BB517">
        <v>1305.3792515473001</v>
      </c>
      <c r="BC517" s="1">
        <v>8.4071143200000004E-2</v>
      </c>
      <c r="BD517">
        <v>15527.078639559901</v>
      </c>
      <c r="BE517" s="1">
        <v>0.55506099230953532</v>
      </c>
      <c r="BF517">
        <v>0.2060796569648517</v>
      </c>
      <c r="BG517">
        <v>0.18960194639597419</v>
      </c>
      <c r="BH517">
        <v>2.4275945135956829E-2</v>
      </c>
      <c r="BI517">
        <v>2.4981459193681891E-2</v>
      </c>
    </row>
    <row r="518" spans="1:61" x14ac:dyDescent="0.35">
      <c r="A518" t="s">
        <v>1841</v>
      </c>
      <c r="B518" t="s">
        <v>1145</v>
      </c>
      <c r="C518">
        <v>14</v>
      </c>
      <c r="D518">
        <v>173.3380622857143</v>
      </c>
      <c r="E518">
        <v>2426.732872</v>
      </c>
      <c r="F518">
        <v>8.6448192430421372E-2</v>
      </c>
      <c r="G518">
        <v>5.6145139798766841E-2</v>
      </c>
      <c r="H518" t="s">
        <v>3</v>
      </c>
      <c r="I518">
        <v>2.737168046320549E-2</v>
      </c>
      <c r="J518">
        <v>0.7835796787710948</v>
      </c>
      <c r="K518">
        <v>4.519646241025399E-2</v>
      </c>
      <c r="L518">
        <v>0.27915066009373701</v>
      </c>
      <c r="M518">
        <v>4.9710002324413208E-2</v>
      </c>
      <c r="N518">
        <v>0.15307773331902991</v>
      </c>
      <c r="O518">
        <v>70047.080713460004</v>
      </c>
      <c r="P518" s="1">
        <v>0.27215189873417722</v>
      </c>
      <c r="Q518">
        <v>0.18354430379746839</v>
      </c>
      <c r="R518">
        <v>0.54430379746835444</v>
      </c>
      <c r="S518">
        <v>16.8</v>
      </c>
      <c r="T518">
        <v>81666.666666660007</v>
      </c>
      <c r="U518" s="1">
        <v>144.4483852380952</v>
      </c>
      <c r="V518">
        <v>210762.65785219069</v>
      </c>
      <c r="W518" s="1">
        <v>0.80969688483077429</v>
      </c>
      <c r="X518">
        <v>0.17221410425083711</v>
      </c>
      <c r="Y518">
        <v>1.8089010918388559E-2</v>
      </c>
      <c r="Z518">
        <v>0.19030311516922571</v>
      </c>
      <c r="AA518">
        <v>210.7626578521907</v>
      </c>
      <c r="AB518">
        <v>8700.6308949854611</v>
      </c>
      <c r="AC518" s="1">
        <v>987.4486424313784</v>
      </c>
      <c r="AD518">
        <v>180000.5973144517</v>
      </c>
      <c r="AE518" s="1">
        <v>326</v>
      </c>
      <c r="AF518">
        <v>44241</v>
      </c>
      <c r="AG518" s="1">
        <v>74663.211156668112</v>
      </c>
      <c r="AH518" s="1">
        <v>71.679948999999993</v>
      </c>
      <c r="AI518">
        <v>39.385798999999999</v>
      </c>
      <c r="AJ518">
        <v>47.002392999999998</v>
      </c>
      <c r="AK518">
        <v>1.25</v>
      </c>
      <c r="AL518">
        <v>0.71870699999999998</v>
      </c>
      <c r="AM518">
        <v>0.99654799999999999</v>
      </c>
      <c r="AN518">
        <v>0</v>
      </c>
      <c r="AO518">
        <v>1.0832899945645309</v>
      </c>
      <c r="AP518">
        <v>1640.3030411498869</v>
      </c>
      <c r="AQ518" s="1">
        <v>2601.0331185722689</v>
      </c>
      <c r="AR518" s="1">
        <v>8198.5113728660945</v>
      </c>
      <c r="AS518" s="1">
        <v>747.96860047643509</v>
      </c>
      <c r="AT518">
        <v>189.44149778674111</v>
      </c>
      <c r="AU518">
        <v>13377.257630851431</v>
      </c>
      <c r="AV518" s="1">
        <v>4618.6494996287001</v>
      </c>
      <c r="AW518" s="1">
        <v>0.32429908460000001</v>
      </c>
      <c r="AX518">
        <v>7923.5521260954001</v>
      </c>
      <c r="AY518" s="1">
        <v>0.5563532591</v>
      </c>
      <c r="AZ518">
        <v>1107.1669130779001</v>
      </c>
      <c r="BA518">
        <v>7.7739871000000002E-2</v>
      </c>
      <c r="BB518">
        <v>592.57576001710004</v>
      </c>
      <c r="BC518" s="1">
        <v>4.1607785299999998E-2</v>
      </c>
      <c r="BD518">
        <v>14241.9442988191</v>
      </c>
      <c r="BE518" s="1">
        <v>0.52421099109829705</v>
      </c>
      <c r="BF518">
        <v>0.21828816174520291</v>
      </c>
      <c r="BG518">
        <v>0.20825639349659331</v>
      </c>
      <c r="BH518">
        <v>2.7691164784842431E-2</v>
      </c>
      <c r="BI518">
        <v>2.1553288875064271E-2</v>
      </c>
    </row>
    <row r="519" spans="1:61" x14ac:dyDescent="0.35">
      <c r="A519" t="s">
        <v>1842</v>
      </c>
      <c r="B519" t="s">
        <v>1146</v>
      </c>
      <c r="C519">
        <v>152</v>
      </c>
      <c r="D519">
        <v>27.982317934210531</v>
      </c>
      <c r="E519">
        <v>4253.3123260000002</v>
      </c>
      <c r="F519">
        <v>1.3347300218971511E-2</v>
      </c>
      <c r="G519">
        <v>1.9758252471163799E-2</v>
      </c>
      <c r="H519" t="s">
        <v>3</v>
      </c>
      <c r="I519">
        <v>2.1664521015548052E-2</v>
      </c>
      <c r="J519">
        <v>0.90357647488780002</v>
      </c>
      <c r="K519">
        <v>4.0333079183073252E-2</v>
      </c>
      <c r="L519">
        <v>0.27750465288097448</v>
      </c>
      <c r="M519">
        <v>8.6119402069362565E-3</v>
      </c>
      <c r="N519">
        <v>0.19895695877286279</v>
      </c>
      <c r="O519">
        <v>74054.799133990004</v>
      </c>
      <c r="P519" s="1">
        <v>0.2244094488188976</v>
      </c>
      <c r="Q519">
        <v>0.22047244094488189</v>
      </c>
      <c r="R519">
        <v>0.55511811023622049</v>
      </c>
      <c r="S519">
        <v>28.5</v>
      </c>
      <c r="T519">
        <v>102509.68421052</v>
      </c>
      <c r="U519" s="1">
        <v>149.23902898245609</v>
      </c>
      <c r="V519">
        <v>185289.752925612</v>
      </c>
      <c r="W519" s="1">
        <v>0.68411458011817072</v>
      </c>
      <c r="X519">
        <v>7.8658201174911374E-2</v>
      </c>
      <c r="Y519">
        <v>0.2372272187069179</v>
      </c>
      <c r="Z519">
        <v>0.31588541988182928</v>
      </c>
      <c r="AA519">
        <v>185.28975292561199</v>
      </c>
      <c r="AB519">
        <v>3764.082384012539</v>
      </c>
      <c r="AC519" s="1">
        <v>444.95800565387401</v>
      </c>
      <c r="AD519">
        <v>166637.842120716</v>
      </c>
      <c r="AE519" s="1">
        <v>267</v>
      </c>
      <c r="AF519">
        <v>49982.5</v>
      </c>
      <c r="AG519" s="1">
        <v>74553.363325740313</v>
      </c>
      <c r="AH519" s="1">
        <v>21.299992</v>
      </c>
      <c r="AI519">
        <v>19.999998000000001</v>
      </c>
      <c r="AJ519">
        <v>20.078593000000001</v>
      </c>
      <c r="AK519">
        <v>3.7</v>
      </c>
      <c r="AL519">
        <v>3.7</v>
      </c>
      <c r="AM519">
        <v>3.7</v>
      </c>
      <c r="AN519">
        <v>2533.1038833286002</v>
      </c>
      <c r="AO519" s="1">
        <v>1.1163812126603661</v>
      </c>
      <c r="AP519">
        <v>1656.4496115021479</v>
      </c>
      <c r="AQ519" s="1">
        <v>2444.1173474266038</v>
      </c>
      <c r="AR519" s="1">
        <v>7827.8682349460732</v>
      </c>
      <c r="AS519" s="1">
        <v>642.71230760306037</v>
      </c>
      <c r="AT519">
        <v>289.10705486714829</v>
      </c>
      <c r="AU519">
        <v>12860.254556345029</v>
      </c>
      <c r="AV519" s="1">
        <v>5604.0556273979</v>
      </c>
      <c r="AW519" s="1">
        <v>0.41878800830000001</v>
      </c>
      <c r="AX519">
        <v>5705.3065002716003</v>
      </c>
      <c r="AY519" s="1">
        <v>0.4263544306</v>
      </c>
      <c r="AZ519">
        <v>1051.9465555187001</v>
      </c>
      <c r="BA519">
        <v>7.8611390099999998E-2</v>
      </c>
      <c r="BB519">
        <v>1020.2961305988</v>
      </c>
      <c r="BC519" s="1">
        <v>7.6246171099999996E-2</v>
      </c>
      <c r="BD519">
        <v>13381.604813787</v>
      </c>
      <c r="BE519" s="1">
        <v>0.6042097599137578</v>
      </c>
      <c r="BF519">
        <v>0.23406258991857801</v>
      </c>
      <c r="BG519">
        <v>0.1137801456102574</v>
      </c>
      <c r="BH519">
        <v>3.5788046034634757E-2</v>
      </c>
      <c r="BI519">
        <v>1.215945852277202E-2</v>
      </c>
    </row>
    <row r="520" spans="1:61" x14ac:dyDescent="0.35">
      <c r="A520" t="s">
        <v>1843</v>
      </c>
      <c r="B520" t="s">
        <v>1147</v>
      </c>
      <c r="C520">
        <v>43</v>
      </c>
      <c r="D520">
        <v>62.722737860465116</v>
      </c>
      <c r="E520">
        <v>2697.0777280000002</v>
      </c>
      <c r="F520">
        <v>3.74218799918449E-3</v>
      </c>
      <c r="G520">
        <v>5.2054845459416042E-3</v>
      </c>
      <c r="H520" t="s">
        <v>3</v>
      </c>
      <c r="I520">
        <v>0.17528460716858979</v>
      </c>
      <c r="J520">
        <v>0.77671146213892339</v>
      </c>
      <c r="K520">
        <v>3.6705179139991488E-2</v>
      </c>
      <c r="L520">
        <v>0.38155069373085287</v>
      </c>
      <c r="M520">
        <v>8.3667994960787612E-2</v>
      </c>
      <c r="N520">
        <v>0.15837042934359419</v>
      </c>
      <c r="O520">
        <v>65656.55813166</v>
      </c>
      <c r="P520" s="1">
        <v>0.16201117318435751</v>
      </c>
      <c r="Q520">
        <v>0.16201117318435751</v>
      </c>
      <c r="R520">
        <v>0.67597765363128492</v>
      </c>
      <c r="S520">
        <v>12</v>
      </c>
      <c r="T520">
        <v>106167.83333333</v>
      </c>
      <c r="U520" s="1">
        <v>224.75647733333341</v>
      </c>
      <c r="V520">
        <v>147692.18026778349</v>
      </c>
      <c r="W520" s="1">
        <v>0.87135123603416587</v>
      </c>
      <c r="X520">
        <v>8.6123495995064886E-2</v>
      </c>
      <c r="Y520">
        <v>4.2525267970769193E-2</v>
      </c>
      <c r="Z520">
        <v>0.12864876396583411</v>
      </c>
      <c r="AA520">
        <v>147.6921802677835</v>
      </c>
      <c r="AB520">
        <v>4079.679604992089</v>
      </c>
      <c r="AC520" s="1">
        <v>580.81610838914605</v>
      </c>
      <c r="AD520">
        <v>111896.1947702379</v>
      </c>
      <c r="AE520" s="1">
        <v>86</v>
      </c>
      <c r="AF520">
        <v>36837.5</v>
      </c>
      <c r="AG520" s="1">
        <v>57974.30331478906</v>
      </c>
      <c r="AH520" s="1">
        <v>33.919974000000003</v>
      </c>
      <c r="AI520">
        <v>27.119994999999999</v>
      </c>
      <c r="AJ520">
        <v>29.601179999999999</v>
      </c>
      <c r="AK520">
        <v>4.5</v>
      </c>
      <c r="AL520">
        <v>1.8566750000000001</v>
      </c>
      <c r="AM520">
        <v>3.7370909999999999</v>
      </c>
      <c r="AN520">
        <v>0</v>
      </c>
      <c r="AO520">
        <v>1.0386819706764041</v>
      </c>
      <c r="AP520">
        <v>1541.3988135532149</v>
      </c>
      <c r="AQ520" s="1">
        <v>3268.5374798363991</v>
      </c>
      <c r="AR520" s="1">
        <v>7604.6121537658546</v>
      </c>
      <c r="AS520" s="1">
        <v>859.32097022603864</v>
      </c>
      <c r="AT520">
        <v>341.13348697676088</v>
      </c>
      <c r="AU520">
        <v>13615.002904358271</v>
      </c>
      <c r="AV520" s="1">
        <v>8579.1499241549991</v>
      </c>
      <c r="AW520" s="1">
        <v>0.55851823919999999</v>
      </c>
      <c r="AX520">
        <v>3457.8560722642001</v>
      </c>
      <c r="AY520" s="1">
        <v>0.22511270950000001</v>
      </c>
      <c r="AZ520">
        <v>628.78126953959998</v>
      </c>
      <c r="BA520">
        <v>4.0934802499999999E-2</v>
      </c>
      <c r="BB520">
        <v>2694.7673610901002</v>
      </c>
      <c r="BC520" s="1">
        <v>0.17543424869999999</v>
      </c>
      <c r="BD520">
        <v>15360.554627048899</v>
      </c>
      <c r="BE520" s="1">
        <v>0.54063140445783819</v>
      </c>
      <c r="BF520">
        <v>0.2712075059295932</v>
      </c>
      <c r="BG520">
        <v>0.13624186434267899</v>
      </c>
      <c r="BH520">
        <v>3.9792667564264278E-2</v>
      </c>
      <c r="BI520">
        <v>1.2126557705625389E-2</v>
      </c>
    </row>
    <row r="521" spans="1:61" x14ac:dyDescent="0.35">
      <c r="A521" t="s">
        <v>1844</v>
      </c>
      <c r="B521" t="s">
        <v>1148</v>
      </c>
      <c r="C521">
        <v>24</v>
      </c>
      <c r="D521">
        <v>81.549452541666668</v>
      </c>
      <c r="E521">
        <v>1957.1868609999999</v>
      </c>
      <c r="F521">
        <v>6.2237277792569186E-3</v>
      </c>
      <c r="G521">
        <v>1.5522935841762909E-2</v>
      </c>
      <c r="H521" t="s">
        <v>3</v>
      </c>
      <c r="I521">
        <v>3.0363568668592321E-2</v>
      </c>
      <c r="J521">
        <v>0.89409508607617894</v>
      </c>
      <c r="K521">
        <v>5.3794681634208891E-2</v>
      </c>
      <c r="L521">
        <v>0.33540589551863992</v>
      </c>
      <c r="M521" t="s">
        <v>3</v>
      </c>
      <c r="N521">
        <v>0.17529838699043321</v>
      </c>
      <c r="O521">
        <v>65880.683468629999</v>
      </c>
      <c r="P521" s="1">
        <v>0.1942446043165468</v>
      </c>
      <c r="Q521">
        <v>0.22302158273381301</v>
      </c>
      <c r="R521">
        <v>0.58273381294964033</v>
      </c>
      <c r="S521">
        <v>16</v>
      </c>
      <c r="T521">
        <v>88982.6875</v>
      </c>
      <c r="U521" s="1">
        <v>122.32417881249999</v>
      </c>
      <c r="V521">
        <v>213075.30124483089</v>
      </c>
      <c r="W521" s="1">
        <v>0.73154970007062836</v>
      </c>
      <c r="X521">
        <v>8.9944257483990653E-2</v>
      </c>
      <c r="Y521">
        <v>0.17850604244538101</v>
      </c>
      <c r="Z521">
        <v>0.26845029992937169</v>
      </c>
      <c r="AA521">
        <v>213.07530124483091</v>
      </c>
      <c r="AB521">
        <v>6740.9741312380502</v>
      </c>
      <c r="AC521" s="1">
        <v>733.010096576568</v>
      </c>
      <c r="AD521">
        <v>192543.11560512049</v>
      </c>
      <c r="AE521" s="1">
        <v>371</v>
      </c>
      <c r="AF521">
        <v>51424.5</v>
      </c>
      <c r="AG521" s="1">
        <v>105540.03290922441</v>
      </c>
      <c r="AH521" s="1">
        <v>44.899999000000001</v>
      </c>
      <c r="AI521">
        <v>28.150600000000001</v>
      </c>
      <c r="AJ521">
        <v>33.666379999999997</v>
      </c>
      <c r="AK521">
        <v>0.5</v>
      </c>
      <c r="AL521">
        <v>0.45413999999999999</v>
      </c>
      <c r="AM521">
        <v>0.43571300000000002</v>
      </c>
      <c r="AN521">
        <v>0</v>
      </c>
      <c r="AO521">
        <v>0.39360403788968629</v>
      </c>
      <c r="AP521">
        <v>1706.5647775161519</v>
      </c>
      <c r="AQ521" s="1">
        <v>2448.7646660121331</v>
      </c>
      <c r="AR521" s="1">
        <v>8073.3605742308328</v>
      </c>
      <c r="AS521" s="1">
        <v>785.34100684421071</v>
      </c>
      <c r="AT521">
        <v>409.33667906939831</v>
      </c>
      <c r="AU521">
        <v>13423.367703672729</v>
      </c>
      <c r="AV521" s="1">
        <v>3939.3505114893001</v>
      </c>
      <c r="AW521" s="1">
        <v>0.26579466019999998</v>
      </c>
      <c r="AX521">
        <v>5919.9822134485003</v>
      </c>
      <c r="AY521" s="1">
        <v>0.39943124029999999</v>
      </c>
      <c r="AZ521">
        <v>3176.721361503</v>
      </c>
      <c r="BA521" s="1">
        <v>0.21433877800000001</v>
      </c>
      <c r="BB521">
        <v>1784.9754574996</v>
      </c>
      <c r="BC521" s="1">
        <v>0.1204353215</v>
      </c>
      <c r="BD521">
        <v>14821.0295439404</v>
      </c>
      <c r="BE521" s="1">
        <v>0.57529789619606175</v>
      </c>
      <c r="BF521">
        <v>0.20763279333285059</v>
      </c>
      <c r="BG521">
        <v>0.16762587265148271</v>
      </c>
      <c r="BH521">
        <v>3.4079559141051083E-2</v>
      </c>
      <c r="BI521">
        <v>1.536387867855396E-2</v>
      </c>
    </row>
    <row r="522" spans="1:61" x14ac:dyDescent="0.35">
      <c r="A522" t="s">
        <v>1845</v>
      </c>
      <c r="B522" t="s">
        <v>1149</v>
      </c>
      <c r="C522">
        <v>41</v>
      </c>
      <c r="D522">
        <v>57.83014731707317</v>
      </c>
      <c r="E522">
        <v>2371.03604</v>
      </c>
      <c r="F522">
        <v>1.35702622909729E-2</v>
      </c>
      <c r="G522">
        <v>1.2192912328060711E-2</v>
      </c>
      <c r="H522" t="s">
        <v>3</v>
      </c>
      <c r="I522">
        <v>5.8273897647617513E-2</v>
      </c>
      <c r="J522">
        <v>0.8594490544432517</v>
      </c>
      <c r="K522">
        <v>5.6113039942335637E-2</v>
      </c>
      <c r="L522">
        <v>0.4556996172207875</v>
      </c>
      <c r="M522">
        <v>4.9942131589375306E-3</v>
      </c>
      <c r="N522">
        <v>0.1669672268092911</v>
      </c>
      <c r="O522">
        <v>60472.36842105</v>
      </c>
      <c r="P522" s="1">
        <v>0.25161290322580637</v>
      </c>
      <c r="Q522">
        <v>0.29032258064516131</v>
      </c>
      <c r="R522">
        <v>0.45806451612903232</v>
      </c>
      <c r="S522">
        <v>18</v>
      </c>
      <c r="T522">
        <v>89269.222222220007</v>
      </c>
      <c r="U522" s="1">
        <v>131.72422444444439</v>
      </c>
      <c r="V522">
        <v>179052.06114032751</v>
      </c>
      <c r="W522" s="1">
        <v>0.70489488018400392</v>
      </c>
      <c r="X522">
        <v>0.15473790869901219</v>
      </c>
      <c r="Y522">
        <v>0.14036721111698389</v>
      </c>
      <c r="Z522">
        <v>0.29510511981599608</v>
      </c>
      <c r="AA522">
        <v>179.05206114032751</v>
      </c>
      <c r="AB522">
        <v>5940.4702258342732</v>
      </c>
      <c r="AC522" s="1">
        <v>573.01558351681581</v>
      </c>
      <c r="AD522">
        <v>144893.5548013763</v>
      </c>
      <c r="AE522" s="1">
        <v>179</v>
      </c>
      <c r="AF522">
        <v>35129</v>
      </c>
      <c r="AG522" s="1">
        <v>57107.809172023408</v>
      </c>
      <c r="AH522" s="1">
        <v>52.599992</v>
      </c>
      <c r="AI522">
        <v>27.248100000000001</v>
      </c>
      <c r="AJ522">
        <v>42.568592000000002</v>
      </c>
      <c r="AK522">
        <v>3.22</v>
      </c>
      <c r="AL522">
        <v>2.34239</v>
      </c>
      <c r="AM522">
        <v>2.9047459999999998</v>
      </c>
      <c r="AN522">
        <v>0</v>
      </c>
      <c r="AO522">
        <v>0.79288211875298586</v>
      </c>
      <c r="AP522">
        <v>1534.355188460147</v>
      </c>
      <c r="AQ522" s="1">
        <v>2034.8755010910761</v>
      </c>
      <c r="AR522" s="1">
        <v>7423.1648583460592</v>
      </c>
      <c r="AS522" s="1">
        <v>1001.8664667788011</v>
      </c>
      <c r="AT522">
        <v>421.06056304399323</v>
      </c>
      <c r="AU522">
        <v>12415.322577720081</v>
      </c>
      <c r="AV522" s="1">
        <v>5759.0415582431997</v>
      </c>
      <c r="AW522" s="1">
        <v>0.42271426519999999</v>
      </c>
      <c r="AX522">
        <v>5210.1151874590996</v>
      </c>
      <c r="AY522" s="1">
        <v>0.38242301090000003</v>
      </c>
      <c r="AZ522">
        <v>1216.8810299025999</v>
      </c>
      <c r="BA522">
        <v>8.9319197500000003E-2</v>
      </c>
      <c r="BB522">
        <v>1437.9206115925001</v>
      </c>
      <c r="BC522" s="1">
        <v>0.1055435264</v>
      </c>
      <c r="BD522">
        <v>13623.958387197399</v>
      </c>
      <c r="BE522" s="1">
        <v>0.53987638143615069</v>
      </c>
      <c r="BF522">
        <v>0.18713941741159729</v>
      </c>
      <c r="BG522">
        <v>0.22810131339035319</v>
      </c>
      <c r="BH522">
        <v>2.6821438010140312E-2</v>
      </c>
      <c r="BI522">
        <v>1.8061449751758399E-2</v>
      </c>
    </row>
    <row r="523" spans="1:61" x14ac:dyDescent="0.35">
      <c r="A523" t="s">
        <v>1846</v>
      </c>
      <c r="B523" t="s">
        <v>1150</v>
      </c>
      <c r="C523">
        <v>28</v>
      </c>
      <c r="D523">
        <v>84.95384528571428</v>
      </c>
      <c r="E523">
        <v>2378.707668</v>
      </c>
      <c r="F523">
        <v>1.479719756377754E-2</v>
      </c>
      <c r="G523">
        <v>1.064502257003168E-2</v>
      </c>
      <c r="H523" t="s">
        <v>3</v>
      </c>
      <c r="I523">
        <v>3.1515305440239692E-2</v>
      </c>
      <c r="J523">
        <v>0.91840439385316841</v>
      </c>
      <c r="K523">
        <v>2.3370362168107089E-2</v>
      </c>
      <c r="L523">
        <v>0.1105404595502374</v>
      </c>
      <c r="M523">
        <v>1.4459681483435131E-2</v>
      </c>
      <c r="N523">
        <v>0.1188433732127766</v>
      </c>
      <c r="O523">
        <v>74133.482837520001</v>
      </c>
      <c r="P523" s="1">
        <v>0.1111111111111111</v>
      </c>
      <c r="Q523">
        <v>0.19753086419753091</v>
      </c>
      <c r="R523">
        <v>0.69135802469135799</v>
      </c>
      <c r="S523">
        <v>28</v>
      </c>
      <c r="T523">
        <v>67853</v>
      </c>
      <c r="U523" s="1">
        <v>84.95384528571428</v>
      </c>
      <c r="V523">
        <v>243525.14509992319</v>
      </c>
      <c r="W523" s="1">
        <v>0.81641447303287473</v>
      </c>
      <c r="X523">
        <v>0.16011742123298131</v>
      </c>
      <c r="Y523">
        <v>2.3468105734143981E-2</v>
      </c>
      <c r="Z523">
        <v>0.1835855269671253</v>
      </c>
      <c r="AA523">
        <v>243.52514509992321</v>
      </c>
      <c r="AB523">
        <v>8190.0782774119343</v>
      </c>
      <c r="AC523" s="1">
        <v>884.04861105446264</v>
      </c>
      <c r="AD523">
        <v>187503.50129624049</v>
      </c>
      <c r="AE523" s="1">
        <v>354</v>
      </c>
      <c r="AF523">
        <v>48114</v>
      </c>
      <c r="AG523" s="1">
        <v>104570.9126509854</v>
      </c>
      <c r="AH523" s="1">
        <v>46.499941999999997</v>
      </c>
      <c r="AI523">
        <v>33.199998999999998</v>
      </c>
      <c r="AJ523">
        <v>33.944589999999998</v>
      </c>
      <c r="AK523">
        <v>2</v>
      </c>
      <c r="AL523">
        <v>1.1494040000000001</v>
      </c>
      <c r="AM523">
        <v>1.6003559999999999</v>
      </c>
      <c r="AN523">
        <v>0</v>
      </c>
      <c r="AO523">
        <v>0.8067466108520932</v>
      </c>
      <c r="AP523">
        <v>1869.1287793839149</v>
      </c>
      <c r="AQ523" s="1">
        <v>2144.6937505731371</v>
      </c>
      <c r="AR523" s="1">
        <v>7972.5280727518129</v>
      </c>
      <c r="AS523" s="1">
        <v>804.9855203981291</v>
      </c>
      <c r="AT523">
        <v>164.10766032810389</v>
      </c>
      <c r="AU523">
        <v>12955.443783435099</v>
      </c>
      <c r="AV523" s="1">
        <v>4392.0563973707003</v>
      </c>
      <c r="AW523" s="1">
        <v>0.32490086200000001</v>
      </c>
      <c r="AX523">
        <v>7089.7255396331002</v>
      </c>
      <c r="AY523" s="1">
        <v>0.52446000930000003</v>
      </c>
      <c r="AZ523">
        <v>1086.4766173831999</v>
      </c>
      <c r="BA523">
        <v>8.0371734200000003E-2</v>
      </c>
      <c r="BB523">
        <v>949.88470477199996</v>
      </c>
      <c r="BC523" s="1">
        <v>7.0267394499999997E-2</v>
      </c>
      <c r="BD523">
        <v>13518.143259159</v>
      </c>
      <c r="BE523" s="1">
        <v>0.60225512451933017</v>
      </c>
      <c r="BF523">
        <v>0.21379632010615959</v>
      </c>
      <c r="BG523">
        <v>7.756057959468346E-2</v>
      </c>
      <c r="BH523">
        <v>3.4862696465950187E-2</v>
      </c>
      <c r="BI523">
        <v>7.1525279313876672E-2</v>
      </c>
    </row>
    <row r="524" spans="1:61" x14ac:dyDescent="0.35">
      <c r="A524" t="s">
        <v>1847</v>
      </c>
      <c r="B524" t="s">
        <v>1151</v>
      </c>
      <c r="C524">
        <v>70</v>
      </c>
      <c r="D524">
        <v>285.16549309999999</v>
      </c>
      <c r="E524">
        <v>19961.584516999999</v>
      </c>
      <c r="F524">
        <v>4.0910023319905911E-3</v>
      </c>
      <c r="G524">
        <v>0.46462323536742722</v>
      </c>
      <c r="H524">
        <v>1.067180453868682E-3</v>
      </c>
      <c r="I524">
        <v>0.14157333946892839</v>
      </c>
      <c r="J524">
        <v>0.2711591477614767</v>
      </c>
      <c r="K524">
        <v>0.11748609461630841</v>
      </c>
      <c r="L524">
        <v>0.86698868723493361</v>
      </c>
      <c r="M524">
        <v>1.6270306530756739E-2</v>
      </c>
      <c r="N524">
        <v>0.21961822788344629</v>
      </c>
      <c r="O524">
        <v>74121.854180330003</v>
      </c>
      <c r="P524" s="1">
        <v>0.1881824020552344</v>
      </c>
      <c r="Q524">
        <v>0.2556197816313423</v>
      </c>
      <c r="R524">
        <v>0.55619781631342324</v>
      </c>
      <c r="S524">
        <v>311.12</v>
      </c>
      <c r="T524">
        <v>104259.89666365999</v>
      </c>
      <c r="U524" s="1">
        <v>64.16040279313448</v>
      </c>
      <c r="V524">
        <v>133629.4003979644</v>
      </c>
      <c r="W524" s="1">
        <v>0.64142665792429976</v>
      </c>
      <c r="X524">
        <v>0.26859426888008819</v>
      </c>
      <c r="Y524">
        <v>8.9979073195612103E-2</v>
      </c>
      <c r="Z524">
        <v>0.3585733420757003</v>
      </c>
      <c r="AA524">
        <v>133.62940039796439</v>
      </c>
      <c r="AB524">
        <v>5815.6611716436519</v>
      </c>
      <c r="AC524" s="1">
        <v>566.55178251849793</v>
      </c>
      <c r="AD524">
        <v>68515.61237757557</v>
      </c>
      <c r="AE524" s="1">
        <v>18</v>
      </c>
      <c r="AF524">
        <v>29797</v>
      </c>
      <c r="AG524" s="1">
        <v>43231.338724289497</v>
      </c>
      <c r="AH524" s="1">
        <v>65.349998999999997</v>
      </c>
      <c r="AI524">
        <v>35.494</v>
      </c>
      <c r="AJ524">
        <v>55.376798999999998</v>
      </c>
      <c r="AK524">
        <v>2</v>
      </c>
      <c r="AL524">
        <v>1.6483490000000001</v>
      </c>
      <c r="AM524">
        <v>1.8857729999999999</v>
      </c>
      <c r="AN524">
        <v>0</v>
      </c>
      <c r="AO524">
        <v>1.072089652366927</v>
      </c>
      <c r="AP524">
        <v>3708.770524050879</v>
      </c>
      <c r="AQ524" s="1">
        <v>3298.4834642723772</v>
      </c>
      <c r="AR524" s="1">
        <v>11413.642416310589</v>
      </c>
      <c r="AS524" s="1">
        <v>1604.974084733376</v>
      </c>
      <c r="AT524" s="1">
        <v>979.36524043724035</v>
      </c>
      <c r="AU524">
        <v>21005.23572980447</v>
      </c>
      <c r="AV524" s="1">
        <v>9910.0904958682004</v>
      </c>
      <c r="AW524" s="1">
        <v>0.4570386682</v>
      </c>
      <c r="AX524">
        <v>5051.0192076271996</v>
      </c>
      <c r="AY524" s="1">
        <v>0.2329455107</v>
      </c>
      <c r="AZ524">
        <v>860.67171645389999</v>
      </c>
      <c r="BA524">
        <v>3.9692902400000001E-2</v>
      </c>
      <c r="BB524">
        <v>5861.4834439541</v>
      </c>
      <c r="BC524" s="1">
        <v>0.27032291870000003</v>
      </c>
      <c r="BD524">
        <v>21683.264863903401</v>
      </c>
      <c r="BE524" s="1">
        <v>0.60110150575777832</v>
      </c>
      <c r="BF524">
        <v>0.21963761574008039</v>
      </c>
      <c r="BG524">
        <v>0.1199867668990635</v>
      </c>
      <c r="BH524">
        <v>4.5659959761801802E-2</v>
      </c>
      <c r="BI524">
        <v>1.3614151841275899E-2</v>
      </c>
    </row>
    <row r="525" spans="1:61" x14ac:dyDescent="0.35">
      <c r="A525" t="s">
        <v>1848</v>
      </c>
      <c r="B525" t="s">
        <v>1152</v>
      </c>
      <c r="C525">
        <v>5</v>
      </c>
      <c r="D525">
        <v>147.2968032</v>
      </c>
      <c r="E525">
        <v>736.484016</v>
      </c>
      <c r="F525" t="s">
        <v>3</v>
      </c>
      <c r="G525">
        <v>1.6821381590326281E-2</v>
      </c>
      <c r="H525" t="s">
        <v>3</v>
      </c>
      <c r="I525">
        <v>2.1364309759162741E-2</v>
      </c>
      <c r="J525">
        <v>0.90169390236050029</v>
      </c>
      <c r="K525">
        <v>4.7624803588169451E-2</v>
      </c>
      <c r="L525">
        <v>0.47172194888094388</v>
      </c>
      <c r="M525" t="s">
        <v>3</v>
      </c>
      <c r="N525">
        <v>0.16759635563916689</v>
      </c>
      <c r="O525">
        <v>51661.982758619997</v>
      </c>
      <c r="P525" s="1">
        <v>0.28813559322033899</v>
      </c>
      <c r="Q525">
        <v>0.13559322033898311</v>
      </c>
      <c r="R525">
        <v>0.57627118644067798</v>
      </c>
      <c r="S525">
        <v>8</v>
      </c>
      <c r="T525">
        <v>74473.25</v>
      </c>
      <c r="U525" s="1">
        <v>92.060502</v>
      </c>
      <c r="V525">
        <v>143350.1036090375</v>
      </c>
      <c r="W525" s="1">
        <v>0.63336577786458281</v>
      </c>
      <c r="X525">
        <v>0.10800467458886601</v>
      </c>
      <c r="Y525">
        <v>0.25862954754655132</v>
      </c>
      <c r="Z525">
        <v>0.36663422213541719</v>
      </c>
      <c r="AA525">
        <v>143.35010360903749</v>
      </c>
      <c r="AB525">
        <v>3639.9214942364752</v>
      </c>
      <c r="AC525" s="1">
        <v>435.49662047248012</v>
      </c>
      <c r="AD525">
        <v>123722.034599433</v>
      </c>
      <c r="AE525" s="1">
        <v>113</v>
      </c>
      <c r="AF525">
        <v>34882.5</v>
      </c>
      <c r="AG525" s="1">
        <v>50550.299050632908</v>
      </c>
      <c r="AH525" s="1">
        <v>37.649968999999999</v>
      </c>
      <c r="AI525">
        <v>20.000799000000001</v>
      </c>
      <c r="AJ525">
        <v>27.652640999999999</v>
      </c>
      <c r="AK525">
        <v>0.5</v>
      </c>
      <c r="AL525">
        <v>0.37449399999999999</v>
      </c>
      <c r="AM525">
        <v>0.42804500000000001</v>
      </c>
      <c r="AN525">
        <v>0</v>
      </c>
      <c r="AO525">
        <v>0.61001351439614981</v>
      </c>
      <c r="AP525">
        <v>2582.7579807244588</v>
      </c>
      <c r="AQ525" s="1">
        <v>2839.300208247832</v>
      </c>
      <c r="AR525" s="1">
        <v>8058.7385891074109</v>
      </c>
      <c r="AS525" s="1">
        <v>595.14949473119327</v>
      </c>
      <c r="AT525">
        <v>140.142091013147</v>
      </c>
      <c r="AU525">
        <v>14216.088363824039</v>
      </c>
      <c r="AV525" s="1">
        <v>9276.8964165451998</v>
      </c>
      <c r="AW525" s="1">
        <v>0.60911172840000005</v>
      </c>
      <c r="AX525">
        <v>2922.6186235392001</v>
      </c>
      <c r="AY525" s="1">
        <v>0.19189621200000001</v>
      </c>
      <c r="AZ525">
        <v>789.79730454779997</v>
      </c>
      <c r="BA525">
        <v>5.1857300100000003E-2</v>
      </c>
      <c r="BB525">
        <v>2240.8925334147002</v>
      </c>
      <c r="BC525" s="1">
        <v>0.1471347596</v>
      </c>
      <c r="BD525">
        <v>15230.204878046899</v>
      </c>
      <c r="BE525" s="1">
        <v>0.53095938213542937</v>
      </c>
      <c r="BF525">
        <v>0.27068764624351332</v>
      </c>
      <c r="BG525">
        <v>0.1587616942908934</v>
      </c>
      <c r="BH525">
        <v>2.5812474561161449E-2</v>
      </c>
      <c r="BI525">
        <v>1.37788027690025E-2</v>
      </c>
    </row>
    <row r="526" spans="1:61" x14ac:dyDescent="0.35">
      <c r="A526" t="s">
        <v>1849</v>
      </c>
      <c r="B526" t="s">
        <v>1153</v>
      </c>
      <c r="C526">
        <v>58</v>
      </c>
      <c r="D526">
        <v>12.4113435862069</v>
      </c>
      <c r="E526">
        <v>719.85792800000002</v>
      </c>
      <c r="F526" t="s">
        <v>3</v>
      </c>
      <c r="G526" t="s">
        <v>3</v>
      </c>
      <c r="H526" t="s">
        <v>3</v>
      </c>
      <c r="I526">
        <v>1.9701401139165759E-2</v>
      </c>
      <c r="J526">
        <v>0.95327624126976096</v>
      </c>
      <c r="K526">
        <v>2.564728890261073E-2</v>
      </c>
      <c r="L526">
        <v>0.31512686057828471</v>
      </c>
      <c r="M526" t="s">
        <v>3</v>
      </c>
      <c r="N526">
        <v>0.13096630237696111</v>
      </c>
      <c r="O526">
        <v>65298.912976799998</v>
      </c>
      <c r="P526" s="1">
        <v>0.17741935483870969</v>
      </c>
      <c r="Q526">
        <v>0.20967741935483869</v>
      </c>
      <c r="R526">
        <v>0.61290322580645162</v>
      </c>
      <c r="S526">
        <v>8.5</v>
      </c>
      <c r="T526">
        <v>85291.176470580001</v>
      </c>
      <c r="U526" s="1">
        <v>84.689167999999995</v>
      </c>
      <c r="V526">
        <v>205732.5956129499</v>
      </c>
      <c r="W526" s="1">
        <v>0.81390420304792277</v>
      </c>
      <c r="X526">
        <v>0.1169169869945787</v>
      </c>
      <c r="Y526">
        <v>6.9178809957498477E-2</v>
      </c>
      <c r="Z526">
        <v>0.1860957969520772</v>
      </c>
      <c r="AA526">
        <v>205.73259561294989</v>
      </c>
      <c r="AB526">
        <v>6665.0318255576676</v>
      </c>
      <c r="AC526" s="1">
        <v>797.92373975215844</v>
      </c>
      <c r="AD526">
        <v>178554.1209671282</v>
      </c>
      <c r="AE526" s="1">
        <v>317</v>
      </c>
      <c r="AF526">
        <v>39773.5</v>
      </c>
      <c r="AG526" s="1">
        <v>63264.73723939612</v>
      </c>
      <c r="AH526" s="1">
        <v>39.149811999999997</v>
      </c>
      <c r="AI526">
        <v>31.327987</v>
      </c>
      <c r="AJ526">
        <v>35.839609000000003</v>
      </c>
      <c r="AK526">
        <v>2</v>
      </c>
      <c r="AL526">
        <v>0.80803800000000003</v>
      </c>
      <c r="AM526">
        <v>1.733636</v>
      </c>
      <c r="AN526">
        <v>2020.545490192892</v>
      </c>
      <c r="AO526" s="1">
        <v>1.5192621908070529</v>
      </c>
      <c r="AP526">
        <v>2269.47615141081</v>
      </c>
      <c r="AQ526" s="1">
        <v>3314.7608120806858</v>
      </c>
      <c r="AR526" s="1">
        <v>9763.1543067481507</v>
      </c>
      <c r="AS526" s="1">
        <v>1231.3533344874129</v>
      </c>
      <c r="AT526" s="1">
        <v>649.72749734028071</v>
      </c>
      <c r="AU526">
        <v>17228.472102067339</v>
      </c>
      <c r="AV526" s="1">
        <v>7400.9369921552998</v>
      </c>
      <c r="AW526" s="1">
        <v>0.39870412789999998</v>
      </c>
      <c r="AX526">
        <v>7859.0570627627003</v>
      </c>
      <c r="AY526" s="1">
        <v>0.42338402489999999</v>
      </c>
      <c r="AZ526">
        <v>1067.1573399438</v>
      </c>
      <c r="BA526">
        <v>5.7490022799999999E-2</v>
      </c>
      <c r="BB526">
        <v>2235.3275832599002</v>
      </c>
      <c r="BC526" s="1">
        <v>0.1204218244</v>
      </c>
      <c r="BD526">
        <v>18562.4789781217</v>
      </c>
      <c r="BE526" s="1">
        <v>0.5317296695833803</v>
      </c>
      <c r="BF526">
        <v>0.22731340022019539</v>
      </c>
      <c r="BG526">
        <v>0.18872695193247721</v>
      </c>
      <c r="BH526">
        <v>3.6493889973218063E-2</v>
      </c>
      <c r="BI526">
        <v>1.5736088290729019E-2</v>
      </c>
    </row>
    <row r="527" spans="1:61" x14ac:dyDescent="0.35">
      <c r="A527" t="s">
        <v>1850</v>
      </c>
      <c r="B527" t="s">
        <v>1154</v>
      </c>
      <c r="C527">
        <v>230</v>
      </c>
      <c r="D527">
        <v>12.486856186956521</v>
      </c>
      <c r="E527">
        <v>2871.9769230000002</v>
      </c>
      <c r="F527">
        <v>5.4746063138831017E-3</v>
      </c>
      <c r="G527">
        <v>4.6313130124599122E-3</v>
      </c>
      <c r="H527" t="s">
        <v>3</v>
      </c>
      <c r="I527">
        <v>1.4563995949583779E-2</v>
      </c>
      <c r="J527">
        <v>0.9158394026988812</v>
      </c>
      <c r="K527">
        <v>5.7377204440948217E-2</v>
      </c>
      <c r="L527">
        <v>0.33549238382161978</v>
      </c>
      <c r="M527" t="s">
        <v>3</v>
      </c>
      <c r="N527">
        <v>0.16258313380871151</v>
      </c>
      <c r="O527">
        <v>61759.34686672</v>
      </c>
      <c r="P527" s="1">
        <v>0.19186046511627911</v>
      </c>
      <c r="Q527">
        <v>0.12790697674418611</v>
      </c>
      <c r="R527">
        <v>0.68023255813953487</v>
      </c>
      <c r="S527">
        <v>24</v>
      </c>
      <c r="T527">
        <v>83657.625</v>
      </c>
      <c r="U527" s="1">
        <v>119.665705125</v>
      </c>
      <c r="V527">
        <v>227498.83008025831</v>
      </c>
      <c r="W527" s="1">
        <v>0.56912885334633334</v>
      </c>
      <c r="X527">
        <v>0.11444229292011091</v>
      </c>
      <c r="Y527">
        <v>0.31642885373355573</v>
      </c>
      <c r="Z527">
        <v>0.4308711466536666</v>
      </c>
      <c r="AA527">
        <v>227.49883008025819</v>
      </c>
      <c r="AB527">
        <v>5733.2852740335193</v>
      </c>
      <c r="AC527" s="1">
        <v>393.03917136662858</v>
      </c>
      <c r="AD527">
        <v>178781.27216393949</v>
      </c>
      <c r="AE527" s="1">
        <v>320</v>
      </c>
      <c r="AF527">
        <v>40689</v>
      </c>
      <c r="AG527" s="1">
        <v>64473.925966315277</v>
      </c>
      <c r="AH527" s="1">
        <v>35.549992000000003</v>
      </c>
      <c r="AI527">
        <v>19.999997</v>
      </c>
      <c r="AJ527">
        <v>22.45468</v>
      </c>
      <c r="AK527">
        <v>0.5</v>
      </c>
      <c r="AL527">
        <v>0.324266</v>
      </c>
      <c r="AM527">
        <v>0.49030699999999999</v>
      </c>
      <c r="AN527">
        <v>0</v>
      </c>
      <c r="AO527">
        <v>0.69841290605298267</v>
      </c>
      <c r="AP527">
        <v>1856.8542550924949</v>
      </c>
      <c r="AQ527" s="1">
        <v>2442.9069446251951</v>
      </c>
      <c r="AR527" s="1">
        <v>7569.6184659071496</v>
      </c>
      <c r="AS527" s="1">
        <v>474.69212551190128</v>
      </c>
      <c r="AT527">
        <v>7.7666536319867223</v>
      </c>
      <c r="AU527">
        <v>12351.838444768729</v>
      </c>
      <c r="AV527" s="1">
        <v>6760.0680057101999</v>
      </c>
      <c r="AW527" s="1">
        <v>0.49748334230000002</v>
      </c>
      <c r="AX527">
        <v>5006.8388491235</v>
      </c>
      <c r="AY527" s="1">
        <v>0.36846063130000001</v>
      </c>
      <c r="AZ527">
        <v>864.06084409569996</v>
      </c>
      <c r="BA527">
        <v>6.3587507700000004E-2</v>
      </c>
      <c r="BB527">
        <v>957.56367777809999</v>
      </c>
      <c r="BC527" s="1">
        <v>7.0468518699999996E-2</v>
      </c>
      <c r="BD527">
        <v>13588.5313767075</v>
      </c>
      <c r="BE527" s="1">
        <v>0.53977001177400552</v>
      </c>
      <c r="BF527">
        <v>0.2380624073721791</v>
      </c>
      <c r="BG527">
        <v>9.31074145828234E-2</v>
      </c>
      <c r="BH527">
        <v>4.7173072575507978E-2</v>
      </c>
      <c r="BI527">
        <v>8.1887093695484095E-2</v>
      </c>
    </row>
    <row r="528" spans="1:61" x14ac:dyDescent="0.35">
      <c r="A528" t="s">
        <v>1851</v>
      </c>
      <c r="B528" t="s">
        <v>1155</v>
      </c>
      <c r="C528">
        <v>86</v>
      </c>
      <c r="D528">
        <v>8.8174768023255812</v>
      </c>
      <c r="E528">
        <v>758.30300499999998</v>
      </c>
      <c r="F528" t="s">
        <v>3</v>
      </c>
      <c r="G528" t="s">
        <v>3</v>
      </c>
      <c r="H528" t="s">
        <v>3</v>
      </c>
      <c r="I528">
        <v>1.298171878760966E-2</v>
      </c>
      <c r="J528">
        <v>0.96400522622809992</v>
      </c>
      <c r="K528">
        <v>1.9668206951007471E-2</v>
      </c>
      <c r="L528">
        <v>0.37175440290920819</v>
      </c>
      <c r="M528" t="s">
        <v>3</v>
      </c>
      <c r="N528">
        <v>0.1248780386300741</v>
      </c>
      <c r="O528">
        <v>62257.179673320003</v>
      </c>
      <c r="P528" s="1">
        <v>0.15517241379310351</v>
      </c>
      <c r="Q528">
        <v>0.2413793103448276</v>
      </c>
      <c r="R528">
        <v>0.60344827586206895</v>
      </c>
      <c r="S528">
        <v>10.25</v>
      </c>
      <c r="T528">
        <v>61199.170731699996</v>
      </c>
      <c r="U528" s="1">
        <v>73.980780975609761</v>
      </c>
      <c r="V528">
        <v>170380.1899083863</v>
      </c>
      <c r="W528" s="1">
        <v>0.74251316623453234</v>
      </c>
      <c r="X528">
        <v>2.6412732340705451E-2</v>
      </c>
      <c r="Y528">
        <v>0.23107410142476209</v>
      </c>
      <c r="Z528">
        <v>0.2574868337654676</v>
      </c>
      <c r="AA528">
        <v>170.38018990838631</v>
      </c>
      <c r="AB528">
        <v>3872.4863024906522</v>
      </c>
      <c r="AC528" s="1">
        <v>429.36017377380688</v>
      </c>
      <c r="AD528">
        <v>165629.71695707561</v>
      </c>
      <c r="AE528" s="1">
        <v>263</v>
      </c>
      <c r="AF528">
        <v>37522</v>
      </c>
      <c r="AG528" s="1">
        <v>57120.316183816183</v>
      </c>
      <c r="AH528" s="1">
        <v>25.099976000000002</v>
      </c>
      <c r="AI528">
        <v>22.077499</v>
      </c>
      <c r="AJ528">
        <v>20.282371999999999</v>
      </c>
      <c r="AK528">
        <v>0.5</v>
      </c>
      <c r="AL528">
        <v>0.311054</v>
      </c>
      <c r="AM528">
        <v>0.47338400000000003</v>
      </c>
      <c r="AN528">
        <v>2410.2282833496088</v>
      </c>
      <c r="AO528" s="1">
        <v>1.8696519715727189</v>
      </c>
      <c r="AP528">
        <v>1575.5067329582851</v>
      </c>
      <c r="AQ528" s="1">
        <v>2784.9315854946399</v>
      </c>
      <c r="AR528" s="1">
        <v>7123.191144415945</v>
      </c>
      <c r="AS528" s="1">
        <v>1555.038477000365</v>
      </c>
      <c r="AT528">
        <v>343.55013534464359</v>
      </c>
      <c r="AU528">
        <v>13382.218075213879</v>
      </c>
      <c r="AV528" s="1">
        <v>7433.0695029912004</v>
      </c>
      <c r="AW528" s="1">
        <v>0.47552990369999998</v>
      </c>
      <c r="AX528">
        <v>5556.3314916249001</v>
      </c>
      <c r="AY528" s="1">
        <v>0.35546577070000002</v>
      </c>
      <c r="AZ528">
        <v>1342.9202252714001</v>
      </c>
      <c r="BA528">
        <v>8.5913191700000002E-2</v>
      </c>
      <c r="BB528">
        <v>1298.8082724563001</v>
      </c>
      <c r="BC528" s="1">
        <v>8.3091133799999994E-2</v>
      </c>
      <c r="BD528">
        <v>15631.1294923438</v>
      </c>
      <c r="BE528" s="1">
        <v>0.55966509288606214</v>
      </c>
      <c r="BF528">
        <v>0.22717104044510869</v>
      </c>
      <c r="BG528">
        <v>0.15442547902711851</v>
      </c>
      <c r="BH528">
        <v>3.7997795967354357E-2</v>
      </c>
      <c r="BI528">
        <v>2.074059167435631E-2</v>
      </c>
    </row>
    <row r="529" spans="1:61" x14ac:dyDescent="0.35">
      <c r="A529" t="s">
        <v>1852</v>
      </c>
      <c r="B529" t="s">
        <v>1156</v>
      </c>
      <c r="C529">
        <v>83</v>
      </c>
      <c r="D529">
        <v>9.0937009397590369</v>
      </c>
      <c r="E529">
        <v>754.77717800000005</v>
      </c>
      <c r="F529" t="s">
        <v>3</v>
      </c>
      <c r="G529" t="s">
        <v>3</v>
      </c>
      <c r="H529" t="s">
        <v>3</v>
      </c>
      <c r="I529">
        <v>2.3950477998781011E-2</v>
      </c>
      <c r="J529">
        <v>0.92516983665886432</v>
      </c>
      <c r="K529">
        <v>3.6844807131263799E-2</v>
      </c>
      <c r="L529">
        <v>0.34690564156002851</v>
      </c>
      <c r="M529" t="s">
        <v>3</v>
      </c>
      <c r="N529">
        <v>0.18680812538160901</v>
      </c>
      <c r="O529">
        <v>59046.422506859999</v>
      </c>
      <c r="P529" s="1">
        <v>0.34375</v>
      </c>
      <c r="Q529">
        <v>0.1875</v>
      </c>
      <c r="R529">
        <v>0.46875</v>
      </c>
      <c r="S529">
        <v>11</v>
      </c>
      <c r="T529">
        <v>75826.363636359994</v>
      </c>
      <c r="U529" s="1">
        <v>68.616107090909097</v>
      </c>
      <c r="V529">
        <v>231217.52364377919</v>
      </c>
      <c r="W529" s="1">
        <v>0.93999508703156831</v>
      </c>
      <c r="X529">
        <v>2.8474760527169421E-2</v>
      </c>
      <c r="Y529">
        <v>3.1530152441262262E-2</v>
      </c>
      <c r="Z529">
        <v>6.0004912968431683E-2</v>
      </c>
      <c r="AA529">
        <v>231.21752364377929</v>
      </c>
      <c r="AB529">
        <v>4698.9642816147789</v>
      </c>
      <c r="AC529" s="1">
        <v>543.46894945464294</v>
      </c>
      <c r="AD529">
        <v>170693.04138746439</v>
      </c>
      <c r="AE529" s="1">
        <v>286</v>
      </c>
      <c r="AF529">
        <v>42170</v>
      </c>
      <c r="AG529" s="1">
        <v>63751.57248247879</v>
      </c>
      <c r="AH529" s="1">
        <v>25.599674</v>
      </c>
      <c r="AI529">
        <v>19.999988999999999</v>
      </c>
      <c r="AJ529">
        <v>25.132663000000001</v>
      </c>
      <c r="AK529">
        <v>0.25</v>
      </c>
      <c r="AL529">
        <v>0.20538699999999999</v>
      </c>
      <c r="AM529">
        <v>0.25</v>
      </c>
      <c r="AN529">
        <v>3797.1296344627949</v>
      </c>
      <c r="AO529" s="1">
        <v>1.7148130295626569</v>
      </c>
      <c r="AP529">
        <v>2700.0906087279709</v>
      </c>
      <c r="AQ529" s="1">
        <v>3561.578964434455</v>
      </c>
      <c r="AR529" s="1">
        <v>7088.5175465652446</v>
      </c>
      <c r="AS529" s="1">
        <v>648.19738097592563</v>
      </c>
      <c r="AT529">
        <v>363.96507208648012</v>
      </c>
      <c r="AU529">
        <v>14362.34957279007</v>
      </c>
      <c r="AV529" s="1">
        <v>8086.3005767300001</v>
      </c>
      <c r="AW529" s="1">
        <v>0.4054885976</v>
      </c>
      <c r="AX529">
        <v>7664.2715221470999</v>
      </c>
      <c r="AY529" s="1">
        <v>0.38432589560000002</v>
      </c>
      <c r="AZ529">
        <v>1329.6109565012</v>
      </c>
      <c r="BA529">
        <v>6.6673514899999994E-2</v>
      </c>
      <c r="BB529">
        <v>2861.9327640383999</v>
      </c>
      <c r="BC529" s="1">
        <v>0.1435119919</v>
      </c>
      <c r="BD529">
        <v>19942.1158194167</v>
      </c>
      <c r="BE529" s="1">
        <v>0.50517559278875246</v>
      </c>
      <c r="BF529">
        <v>0.19744159571936121</v>
      </c>
      <c r="BG529">
        <v>0.22587031721498491</v>
      </c>
      <c r="BH529">
        <v>5.656925690045584E-2</v>
      </c>
      <c r="BI529">
        <v>1.494323737644559E-2</v>
      </c>
    </row>
    <row r="530" spans="1:61" x14ac:dyDescent="0.35">
      <c r="A530" t="s">
        <v>1853</v>
      </c>
      <c r="B530" t="s">
        <v>1157</v>
      </c>
      <c r="C530">
        <v>39</v>
      </c>
      <c r="D530">
        <v>17.96415617948718</v>
      </c>
      <c r="E530">
        <v>700.60209099999997</v>
      </c>
      <c r="F530" t="s">
        <v>3</v>
      </c>
      <c r="G530" t="s">
        <v>3</v>
      </c>
      <c r="H530" t="s">
        <v>3</v>
      </c>
      <c r="I530" t="s">
        <v>3</v>
      </c>
      <c r="J530">
        <v>0.95625288129581554</v>
      </c>
      <c r="K530">
        <v>3.7206465846750518E-2</v>
      </c>
      <c r="L530">
        <v>1</v>
      </c>
      <c r="M530" t="s">
        <v>3</v>
      </c>
      <c r="N530">
        <v>0.23209722805638619</v>
      </c>
      <c r="O530">
        <v>64097.4</v>
      </c>
      <c r="P530" s="1">
        <v>0.24285714285714291</v>
      </c>
      <c r="Q530">
        <v>0.18571428571428569</v>
      </c>
      <c r="R530">
        <v>0.5714285714285714</v>
      </c>
      <c r="S530">
        <v>8</v>
      </c>
      <c r="T530">
        <v>79525.75</v>
      </c>
      <c r="U530" s="1">
        <v>87.575261374999997</v>
      </c>
      <c r="V530">
        <v>81112.989427261069</v>
      </c>
      <c r="W530" s="1">
        <v>0.74864085318610052</v>
      </c>
      <c r="X530">
        <v>4.5369767999643838E-2</v>
      </c>
      <c r="Y530">
        <v>0.20598937881425561</v>
      </c>
      <c r="Z530">
        <v>0.25135914681389943</v>
      </c>
      <c r="AA530">
        <v>81.11298942726107</v>
      </c>
      <c r="AB530">
        <v>1748.323357487667</v>
      </c>
      <c r="AC530" s="1">
        <v>222.96482126828249</v>
      </c>
      <c r="AD530">
        <v>66727.954190855977</v>
      </c>
      <c r="AE530" s="1">
        <v>16</v>
      </c>
      <c r="AF530">
        <v>31911</v>
      </c>
      <c r="AG530" s="1">
        <v>42334.98426966292</v>
      </c>
      <c r="AH530" s="1">
        <v>27.399912</v>
      </c>
      <c r="AI530">
        <v>20.033373000000001</v>
      </c>
      <c r="AJ530">
        <v>20.107669000000001</v>
      </c>
      <c r="AK530">
        <v>0</v>
      </c>
      <c r="AL530">
        <v>0</v>
      </c>
      <c r="AM530">
        <v>0</v>
      </c>
      <c r="AN530">
        <v>0</v>
      </c>
      <c r="AO530">
        <v>0.7206330949241696</v>
      </c>
      <c r="AP530">
        <v>3088.5485610119308</v>
      </c>
      <c r="AQ530" s="1">
        <v>4512.0446407574318</v>
      </c>
      <c r="AR530" s="1">
        <v>12716.154839452231</v>
      </c>
      <c r="AS530" s="1">
        <v>1114.3625176534049</v>
      </c>
      <c r="AT530">
        <v>930.03773235955134</v>
      </c>
      <c r="AU530" s="1">
        <v>22361.148291234549</v>
      </c>
      <c r="AV530" s="1">
        <v>14813.013913339801</v>
      </c>
      <c r="AW530" s="1">
        <v>0.6923770226</v>
      </c>
      <c r="AX530">
        <v>828.7074581398</v>
      </c>
      <c r="AY530" s="1">
        <v>3.8734723800000002E-2</v>
      </c>
      <c r="AZ530">
        <v>511.15799217360001</v>
      </c>
      <c r="BA530">
        <v>2.3892102599999999E-2</v>
      </c>
      <c r="BB530">
        <v>5241.5537700069999</v>
      </c>
      <c r="BC530" s="1">
        <v>0.244996151</v>
      </c>
      <c r="BD530">
        <v>21394.433133660201</v>
      </c>
      <c r="BE530" s="1">
        <v>0.49715001698685712</v>
      </c>
      <c r="BF530">
        <v>0.2486022704025056</v>
      </c>
      <c r="BG530">
        <v>0.18886935417382131</v>
      </c>
      <c r="BH530">
        <v>4.1900786310251889E-2</v>
      </c>
      <c r="BI530">
        <v>2.347757212656407E-2</v>
      </c>
    </row>
    <row r="531" spans="1:61" x14ac:dyDescent="0.35">
      <c r="A531" t="s">
        <v>1854</v>
      </c>
      <c r="B531" t="s">
        <v>1158</v>
      </c>
      <c r="C531">
        <v>97</v>
      </c>
      <c r="D531">
        <v>14.625493814432989</v>
      </c>
      <c r="E531">
        <v>1418.6729</v>
      </c>
      <c r="F531" t="s">
        <v>3</v>
      </c>
      <c r="G531">
        <v>7.9989251083845796E-3</v>
      </c>
      <c r="H531" t="s">
        <v>3</v>
      </c>
      <c r="I531">
        <v>2.721202762789942E-2</v>
      </c>
      <c r="J531">
        <v>0.92840047398153169</v>
      </c>
      <c r="K531">
        <v>3.1867824674388943E-2</v>
      </c>
      <c r="L531">
        <v>0.32586128981288542</v>
      </c>
      <c r="M531" t="s">
        <v>3</v>
      </c>
      <c r="N531">
        <v>0.1582815613691462</v>
      </c>
      <c r="O531">
        <v>67835.100983600001</v>
      </c>
      <c r="P531" s="1">
        <v>9.0909090909090912E-2</v>
      </c>
      <c r="Q531">
        <v>0.12396694214876031</v>
      </c>
      <c r="R531">
        <v>0.78512396694214881</v>
      </c>
      <c r="S531">
        <v>9.9</v>
      </c>
      <c r="T531">
        <v>98274.141414140002</v>
      </c>
      <c r="U531" s="1">
        <v>143.30029292929291</v>
      </c>
      <c r="V531">
        <v>335655.69624964288</v>
      </c>
      <c r="W531" s="1">
        <v>0.584763412857221</v>
      </c>
      <c r="X531">
        <v>9.415966428555049E-2</v>
      </c>
      <c r="Y531">
        <v>0.32107692285722861</v>
      </c>
      <c r="Z531">
        <v>0.415236587142779</v>
      </c>
      <c r="AA531">
        <v>335.65569624964292</v>
      </c>
      <c r="AB531">
        <v>10018.13737331558</v>
      </c>
      <c r="AC531" s="1">
        <v>665.06554118289</v>
      </c>
      <c r="AD531">
        <v>272311.46034386999</v>
      </c>
      <c r="AE531" s="1">
        <v>519</v>
      </c>
      <c r="AF531">
        <v>39337</v>
      </c>
      <c r="AG531" s="1">
        <v>65675.219425072297</v>
      </c>
      <c r="AH531" s="1">
        <v>43.999988999999999</v>
      </c>
      <c r="AI531">
        <v>22.799994999999999</v>
      </c>
      <c r="AJ531">
        <v>25.345091</v>
      </c>
      <c r="AK531">
        <v>3</v>
      </c>
      <c r="AL531">
        <v>1.8218909999999999</v>
      </c>
      <c r="AM531">
        <v>2.2323330000000001</v>
      </c>
      <c r="AN531">
        <v>0</v>
      </c>
      <c r="AO531">
        <v>0.84990346201591649</v>
      </c>
      <c r="AP531">
        <v>1786.996241346402</v>
      </c>
      <c r="AQ531" s="1">
        <v>2679.2220955232169</v>
      </c>
      <c r="AR531" s="1">
        <v>9162.0455920459171</v>
      </c>
      <c r="AS531" s="1">
        <v>1061.588883526287</v>
      </c>
      <c r="AT531">
        <v>837.95155317339174</v>
      </c>
      <c r="AU531">
        <v>15527.80436561522</v>
      </c>
      <c r="AV531" s="1">
        <v>6025.0556355985</v>
      </c>
      <c r="AW531" s="1">
        <v>0.382874257</v>
      </c>
      <c r="AX531">
        <v>7294.3193600574004</v>
      </c>
      <c r="AY531" s="1">
        <v>0.46353216860000002</v>
      </c>
      <c r="AZ531">
        <v>754.86168860759994</v>
      </c>
      <c r="BA531">
        <v>4.7969201500000003E-2</v>
      </c>
      <c r="BB531">
        <v>1662.1454989803999</v>
      </c>
      <c r="BC531" s="1">
        <v>0.1056243728</v>
      </c>
      <c r="BD531">
        <v>15736.382183243901</v>
      </c>
      <c r="BE531" s="1">
        <v>0.58199731252445641</v>
      </c>
      <c r="BF531">
        <v>0.25225972146408288</v>
      </c>
      <c r="BG531">
        <v>0.12769898776879501</v>
      </c>
      <c r="BH531">
        <v>2.5490405619250499E-2</v>
      </c>
      <c r="BI531">
        <v>1.255357262341523E-2</v>
      </c>
    </row>
    <row r="532" spans="1:61" x14ac:dyDescent="0.35">
      <c r="A532" t="s">
        <v>1855</v>
      </c>
      <c r="B532" t="s">
        <v>1159</v>
      </c>
      <c r="C532">
        <v>31</v>
      </c>
      <c r="D532">
        <v>80.319299709677423</v>
      </c>
      <c r="E532">
        <v>2489.898291</v>
      </c>
      <c r="F532" t="s">
        <v>3</v>
      </c>
      <c r="G532">
        <v>0.84837707313380872</v>
      </c>
      <c r="H532" t="s">
        <v>3</v>
      </c>
      <c r="I532">
        <v>2.5536143318909191E-2</v>
      </c>
      <c r="J532">
        <v>6.4422518189321806E-2</v>
      </c>
      <c r="K532">
        <v>5.8211120101821417E-2</v>
      </c>
      <c r="L532">
        <v>0.8577631492908413</v>
      </c>
      <c r="M532">
        <v>9.631714065938355E-3</v>
      </c>
      <c r="N532">
        <v>0.14787049878109829</v>
      </c>
      <c r="O532">
        <v>65238.97421647</v>
      </c>
      <c r="P532" s="1">
        <v>0.3235294117647059</v>
      </c>
      <c r="Q532">
        <v>0.22352941176470589</v>
      </c>
      <c r="R532">
        <v>0.45294117647058818</v>
      </c>
      <c r="S532">
        <v>26</v>
      </c>
      <c r="T532">
        <v>101743.03846153</v>
      </c>
      <c r="U532" s="1">
        <v>95.765318884615382</v>
      </c>
      <c r="V532">
        <v>94205.406240025404</v>
      </c>
      <c r="W532" s="1">
        <v>0.71596458896049098</v>
      </c>
      <c r="X532">
        <v>0.20789516182254339</v>
      </c>
      <c r="Y532">
        <v>7.6140249216965689E-2</v>
      </c>
      <c r="Z532">
        <v>0.28403541103950908</v>
      </c>
      <c r="AA532">
        <v>94.205406240025411</v>
      </c>
      <c r="AB532">
        <v>3593.8974022935299</v>
      </c>
      <c r="AC532" s="1">
        <v>602.26030734682729</v>
      </c>
      <c r="AD532">
        <v>60705.459343551171</v>
      </c>
      <c r="AE532" s="1">
        <v>12</v>
      </c>
      <c r="AF532">
        <v>28413</v>
      </c>
      <c r="AG532" s="1">
        <v>39728.007047857223</v>
      </c>
      <c r="AH532" s="1">
        <v>48.939954</v>
      </c>
      <c r="AI532">
        <v>35.322595</v>
      </c>
      <c r="AJ532">
        <v>43.933489999999999</v>
      </c>
      <c r="AK532">
        <v>3.01</v>
      </c>
      <c r="AL532">
        <v>2.6320209999999999</v>
      </c>
      <c r="AM532">
        <v>2.8052670000000002</v>
      </c>
      <c r="AN532">
        <v>0</v>
      </c>
      <c r="AO532">
        <v>1.214612398826715</v>
      </c>
      <c r="AP532">
        <v>2794.3574744194239</v>
      </c>
      <c r="AQ532" s="1">
        <v>3774.937716923796</v>
      </c>
      <c r="AR532" s="1">
        <v>11709.90949123873</v>
      </c>
      <c r="AS532" s="1">
        <v>1593.5328339883581</v>
      </c>
      <c r="AT532" s="1">
        <v>853.48552897978607</v>
      </c>
      <c r="AU532">
        <v>20726.223045550101</v>
      </c>
      <c r="AV532" s="1">
        <v>11424.4991172766</v>
      </c>
      <c r="AW532" s="1">
        <v>0.53826311130000004</v>
      </c>
      <c r="AX532">
        <v>3090.4877126061001</v>
      </c>
      <c r="AY532" s="1">
        <v>0.14560774300000001</v>
      </c>
      <c r="AZ532">
        <v>949.75693103890001</v>
      </c>
      <c r="BA532">
        <v>4.4747617900000002E-2</v>
      </c>
      <c r="BB532">
        <v>5760.0046523811998</v>
      </c>
      <c r="BC532" s="1">
        <v>0.27138152780000002</v>
      </c>
      <c r="BD532">
        <v>21224.748413302801</v>
      </c>
      <c r="BE532" s="1">
        <v>0.57300030098258625</v>
      </c>
      <c r="BF532">
        <v>0.1933835177394595</v>
      </c>
      <c r="BG532">
        <v>0.12201565702898839</v>
      </c>
      <c r="BH532">
        <v>3.9173251278917971E-2</v>
      </c>
      <c r="BI532">
        <v>7.2427272970047904E-2</v>
      </c>
    </row>
    <row r="533" spans="1:61" x14ac:dyDescent="0.35">
      <c r="A533" t="s">
        <v>1856</v>
      </c>
      <c r="B533" t="s">
        <v>1160</v>
      </c>
      <c r="C533">
        <v>39</v>
      </c>
      <c r="D533">
        <v>102.4465083846154</v>
      </c>
      <c r="E533">
        <v>3995.4138269999999</v>
      </c>
      <c r="F533">
        <v>3.1629311281785671E-2</v>
      </c>
      <c r="G533">
        <v>4.5446744328239051E-2</v>
      </c>
      <c r="H533" t="s">
        <v>3</v>
      </c>
      <c r="I533">
        <v>4.8034186785793777E-2</v>
      </c>
      <c r="J533">
        <v>0.78556220636381535</v>
      </c>
      <c r="K533">
        <v>8.86390780656095E-2</v>
      </c>
      <c r="L533">
        <v>0.34757435934069819</v>
      </c>
      <c r="M533">
        <v>2.1821577152972789E-2</v>
      </c>
      <c r="N533">
        <v>0.14297404160571109</v>
      </c>
      <c r="O533">
        <v>72728.529824960002</v>
      </c>
      <c r="P533" s="1">
        <v>0.1773584905660377</v>
      </c>
      <c r="Q533">
        <v>0.16226415094339619</v>
      </c>
      <c r="R533">
        <v>0.660377358490566</v>
      </c>
      <c r="S533">
        <v>51</v>
      </c>
      <c r="T533">
        <v>79141.156862739997</v>
      </c>
      <c r="U533" s="1">
        <v>78.341447588235297</v>
      </c>
      <c r="V533">
        <v>248794.3434751496</v>
      </c>
      <c r="W533" s="1">
        <v>0.76184339977261994</v>
      </c>
      <c r="X533">
        <v>0.20262227631190469</v>
      </c>
      <c r="Y533">
        <v>3.5534323915475292E-2</v>
      </c>
      <c r="Z533">
        <v>0.23815660022738</v>
      </c>
      <c r="AA533">
        <v>248.79434347514959</v>
      </c>
      <c r="AB533">
        <v>5859.7912541088081</v>
      </c>
      <c r="AC533" s="1">
        <v>529.35939093650245</v>
      </c>
      <c r="AD533">
        <v>191254.12814970131</v>
      </c>
      <c r="AE533" s="1">
        <v>365</v>
      </c>
      <c r="AF533">
        <v>42791</v>
      </c>
      <c r="AG533" s="1">
        <v>76301.19160967911</v>
      </c>
      <c r="AH533" s="1">
        <v>49.199984000000001</v>
      </c>
      <c r="AI533">
        <v>19.999998999999999</v>
      </c>
      <c r="AJ533">
        <v>32.412999999999997</v>
      </c>
      <c r="AK533">
        <v>1.1000000000000001</v>
      </c>
      <c r="AL533">
        <v>0.70002600000000004</v>
      </c>
      <c r="AM533">
        <v>1.0705690000000001</v>
      </c>
      <c r="AN533">
        <v>3491.8490559651359</v>
      </c>
      <c r="AO533" s="1">
        <v>1.191468723836669</v>
      </c>
      <c r="AP533">
        <v>1529.041780031863</v>
      </c>
      <c r="AQ533" s="1">
        <v>2216.6852354941311</v>
      </c>
      <c r="AR533" s="1">
        <v>8232.2932252294086</v>
      </c>
      <c r="AS533" s="1">
        <v>667.91417999465216</v>
      </c>
      <c r="AT533">
        <v>389.59577840996451</v>
      </c>
      <c r="AU533">
        <v>13035.530199160021</v>
      </c>
      <c r="AV533" s="1">
        <v>4809.2157359091998</v>
      </c>
      <c r="AW533" s="1">
        <v>0.3047079654</v>
      </c>
      <c r="AX533">
        <v>8319.0870620566002</v>
      </c>
      <c r="AY533" s="1">
        <v>0.52709053449999999</v>
      </c>
      <c r="AZ533">
        <v>979.18767463910001</v>
      </c>
      <c r="BA533">
        <v>6.2040528099999999E-2</v>
      </c>
      <c r="BB533">
        <v>1675.5420772765999</v>
      </c>
      <c r="BC533" s="1">
        <v>0.10616097200000001</v>
      </c>
      <c r="BD533">
        <v>15783.0325498815</v>
      </c>
      <c r="BE533" s="1">
        <v>0.62771927756643742</v>
      </c>
      <c r="BF533">
        <v>0.21685013408062451</v>
      </c>
      <c r="BG533">
        <v>0.12199551452979231</v>
      </c>
      <c r="BH533">
        <v>2.0932502936416599E-2</v>
      </c>
      <c r="BI533">
        <v>1.2502570886729181E-2</v>
      </c>
    </row>
    <row r="534" spans="1:61" x14ac:dyDescent="0.35">
      <c r="A534" t="s">
        <v>1857</v>
      </c>
      <c r="B534" t="s">
        <v>1161</v>
      </c>
      <c r="C534">
        <v>95</v>
      </c>
      <c r="D534">
        <v>13.020236684210531</v>
      </c>
      <c r="E534">
        <v>1236.9224850000001</v>
      </c>
      <c r="F534" t="s">
        <v>3</v>
      </c>
      <c r="G534" t="s">
        <v>3</v>
      </c>
      <c r="H534" t="s">
        <v>3</v>
      </c>
      <c r="I534" t="s">
        <v>3</v>
      </c>
      <c r="J534">
        <v>0.96844683246369179</v>
      </c>
      <c r="K534">
        <v>1.7500952693611582E-2</v>
      </c>
      <c r="L534">
        <v>0.32188122035518629</v>
      </c>
      <c r="M534" t="s">
        <v>3</v>
      </c>
      <c r="N534">
        <v>0.1133176515135666</v>
      </c>
      <c r="O534">
        <v>63175.711049849997</v>
      </c>
      <c r="P534" s="1">
        <v>0.1162790697674419</v>
      </c>
      <c r="Q534">
        <v>0.1162790697674419</v>
      </c>
      <c r="R534">
        <v>0.76744186046511631</v>
      </c>
      <c r="S534">
        <v>10.25</v>
      </c>
      <c r="T534">
        <v>84142.536585359994</v>
      </c>
      <c r="U534" s="1">
        <v>120.6753643902439</v>
      </c>
      <c r="V534">
        <v>386605.45490851841</v>
      </c>
      <c r="W534" s="1">
        <v>0.55633545543967722</v>
      </c>
      <c r="X534">
        <v>6.1391404927693793E-2</v>
      </c>
      <c r="Y534">
        <v>0.38227313963262888</v>
      </c>
      <c r="Z534">
        <v>0.44366454456032273</v>
      </c>
      <c r="AA534">
        <v>386.60545490851842</v>
      </c>
      <c r="AB534">
        <v>11239.93715742018</v>
      </c>
      <c r="AC534" s="1">
        <v>804.7608011588535</v>
      </c>
      <c r="AD534">
        <v>298270.88517168863</v>
      </c>
      <c r="AE534" s="1">
        <v>552</v>
      </c>
      <c r="AF534">
        <v>42254</v>
      </c>
      <c r="AG534" s="1">
        <v>73330.178177360038</v>
      </c>
      <c r="AH534" s="1">
        <v>29.999995999999999</v>
      </c>
      <c r="AI534">
        <v>28.499998000000001</v>
      </c>
      <c r="AJ534">
        <v>28.499974000000002</v>
      </c>
      <c r="AK534">
        <v>5</v>
      </c>
      <c r="AL534">
        <v>5</v>
      </c>
      <c r="AM534">
        <v>5</v>
      </c>
      <c r="AN534">
        <v>0</v>
      </c>
      <c r="AO534">
        <v>1.016628044953646</v>
      </c>
      <c r="AP534">
        <v>1893.0810122673131</v>
      </c>
      <c r="AQ534" s="1">
        <v>2666.3663729906239</v>
      </c>
      <c r="AR534" s="1">
        <v>7576.5188390119692</v>
      </c>
      <c r="AS534" s="1">
        <v>478.66220169811209</v>
      </c>
      <c r="AT534">
        <v>238.10744292517251</v>
      </c>
      <c r="AU534">
        <v>12852.735868893191</v>
      </c>
      <c r="AV534" s="1">
        <v>5560.1272464901003</v>
      </c>
      <c r="AW534" s="1">
        <v>0.33022933240000002</v>
      </c>
      <c r="AX534">
        <v>7852.5176224215002</v>
      </c>
      <c r="AY534" s="1">
        <v>0.46637991130000001</v>
      </c>
      <c r="AZ534">
        <v>1675.9317073073</v>
      </c>
      <c r="BA534" s="1">
        <v>9.9537615699999998E-2</v>
      </c>
      <c r="BB534">
        <v>1748.5929315844</v>
      </c>
      <c r="BC534" s="1">
        <v>0.1038531406</v>
      </c>
      <c r="BD534">
        <v>16837.169507803301</v>
      </c>
      <c r="BE534" s="1">
        <v>0.54310758312319762</v>
      </c>
      <c r="BF534">
        <v>0.21431586777075379</v>
      </c>
      <c r="BG534">
        <v>0.18332949697817061</v>
      </c>
      <c r="BH534">
        <v>4.1422408547846172E-2</v>
      </c>
      <c r="BI534">
        <v>1.7824643580031819E-2</v>
      </c>
    </row>
    <row r="535" spans="1:61" x14ac:dyDescent="0.35">
      <c r="A535" t="s">
        <v>1858</v>
      </c>
      <c r="B535" t="s">
        <v>1162</v>
      </c>
      <c r="C535">
        <v>45</v>
      </c>
      <c r="D535">
        <v>27.624236666666668</v>
      </c>
      <c r="E535">
        <v>1243.0906500000001</v>
      </c>
      <c r="F535" t="s">
        <v>3</v>
      </c>
      <c r="G535" t="s">
        <v>3</v>
      </c>
      <c r="H535" t="s">
        <v>3</v>
      </c>
      <c r="I535">
        <v>1.9278335766301471E-2</v>
      </c>
      <c r="J535">
        <v>0.94784207293748501</v>
      </c>
      <c r="K535">
        <v>2.5917779099945661E-2</v>
      </c>
      <c r="L535">
        <v>0.23403565788875719</v>
      </c>
      <c r="M535" t="s">
        <v>3</v>
      </c>
      <c r="N535">
        <v>0.14551928081155341</v>
      </c>
      <c r="O535">
        <v>62553.664968309997</v>
      </c>
      <c r="P535" s="1">
        <v>0.1333333333333333</v>
      </c>
      <c r="Q535">
        <v>0.1333333333333333</v>
      </c>
      <c r="R535">
        <v>0.73333333333333328</v>
      </c>
      <c r="S535">
        <v>8.9499999999999993</v>
      </c>
      <c r="T535">
        <v>92389.050279319999</v>
      </c>
      <c r="U535" s="1">
        <v>138.89281005586591</v>
      </c>
      <c r="V535">
        <v>239868.8784281339</v>
      </c>
      <c r="W535" s="1">
        <v>0.82525727184592224</v>
      </c>
      <c r="X535">
        <v>6.8962121916396724E-2</v>
      </c>
      <c r="Y535">
        <v>0.105780606237681</v>
      </c>
      <c r="Z535">
        <v>0.17474272815407779</v>
      </c>
      <c r="AA535">
        <v>239.86887842813391</v>
      </c>
      <c r="AB535">
        <v>6751.9428289481539</v>
      </c>
      <c r="AC535" s="1">
        <v>760.32898324832536</v>
      </c>
      <c r="AD535">
        <v>186317.35255248059</v>
      </c>
      <c r="AE535" s="1">
        <v>350</v>
      </c>
      <c r="AF535">
        <v>42394</v>
      </c>
      <c r="AG535" s="1">
        <v>77339.95413822525</v>
      </c>
      <c r="AH535" s="1">
        <v>57.719965000000002</v>
      </c>
      <c r="AI535">
        <v>24.199994</v>
      </c>
      <c r="AJ535">
        <v>30.039673000000001</v>
      </c>
      <c r="AK535">
        <v>0.38</v>
      </c>
      <c r="AL535">
        <v>0.38</v>
      </c>
      <c r="AM535">
        <v>0.38</v>
      </c>
      <c r="AN535">
        <v>0</v>
      </c>
      <c r="AO535">
        <v>0.78771662337567105</v>
      </c>
      <c r="AP535">
        <v>1747.3456742676001</v>
      </c>
      <c r="AQ535" s="1">
        <v>2417.4803583310681</v>
      </c>
      <c r="AR535" s="1">
        <v>6893.5421644431162</v>
      </c>
      <c r="AS535" s="1">
        <v>668.0453674074372</v>
      </c>
      <c r="AT535">
        <v>322.05927218582173</v>
      </c>
      <c r="AU535">
        <v>12048.472836635039</v>
      </c>
      <c r="AV535" s="1">
        <v>5853.0438275063998</v>
      </c>
      <c r="AW535" s="1">
        <v>0.41032463759999999</v>
      </c>
      <c r="AX535">
        <v>6144.5983777643996</v>
      </c>
      <c r="AY535" s="1">
        <v>0.43076392000000002</v>
      </c>
      <c r="AZ535">
        <v>1112.5262937324001</v>
      </c>
      <c r="BA535">
        <v>7.7993085599999998E-2</v>
      </c>
      <c r="BB535">
        <v>1154.2535966471</v>
      </c>
      <c r="BC535" s="1">
        <v>8.0918356799999994E-2</v>
      </c>
      <c r="BD535">
        <v>14264.4220956503</v>
      </c>
      <c r="BE535" s="1">
        <v>0.5473166210065924</v>
      </c>
      <c r="BF535">
        <v>0.27409927447497962</v>
      </c>
      <c r="BG535">
        <v>0.11939005325306461</v>
      </c>
      <c r="BH535">
        <v>3.9961175730182603E-2</v>
      </c>
      <c r="BI535">
        <v>1.9232875535180799E-2</v>
      </c>
    </row>
    <row r="536" spans="1:61" x14ac:dyDescent="0.35">
      <c r="A536" t="s">
        <v>1859</v>
      </c>
      <c r="B536" t="s">
        <v>1163</v>
      </c>
      <c r="C536">
        <v>60</v>
      </c>
      <c r="D536">
        <v>11.80300868333333</v>
      </c>
      <c r="E536">
        <v>708.180521</v>
      </c>
      <c r="F536" t="s">
        <v>3</v>
      </c>
      <c r="G536" t="s">
        <v>3</v>
      </c>
      <c r="H536" t="s">
        <v>3</v>
      </c>
      <c r="I536">
        <v>1.426830866303982E-2</v>
      </c>
      <c r="J536">
        <v>0.96731219481790942</v>
      </c>
      <c r="K536" t="s">
        <v>3</v>
      </c>
      <c r="L536">
        <v>0.35320563516255249</v>
      </c>
      <c r="M536" t="s">
        <v>3</v>
      </c>
      <c r="N536">
        <v>0.1292402564566674</v>
      </c>
      <c r="O536">
        <v>59957.039821420003</v>
      </c>
      <c r="P536" s="1">
        <v>0.16438356164383561</v>
      </c>
      <c r="Q536">
        <v>0.27397260273972601</v>
      </c>
      <c r="R536">
        <v>0.56164383561643838</v>
      </c>
      <c r="S536">
        <v>5</v>
      </c>
      <c r="T536">
        <v>92551.2</v>
      </c>
      <c r="U536" s="1">
        <v>141.63610420000001</v>
      </c>
      <c r="V536">
        <v>191032.81718193431</v>
      </c>
      <c r="W536" s="1">
        <v>0.85131993236241044</v>
      </c>
      <c r="X536">
        <v>4.4961951638354737E-2</v>
      </c>
      <c r="Y536">
        <v>0.10371811599923481</v>
      </c>
      <c r="Z536">
        <v>0.14868006763758951</v>
      </c>
      <c r="AA536">
        <v>191.03281718193429</v>
      </c>
      <c r="AB536">
        <v>4582.2003059584295</v>
      </c>
      <c r="AC536" s="1">
        <v>542.24175702793718</v>
      </c>
      <c r="AD536">
        <v>181343.45203253909</v>
      </c>
      <c r="AE536" s="1">
        <v>331</v>
      </c>
      <c r="AF536">
        <v>38003</v>
      </c>
      <c r="AG536" s="1">
        <v>58841.322986247542</v>
      </c>
      <c r="AH536" s="1">
        <v>36.999966999999998</v>
      </c>
      <c r="AI536">
        <v>22.239291000000001</v>
      </c>
      <c r="AJ536">
        <v>27.048141000000001</v>
      </c>
      <c r="AK536">
        <v>2</v>
      </c>
      <c r="AL536">
        <v>1.9510179999999999</v>
      </c>
      <c r="AM536">
        <v>1.990796</v>
      </c>
      <c r="AN536">
        <v>3296.212012021721</v>
      </c>
      <c r="AO536" s="1">
        <v>1.749066555918972</v>
      </c>
      <c r="AP536">
        <v>777.12528611048879</v>
      </c>
      <c r="AQ536" s="1">
        <v>919.05874378038709</v>
      </c>
      <c r="AR536" s="1">
        <v>2245.6291903572419</v>
      </c>
      <c r="AS536" s="1">
        <v>146.67768587213089</v>
      </c>
      <c r="AT536">
        <v>107.13809226616669</v>
      </c>
      <c r="AU536">
        <v>4195.6289983864153</v>
      </c>
      <c r="AV536" s="1">
        <v>2178.5103606183002</v>
      </c>
      <c r="AW536" s="1">
        <v>0.3926564012</v>
      </c>
      <c r="AX536">
        <v>2702.3988421143999</v>
      </c>
      <c r="AY536" s="1">
        <v>0.48708246840000002</v>
      </c>
      <c r="AZ536">
        <v>163.20451634669999</v>
      </c>
      <c r="BA536" s="1">
        <v>2.9416108900000001E-2</v>
      </c>
      <c r="BB536">
        <v>504.02036001390002</v>
      </c>
      <c r="BC536" s="1">
        <v>9.0845021600000006E-2</v>
      </c>
      <c r="BD536">
        <v>5548.1340790933009</v>
      </c>
      <c r="BE536" s="1">
        <v>0.53733104073862481</v>
      </c>
      <c r="BF536">
        <v>0.2492982484332612</v>
      </c>
      <c r="BG536">
        <v>0.14282539948167261</v>
      </c>
      <c r="BH536">
        <v>4.2808554119328338E-2</v>
      </c>
      <c r="BI536">
        <v>2.7736757227112979E-2</v>
      </c>
    </row>
    <row r="537" spans="1:61" x14ac:dyDescent="0.35">
      <c r="A537" t="s">
        <v>1860</v>
      </c>
      <c r="B537" t="s">
        <v>1164</v>
      </c>
      <c r="C537">
        <v>23</v>
      </c>
      <c r="D537">
        <v>165.2147282173913</v>
      </c>
      <c r="E537">
        <v>3799.9387489999999</v>
      </c>
      <c r="F537">
        <v>0.1119612070166764</v>
      </c>
      <c r="G537">
        <v>0.25241381123765322</v>
      </c>
      <c r="H537" t="s">
        <v>3</v>
      </c>
      <c r="I537">
        <v>3.9870243633902937E-2</v>
      </c>
      <c r="J537">
        <v>0.52810789515260481</v>
      </c>
      <c r="K537">
        <v>6.5771429646126797E-2</v>
      </c>
      <c r="L537">
        <v>0.19022326218725</v>
      </c>
      <c r="M537">
        <v>3.2002629487845713E-2</v>
      </c>
      <c r="N537">
        <v>0.12664881160571509</v>
      </c>
      <c r="O537">
        <v>84811.054709570002</v>
      </c>
      <c r="P537" s="1">
        <v>0.13127413127413129</v>
      </c>
      <c r="Q537">
        <v>0.17374517374517379</v>
      </c>
      <c r="R537">
        <v>0.69498069498069504</v>
      </c>
      <c r="S537">
        <v>33</v>
      </c>
      <c r="T537">
        <v>103639.4630303</v>
      </c>
      <c r="U537" s="1">
        <v>115.1496590606061</v>
      </c>
      <c r="V537">
        <v>277060.25268882571</v>
      </c>
      <c r="W537" s="1">
        <v>0.69417558589924488</v>
      </c>
      <c r="X537">
        <v>0.27935176726093319</v>
      </c>
      <c r="Y537">
        <v>2.6472646839821801E-2</v>
      </c>
      <c r="Z537">
        <v>0.30582441410075512</v>
      </c>
      <c r="AA537">
        <v>277.06025268882559</v>
      </c>
      <c r="AB537">
        <v>11212.560731725631</v>
      </c>
      <c r="AC537" s="1">
        <v>904.42493340305157</v>
      </c>
      <c r="AD537">
        <v>251165.54689474069</v>
      </c>
      <c r="AE537" s="1">
        <v>501</v>
      </c>
      <c r="AF537">
        <v>52231.5</v>
      </c>
      <c r="AG537" s="1">
        <v>91077.436595500782</v>
      </c>
      <c r="AH537" s="1">
        <v>66.789985999999999</v>
      </c>
      <c r="AI537">
        <v>37.846699999999998</v>
      </c>
      <c r="AJ537">
        <v>44.493696999999997</v>
      </c>
      <c r="AK537">
        <v>2.75</v>
      </c>
      <c r="AL537">
        <v>1.8495010000000001</v>
      </c>
      <c r="AM537">
        <v>2.3609789999999999</v>
      </c>
      <c r="AN537">
        <v>0</v>
      </c>
      <c r="AO537">
        <v>0.84696657601870551</v>
      </c>
      <c r="AP537">
        <v>2206.2317668163018</v>
      </c>
      <c r="AQ537" s="1">
        <v>2531.9765489725269</v>
      </c>
      <c r="AR537" s="1">
        <v>9962.1385318282137</v>
      </c>
      <c r="AS537" s="1">
        <v>1161.7753631323069</v>
      </c>
      <c r="AT537">
        <v>259.4336975193176</v>
      </c>
      <c r="AU537">
        <v>16121.55590826867</v>
      </c>
      <c r="AV537" s="1">
        <v>2582.9595125340002</v>
      </c>
      <c r="AW537" s="1">
        <v>0.17777365959999999</v>
      </c>
      <c r="AX537">
        <v>9968.3301031677001</v>
      </c>
      <c r="AY537" s="1">
        <v>0.68607599689999998</v>
      </c>
      <c r="AZ537">
        <v>999.91111855589998</v>
      </c>
      <c r="BA537">
        <v>6.8819452200000006E-2</v>
      </c>
      <c r="BB537">
        <v>978.28309539370002</v>
      </c>
      <c r="BC537" s="1">
        <v>6.7330891200000006E-2</v>
      </c>
      <c r="BD537">
        <v>14529.483829651301</v>
      </c>
      <c r="BE537" s="1">
        <v>0.59011115698350869</v>
      </c>
      <c r="BF537">
        <v>0.25351425440436082</v>
      </c>
      <c r="BG537">
        <v>0.12036042716614059</v>
      </c>
      <c r="BH537">
        <v>2.0484806493541091E-2</v>
      </c>
      <c r="BI537">
        <v>1.5529354952448801E-2</v>
      </c>
    </row>
    <row r="538" spans="1:61" x14ac:dyDescent="0.35">
      <c r="A538" t="s">
        <v>1861</v>
      </c>
      <c r="B538" t="s">
        <v>1165</v>
      </c>
      <c r="C538">
        <v>148</v>
      </c>
      <c r="D538">
        <v>9.043041412162161</v>
      </c>
      <c r="E538">
        <v>1338.3701289999999</v>
      </c>
      <c r="F538" t="s">
        <v>3</v>
      </c>
      <c r="G538" t="s">
        <v>3</v>
      </c>
      <c r="H538" t="s">
        <v>3</v>
      </c>
      <c r="I538">
        <v>1.0854290871210421E-2</v>
      </c>
      <c r="J538">
        <v>0.95830141627901122</v>
      </c>
      <c r="K538">
        <v>2.318234058054407E-2</v>
      </c>
      <c r="L538">
        <v>0.36622390426314422</v>
      </c>
      <c r="M538" t="s">
        <v>3</v>
      </c>
      <c r="N538">
        <v>0.15105718530447099</v>
      </c>
      <c r="O538">
        <v>65871.044554449996</v>
      </c>
      <c r="P538" s="1">
        <v>0.16</v>
      </c>
      <c r="Q538">
        <v>0.18</v>
      </c>
      <c r="R538">
        <v>0.66</v>
      </c>
      <c r="S538">
        <v>21.5</v>
      </c>
      <c r="T538">
        <v>59250.186046510004</v>
      </c>
      <c r="U538" s="1">
        <v>62.249773441860462</v>
      </c>
      <c r="V538">
        <v>300465.50000369892</v>
      </c>
      <c r="W538" s="1">
        <v>0.45971362037111752</v>
      </c>
      <c r="X538">
        <v>0.28065116594827022</v>
      </c>
      <c r="Y538">
        <v>0.25963521368061221</v>
      </c>
      <c r="Z538">
        <v>0.54028637962888248</v>
      </c>
      <c r="AA538">
        <v>300.46550000369888</v>
      </c>
      <c r="AB538">
        <v>6913.5359490677938</v>
      </c>
      <c r="AC538" s="1">
        <v>390.14305436579281</v>
      </c>
      <c r="AD538">
        <v>283497.1643698744</v>
      </c>
      <c r="AE538" s="1">
        <v>531</v>
      </c>
      <c r="AF538">
        <v>38799</v>
      </c>
      <c r="AG538" s="1">
        <v>68541.694806793006</v>
      </c>
      <c r="AH538" s="1">
        <v>28.499994999999998</v>
      </c>
      <c r="AI538">
        <v>20.749573000000002</v>
      </c>
      <c r="AJ538">
        <v>21.631668999999999</v>
      </c>
      <c r="AK538">
        <v>0</v>
      </c>
      <c r="AL538">
        <v>0</v>
      </c>
      <c r="AM538">
        <v>0</v>
      </c>
      <c r="AN538">
        <v>0</v>
      </c>
      <c r="AO538">
        <v>0.72182145655523167</v>
      </c>
      <c r="AP538">
        <v>1820.9094234798181</v>
      </c>
      <c r="AQ538" s="1">
        <v>2523.9521689892708</v>
      </c>
      <c r="AR538" s="1">
        <v>8788.5565099906689</v>
      </c>
      <c r="AS538" s="1">
        <v>752.06411753381269</v>
      </c>
      <c r="AT538">
        <v>384.0277579895091</v>
      </c>
      <c r="AU538">
        <v>14269.50997798308</v>
      </c>
      <c r="AV538" s="1">
        <v>6571.1037833950004</v>
      </c>
      <c r="AW538" s="1">
        <v>0.4622610338</v>
      </c>
      <c r="AX538">
        <v>5523.1227008175001</v>
      </c>
      <c r="AY538" s="1">
        <v>0.38853813510000001</v>
      </c>
      <c r="AZ538">
        <v>1237.8553514841001</v>
      </c>
      <c r="BA538">
        <v>8.7080087799999997E-2</v>
      </c>
      <c r="BB538">
        <v>883.05485790499995</v>
      </c>
      <c r="BC538" s="1">
        <v>6.2120743300000003E-2</v>
      </c>
      <c r="BD538">
        <v>14215.1366936016</v>
      </c>
      <c r="BE538" s="1">
        <v>0.57859942171963952</v>
      </c>
      <c r="BF538">
        <v>0.26876795663182468</v>
      </c>
      <c r="BG538">
        <v>0.1009811553115396</v>
      </c>
      <c r="BH538">
        <v>3.3724596228982197E-2</v>
      </c>
      <c r="BI538">
        <v>1.7926870108013922E-2</v>
      </c>
    </row>
    <row r="539" spans="1:61" x14ac:dyDescent="0.35">
      <c r="A539" t="s">
        <v>1862</v>
      </c>
      <c r="B539" t="s">
        <v>1166</v>
      </c>
      <c r="C539">
        <v>63</v>
      </c>
      <c r="D539">
        <v>31.627153317460319</v>
      </c>
      <c r="E539">
        <v>1992.510659</v>
      </c>
      <c r="F539" t="s">
        <v>3</v>
      </c>
      <c r="G539">
        <v>1.8301707398843129E-2</v>
      </c>
      <c r="H539" t="s">
        <v>3</v>
      </c>
      <c r="I539">
        <v>1.8296698945020892E-2</v>
      </c>
      <c r="J539">
        <v>0.87817767923137979</v>
      </c>
      <c r="K539">
        <v>7.7351290078044074E-2</v>
      </c>
      <c r="L539">
        <v>0.42052551777425479</v>
      </c>
      <c r="M539" t="s">
        <v>3</v>
      </c>
      <c r="N539">
        <v>0.12721509639895839</v>
      </c>
      <c r="O539">
        <v>68323.548986630005</v>
      </c>
      <c r="P539" s="1">
        <v>0.17829457364341089</v>
      </c>
      <c r="Q539">
        <v>0.22480620155038761</v>
      </c>
      <c r="R539">
        <v>0.5968992248062015</v>
      </c>
      <c r="S539">
        <v>10</v>
      </c>
      <c r="T539">
        <v>99548.6</v>
      </c>
      <c r="U539" s="1">
        <v>199.25106589999999</v>
      </c>
      <c r="V539">
        <v>157354.89724173161</v>
      </c>
      <c r="W539" s="1">
        <v>0.7928235301284583</v>
      </c>
      <c r="X539">
        <v>9.0543365509492491E-2</v>
      </c>
      <c r="Y539">
        <v>0.1166331043620492</v>
      </c>
      <c r="Z539">
        <v>0.2071764698715417</v>
      </c>
      <c r="AA539">
        <v>157.35489724173161</v>
      </c>
      <c r="AB539">
        <v>3341.4536428836241</v>
      </c>
      <c r="AC539" s="1">
        <v>337.55292447848331</v>
      </c>
      <c r="AD539">
        <v>117847.9132048169</v>
      </c>
      <c r="AE539" s="1">
        <v>95</v>
      </c>
      <c r="AF539">
        <v>38118</v>
      </c>
      <c r="AG539" s="1">
        <v>68576.523164918966</v>
      </c>
      <c r="AH539" s="1">
        <v>30.589997</v>
      </c>
      <c r="AI539">
        <v>20</v>
      </c>
      <c r="AJ539">
        <v>19.999979</v>
      </c>
      <c r="AK539">
        <v>1.21</v>
      </c>
      <c r="AL539">
        <v>1.21</v>
      </c>
      <c r="AM539">
        <v>1.21</v>
      </c>
      <c r="AN539">
        <v>965.95787395484149</v>
      </c>
      <c r="AO539">
        <v>1.0226857498848709</v>
      </c>
      <c r="AP539">
        <v>1810.997428646629</v>
      </c>
      <c r="AQ539" s="1">
        <v>2536.700708309736</v>
      </c>
      <c r="AR539" s="1">
        <v>7768.9333856657677</v>
      </c>
      <c r="AS539" s="1">
        <v>689.03786476557059</v>
      </c>
      <c r="AT539">
        <v>479.7850167987483</v>
      </c>
      <c r="AU539">
        <v>13285.45440418645</v>
      </c>
      <c r="AV539" s="1">
        <v>6959.4714183693004</v>
      </c>
      <c r="AW539" s="1">
        <v>0.49359670729999999</v>
      </c>
      <c r="AX539">
        <v>3801.9111691990001</v>
      </c>
      <c r="AY539" s="1">
        <v>0.26964847209999998</v>
      </c>
      <c r="AZ539">
        <v>872.20171842829996</v>
      </c>
      <c r="BA539">
        <v>6.1860430299999998E-2</v>
      </c>
      <c r="BB539">
        <v>2465.9251011889</v>
      </c>
      <c r="BC539" s="1">
        <v>0.17489439030000001</v>
      </c>
      <c r="BD539">
        <v>14099.5094071855</v>
      </c>
      <c r="BE539" s="1">
        <v>0.5352907840713963</v>
      </c>
      <c r="BF539">
        <v>0.25774916918900331</v>
      </c>
      <c r="BG539">
        <v>0.15417378204323021</v>
      </c>
      <c r="BH539">
        <v>4.2682645110284148E-2</v>
      </c>
      <c r="BI539">
        <v>1.0103619586086051E-2</v>
      </c>
    </row>
    <row r="540" spans="1:61" x14ac:dyDescent="0.35">
      <c r="A540" t="s">
        <v>1863</v>
      </c>
      <c r="B540" t="s">
        <v>1167</v>
      </c>
      <c r="C540">
        <v>81</v>
      </c>
      <c r="D540">
        <v>13.064534234567899</v>
      </c>
      <c r="E540">
        <v>1058.227273</v>
      </c>
      <c r="F540" t="s">
        <v>3</v>
      </c>
      <c r="G540" t="s">
        <v>3</v>
      </c>
      <c r="H540" t="s">
        <v>3</v>
      </c>
      <c r="I540">
        <v>1.1416150226387589E-2</v>
      </c>
      <c r="J540">
        <v>0.96431350900220292</v>
      </c>
      <c r="K540">
        <v>1.7912115257488429E-2</v>
      </c>
      <c r="L540">
        <v>0.30561118815978661</v>
      </c>
      <c r="M540" t="s">
        <v>3</v>
      </c>
      <c r="N540">
        <v>0.11246460643453959</v>
      </c>
      <c r="O540">
        <v>61613.872058820001</v>
      </c>
      <c r="P540" s="1">
        <v>9.5744680851063829E-2</v>
      </c>
      <c r="Q540">
        <v>0.15957446808510639</v>
      </c>
      <c r="R540">
        <v>0.74468085106382975</v>
      </c>
      <c r="S540">
        <v>9.6999999999999993</v>
      </c>
      <c r="T540">
        <v>75464.432989690002</v>
      </c>
      <c r="U540" s="1">
        <v>109.0955951546392</v>
      </c>
      <c r="V540">
        <v>368926.477289912</v>
      </c>
      <c r="W540" s="1">
        <v>0.44809587179117161</v>
      </c>
      <c r="X540">
        <v>4.3426664910555378E-2</v>
      </c>
      <c r="Y540">
        <v>0.50847746329827315</v>
      </c>
      <c r="Z540">
        <v>0.5519041282088285</v>
      </c>
      <c r="AA540">
        <v>368.92647728991199</v>
      </c>
      <c r="AB540">
        <v>8616.6272904213838</v>
      </c>
      <c r="AC540" s="1">
        <v>449.6733283493819</v>
      </c>
      <c r="AD540">
        <v>259166.55482191601</v>
      </c>
      <c r="AE540" s="1">
        <v>507</v>
      </c>
      <c r="AF540">
        <v>36608</v>
      </c>
      <c r="AG540" s="1">
        <v>60124.669314504266</v>
      </c>
      <c r="AH540" s="1">
        <v>26.599997999999999</v>
      </c>
      <c r="AI540">
        <v>19.999994999999998</v>
      </c>
      <c r="AJ540">
        <v>19.999976</v>
      </c>
      <c r="AK540">
        <v>4</v>
      </c>
      <c r="AL540">
        <v>1.92178</v>
      </c>
      <c r="AM540">
        <v>1.917049</v>
      </c>
      <c r="AN540">
        <v>1041.816316900009</v>
      </c>
      <c r="AO540">
        <v>1.250499767271575</v>
      </c>
      <c r="AP540">
        <v>2148.93747120426</v>
      </c>
      <c r="AQ540" s="1">
        <v>2595.5471287499131</v>
      </c>
      <c r="AR540" s="1">
        <v>8690.4284784956581</v>
      </c>
      <c r="AS540" s="1">
        <v>668.8701737892178</v>
      </c>
      <c r="AT540">
        <v>670.66968325999665</v>
      </c>
      <c r="AU540">
        <v>14774.452935499041</v>
      </c>
      <c r="AV540" s="1">
        <v>7907.6391071115004</v>
      </c>
      <c r="AW540" s="1">
        <v>0.45095588759999999</v>
      </c>
      <c r="AX540">
        <v>6983.9284340460999</v>
      </c>
      <c r="AY540" s="1">
        <v>0.398278627</v>
      </c>
      <c r="AZ540">
        <v>1289.4404981806999</v>
      </c>
      <c r="BA540">
        <v>7.3534056900000005E-2</v>
      </c>
      <c r="BB540">
        <v>1354.2749538746</v>
      </c>
      <c r="BC540" s="1">
        <v>7.7231428500000004E-2</v>
      </c>
      <c r="BD540">
        <v>17535.282993212899</v>
      </c>
      <c r="BE540" s="1">
        <v>0.57873698655057593</v>
      </c>
      <c r="BF540">
        <v>0.24121505286083331</v>
      </c>
      <c r="BG540">
        <v>0.13709429927849939</v>
      </c>
      <c r="BH540">
        <v>2.9939469629144191E-2</v>
      </c>
      <c r="BI540">
        <v>1.3014191680947239E-2</v>
      </c>
    </row>
    <row r="541" spans="1:61" x14ac:dyDescent="0.35">
      <c r="A541" t="s">
        <v>1864</v>
      </c>
      <c r="B541" t="s">
        <v>1168</v>
      </c>
      <c r="C541">
        <v>10</v>
      </c>
      <c r="D541">
        <v>626.3502191</v>
      </c>
      <c r="E541">
        <v>6263.5021909999996</v>
      </c>
      <c r="F541">
        <v>5.5933581715932892E-2</v>
      </c>
      <c r="G541">
        <v>1.6530925425208089E-2</v>
      </c>
      <c r="H541" t="s">
        <v>3</v>
      </c>
      <c r="I541">
        <v>3.4125048169971667E-2</v>
      </c>
      <c r="J541">
        <v>0.83879452114916697</v>
      </c>
      <c r="K541">
        <v>5.4303019383471741E-2</v>
      </c>
      <c r="L541">
        <v>3.9628424618514187E-2</v>
      </c>
      <c r="M541">
        <v>2.0628946206118388E-2</v>
      </c>
      <c r="N541">
        <v>0.17532009595710979</v>
      </c>
      <c r="O541">
        <v>91305.545669619998</v>
      </c>
      <c r="P541" s="1">
        <v>0.1533018867924528</v>
      </c>
      <c r="Q541">
        <v>0.18867924528301891</v>
      </c>
      <c r="R541">
        <v>0.65801886792452835</v>
      </c>
      <c r="S541">
        <v>36</v>
      </c>
      <c r="T541">
        <v>119312.47222222001</v>
      </c>
      <c r="U541" s="1">
        <v>173.98617197222219</v>
      </c>
      <c r="V541">
        <v>376187.59252382611</v>
      </c>
      <c r="W541" s="1">
        <v>0.90925362514628694</v>
      </c>
      <c r="X541">
        <v>7.5669934445588824E-2</v>
      </c>
      <c r="Y541">
        <v>1.507644040812429E-2</v>
      </c>
      <c r="Z541">
        <v>9.0746374853713105E-2</v>
      </c>
      <c r="AA541">
        <v>376.18759252382608</v>
      </c>
      <c r="AB541">
        <v>17685.566895653061</v>
      </c>
      <c r="AC541" s="1">
        <v>1590.115616836702</v>
      </c>
      <c r="AD541" s="1">
        <v>364285.12713908829</v>
      </c>
      <c r="AE541" s="1">
        <v>582</v>
      </c>
      <c r="AF541">
        <v>81334.5</v>
      </c>
      <c r="AG541" s="1">
        <v>243341.95440200239</v>
      </c>
      <c r="AH541" s="1">
        <v>112.75997599999999</v>
      </c>
      <c r="AI541">
        <v>45.179600000000001</v>
      </c>
      <c r="AJ541">
        <v>55.938896999999997</v>
      </c>
      <c r="AK541">
        <v>2</v>
      </c>
      <c r="AL541">
        <v>1.4071499999999999</v>
      </c>
      <c r="AM541">
        <v>1.5088459999999999</v>
      </c>
      <c r="AN541">
        <v>0</v>
      </c>
      <c r="AO541">
        <v>0.54105781550703635</v>
      </c>
      <c r="AP541">
        <v>2000.22462002201</v>
      </c>
      <c r="AQ541" s="1">
        <v>2049.5216523506119</v>
      </c>
      <c r="AR541" s="1">
        <v>11362.04295773352</v>
      </c>
      <c r="AS541" s="1">
        <v>1413.5787599343721</v>
      </c>
      <c r="AT541" s="1">
        <v>851.21333679118368</v>
      </c>
      <c r="AU541">
        <v>17676.581326831689</v>
      </c>
      <c r="AV541" s="1">
        <v>2112.1009269301999</v>
      </c>
      <c r="AW541" s="1">
        <v>0.1099279277</v>
      </c>
      <c r="AX541">
        <v>14764.1137747292</v>
      </c>
      <c r="AY541" s="1">
        <v>0.76842371089999995</v>
      </c>
      <c r="AZ541">
        <v>1487.1802515561999</v>
      </c>
      <c r="BA541">
        <v>7.7402855699999995E-2</v>
      </c>
      <c r="BB541">
        <v>850.11129917139999</v>
      </c>
      <c r="BC541" s="1">
        <v>4.4245505599999999E-2</v>
      </c>
      <c r="BD541">
        <v>19213.506252387</v>
      </c>
      <c r="BE541" s="1">
        <v>0.60811998952759605</v>
      </c>
      <c r="BF541">
        <v>0.20748217758370219</v>
      </c>
      <c r="BG541">
        <v>0.14583649199287779</v>
      </c>
      <c r="BH541">
        <v>2.385821848120355E-2</v>
      </c>
      <c r="BI541">
        <v>1.4703122414620479E-2</v>
      </c>
    </row>
    <row r="542" spans="1:61" x14ac:dyDescent="0.35">
      <c r="A542" t="s">
        <v>1865</v>
      </c>
      <c r="B542" t="s">
        <v>1169</v>
      </c>
      <c r="C542">
        <v>214</v>
      </c>
      <c r="D542">
        <v>7.007600088785046</v>
      </c>
      <c r="E542">
        <v>1499.6264189999999</v>
      </c>
      <c r="F542" t="s">
        <v>3</v>
      </c>
      <c r="G542" t="s">
        <v>3</v>
      </c>
      <c r="H542" t="s">
        <v>3</v>
      </c>
      <c r="I542">
        <v>7.2518164244409669E-2</v>
      </c>
      <c r="J542">
        <v>0.89191646635439115</v>
      </c>
      <c r="K542">
        <v>2.8147696221087089E-2</v>
      </c>
      <c r="L542">
        <v>0.35855601011107491</v>
      </c>
      <c r="M542">
        <v>2.548827212563258E-2</v>
      </c>
      <c r="N542">
        <v>0.1719098174003533</v>
      </c>
      <c r="O542">
        <v>66763.808962259995</v>
      </c>
      <c r="P542" s="1">
        <v>8.6956521739130432E-2</v>
      </c>
      <c r="Q542">
        <v>0.26956521739130429</v>
      </c>
      <c r="R542">
        <v>0.64347826086956517</v>
      </c>
      <c r="S542">
        <v>13.5</v>
      </c>
      <c r="T542">
        <v>73343.555555550003</v>
      </c>
      <c r="U542" s="1">
        <v>111.0834384444444</v>
      </c>
      <c r="V542">
        <v>240588.1060968425</v>
      </c>
      <c r="W542" s="1">
        <v>0.78823978717061238</v>
      </c>
      <c r="X542">
        <v>0.13563169921485019</v>
      </c>
      <c r="Y542">
        <v>7.612851361453743E-2</v>
      </c>
      <c r="Z542">
        <v>0.21176021282938759</v>
      </c>
      <c r="AA542">
        <v>240.58810609684249</v>
      </c>
      <c r="AB542">
        <v>5065.085479799086</v>
      </c>
      <c r="AC542" s="1">
        <v>500.6370790004068</v>
      </c>
      <c r="AD542">
        <v>192399.78676551909</v>
      </c>
      <c r="AE542" s="1">
        <v>369</v>
      </c>
      <c r="AF542">
        <v>38760</v>
      </c>
      <c r="AG542" s="1">
        <v>62827.930607187111</v>
      </c>
      <c r="AH542" s="1">
        <v>33.699936000000001</v>
      </c>
      <c r="AI542">
        <v>19.999998000000001</v>
      </c>
      <c r="AJ542">
        <v>20.073578999999999</v>
      </c>
      <c r="AK542">
        <v>2</v>
      </c>
      <c r="AL542">
        <v>1.6909940000000001</v>
      </c>
      <c r="AM542">
        <v>1.7320660000000001</v>
      </c>
      <c r="AN542">
        <v>3027.062088588078</v>
      </c>
      <c r="AO542" s="1">
        <v>1.5115988944573151</v>
      </c>
      <c r="AP542">
        <v>2234.030567582312</v>
      </c>
      <c r="AQ542" s="1">
        <v>2681.8724177197901</v>
      </c>
      <c r="AR542" s="1">
        <v>8229.1017773807307</v>
      </c>
      <c r="AS542" s="1">
        <v>660.90974888326502</v>
      </c>
      <c r="AT542">
        <v>580.97404724369562</v>
      </c>
      <c r="AU542">
        <v>14386.888558809789</v>
      </c>
      <c r="AV542" s="1">
        <v>5622.2580953255001</v>
      </c>
      <c r="AW542" s="1">
        <v>0.37398757440000002</v>
      </c>
      <c r="AX542">
        <v>7574.7732193720003</v>
      </c>
      <c r="AY542" s="1">
        <v>0.50386713220000001</v>
      </c>
      <c r="AZ542">
        <v>749.80708315070001</v>
      </c>
      <c r="BA542">
        <v>4.9876495799999997E-2</v>
      </c>
      <c r="BB542">
        <v>1086.436716856</v>
      </c>
      <c r="BC542" s="1">
        <v>7.2268797600000004E-2</v>
      </c>
      <c r="BD542">
        <v>15033.2751147042</v>
      </c>
      <c r="BE542" s="1">
        <v>0.5519691955589312</v>
      </c>
      <c r="BF542">
        <v>0.25070145934689908</v>
      </c>
      <c r="BG542">
        <v>0.1104847352904636</v>
      </c>
      <c r="BH542">
        <v>3.9767004014787208E-2</v>
      </c>
      <c r="BI542">
        <v>4.7077605788918862E-2</v>
      </c>
    </row>
    <row r="543" spans="1:61" x14ac:dyDescent="0.35">
      <c r="A543" t="s">
        <v>1866</v>
      </c>
      <c r="B543" t="s">
        <v>1170</v>
      </c>
      <c r="C543">
        <v>98</v>
      </c>
      <c r="D543">
        <v>4.1372646020408164</v>
      </c>
      <c r="E543">
        <v>405.451931</v>
      </c>
      <c r="F543" t="s">
        <v>3</v>
      </c>
      <c r="G543" t="s">
        <v>3</v>
      </c>
      <c r="H543" t="s">
        <v>3</v>
      </c>
      <c r="I543">
        <v>5.0425364545942312E-2</v>
      </c>
      <c r="J543">
        <v>0.89697781906410823</v>
      </c>
      <c r="K543">
        <v>5.1487596258722422E-2</v>
      </c>
      <c r="L543">
        <v>0.60137690460086002</v>
      </c>
      <c r="M543" t="s">
        <v>3</v>
      </c>
      <c r="N543">
        <v>0.21267470596557481</v>
      </c>
      <c r="O543">
        <v>51877.714574379999</v>
      </c>
      <c r="P543" s="1">
        <v>0.29545454545454553</v>
      </c>
      <c r="Q543">
        <v>0.15909090909090909</v>
      </c>
      <c r="R543">
        <v>0.54545454545454541</v>
      </c>
      <c r="S543">
        <v>6</v>
      </c>
      <c r="T543">
        <v>70110.166666660007</v>
      </c>
      <c r="U543" s="1">
        <v>67.575321833333334</v>
      </c>
      <c r="V543">
        <v>258404.61467675189</v>
      </c>
      <c r="W543" s="1">
        <v>0.83488457883958911</v>
      </c>
      <c r="X543">
        <v>3.0902738505487939E-2</v>
      </c>
      <c r="Y543">
        <v>0.13421268265492289</v>
      </c>
      <c r="Z543">
        <v>0.16511542116041089</v>
      </c>
      <c r="AA543">
        <v>258.40461467675192</v>
      </c>
      <c r="AB543">
        <v>6949.6894318651057</v>
      </c>
      <c r="AC543" s="1">
        <v>830.27161609448592</v>
      </c>
      <c r="AD543">
        <v>189250.44130719989</v>
      </c>
      <c r="AE543" s="1">
        <v>358</v>
      </c>
      <c r="AF543">
        <v>35487</v>
      </c>
      <c r="AG543" s="1">
        <v>52588.699096225413</v>
      </c>
      <c r="AH543" s="1">
        <v>29.09985</v>
      </c>
      <c r="AI543">
        <v>26.706478000000001</v>
      </c>
      <c r="AJ543">
        <v>22.399543000000001</v>
      </c>
      <c r="AK543">
        <v>0</v>
      </c>
      <c r="AL543">
        <v>0</v>
      </c>
      <c r="AM543">
        <v>0</v>
      </c>
      <c r="AN543">
        <v>1359.002751919315</v>
      </c>
      <c r="AO543" s="1">
        <v>1.6722083429337311</v>
      </c>
      <c r="AP543">
        <v>2171.58188845819</v>
      </c>
      <c r="AQ543" s="1">
        <v>4800.423283715968</v>
      </c>
      <c r="AR543" s="1">
        <v>8374.6800308123329</v>
      </c>
      <c r="AS543" s="1">
        <v>784.63984427293303</v>
      </c>
      <c r="AT543">
        <v>754.94202048824377</v>
      </c>
      <c r="AU543">
        <v>16886.267067747671</v>
      </c>
      <c r="AV543" s="1">
        <v>9985.6768951059003</v>
      </c>
      <c r="AW543" s="1">
        <v>0.42423271740000001</v>
      </c>
      <c r="AX543">
        <v>7570.5297630703999</v>
      </c>
      <c r="AY543" s="1">
        <v>0.32162731150000001</v>
      </c>
      <c r="AZ543">
        <v>3013.1166971437001</v>
      </c>
      <c r="BA543" s="1">
        <v>0.12800961790000001</v>
      </c>
      <c r="BB543">
        <v>2968.8821771008002</v>
      </c>
      <c r="BC543" s="1">
        <v>0.12613035319999999</v>
      </c>
      <c r="BD543">
        <v>23538.205532420801</v>
      </c>
      <c r="BE543" s="1">
        <v>0.4649044423881683</v>
      </c>
      <c r="BF543">
        <v>0.20202313174551781</v>
      </c>
      <c r="BG543">
        <v>0.25256286390504978</v>
      </c>
      <c r="BH543">
        <v>6.5845312217168564E-2</v>
      </c>
      <c r="BI543">
        <v>1.4664249744095441E-2</v>
      </c>
    </row>
    <row r="544" spans="1:61" x14ac:dyDescent="0.35">
      <c r="A544" t="s">
        <v>1867</v>
      </c>
      <c r="B544" t="s">
        <v>1171</v>
      </c>
      <c r="C544">
        <v>53</v>
      </c>
      <c r="D544">
        <v>33.216694660377357</v>
      </c>
      <c r="E544">
        <v>1760.484817</v>
      </c>
      <c r="F544">
        <v>9.1073686055382977E-3</v>
      </c>
      <c r="G544">
        <v>2.866660517897384E-2</v>
      </c>
      <c r="H544" t="s">
        <v>3</v>
      </c>
      <c r="I544">
        <v>3.1794762244539407E-2</v>
      </c>
      <c r="J544">
        <v>0.8299772772999372</v>
      </c>
      <c r="K544">
        <v>0.1004539866710113</v>
      </c>
      <c r="L544">
        <v>0.52311553418860868</v>
      </c>
      <c r="M544" t="s">
        <v>3</v>
      </c>
      <c r="N544">
        <v>0.19035205542361711</v>
      </c>
      <c r="O544">
        <v>65148.884722770003</v>
      </c>
      <c r="P544" s="1">
        <v>0.20863309352517989</v>
      </c>
      <c r="Q544">
        <v>0.1726618705035971</v>
      </c>
      <c r="R544">
        <v>0.61870503597122306</v>
      </c>
      <c r="S544">
        <v>11</v>
      </c>
      <c r="T544">
        <v>90005.545454539999</v>
      </c>
      <c r="U544" s="1">
        <v>160.0440742727273</v>
      </c>
      <c r="V544">
        <v>213406.26534923419</v>
      </c>
      <c r="W544" s="1">
        <v>0.75591022471237512</v>
      </c>
      <c r="X544">
        <v>0.19786347823756231</v>
      </c>
      <c r="Y544">
        <v>4.6226297050062669E-2</v>
      </c>
      <c r="Z544">
        <v>0.2440897752876249</v>
      </c>
      <c r="AA544">
        <v>213.40626534923419</v>
      </c>
      <c r="AB544">
        <v>6149.7321053010819</v>
      </c>
      <c r="AC544" s="1">
        <v>638.29303107247415</v>
      </c>
      <c r="AD544">
        <v>149780.11646094211</v>
      </c>
      <c r="AE544" s="1">
        <v>201</v>
      </c>
      <c r="AF544">
        <v>36552</v>
      </c>
      <c r="AG544" s="1">
        <v>56847.441290322582</v>
      </c>
      <c r="AH544" s="1">
        <v>64.549969000000004</v>
      </c>
      <c r="AI544">
        <v>23.713297000000001</v>
      </c>
      <c r="AJ544">
        <v>39.966889000000002</v>
      </c>
      <c r="AK544">
        <v>3.5</v>
      </c>
      <c r="AL544">
        <v>1.1144559999999999</v>
      </c>
      <c r="AM544">
        <v>2.390752</v>
      </c>
      <c r="AN544">
        <v>0</v>
      </c>
      <c r="AO544">
        <v>0.94475658827028686</v>
      </c>
      <c r="AP544">
        <v>1503.7302022923379</v>
      </c>
      <c r="AQ544" s="1">
        <v>2397.630686297478</v>
      </c>
      <c r="AR544" s="1">
        <v>9295.1194250486969</v>
      </c>
      <c r="AS544" s="1">
        <v>1141.6436146407279</v>
      </c>
      <c r="AT544" s="1">
        <v>364.72487794252868</v>
      </c>
      <c r="AU544">
        <v>14702.848806221769</v>
      </c>
      <c r="AV544" s="1">
        <v>6752.4036345318</v>
      </c>
      <c r="AW544" s="1">
        <v>0.4476282815</v>
      </c>
      <c r="AX544">
        <v>5495.5013890479004</v>
      </c>
      <c r="AY544" s="1">
        <v>0.36430610130000002</v>
      </c>
      <c r="AZ544">
        <v>1316.0919479531001</v>
      </c>
      <c r="BA544" s="1">
        <v>8.7245965800000005E-2</v>
      </c>
      <c r="BB544">
        <v>1520.8489022417</v>
      </c>
      <c r="BC544" s="1">
        <v>0.1008196514</v>
      </c>
      <c r="BD544">
        <v>15084.8458737745</v>
      </c>
      <c r="BE544" s="1">
        <v>0.51584187274063542</v>
      </c>
      <c r="BF544">
        <v>0.20575798797835079</v>
      </c>
      <c r="BG544">
        <v>0.24994350370571519</v>
      </c>
      <c r="BH544">
        <v>1.6469590095456871E-2</v>
      </c>
      <c r="BI544">
        <v>1.198704547984171E-2</v>
      </c>
    </row>
    <row r="545" spans="1:61" x14ac:dyDescent="0.35">
      <c r="A545" t="s">
        <v>1868</v>
      </c>
      <c r="B545" t="s">
        <v>1172</v>
      </c>
      <c r="C545">
        <v>49</v>
      </c>
      <c r="D545">
        <v>19.563756326530608</v>
      </c>
      <c r="E545">
        <v>958.62405999999999</v>
      </c>
      <c r="F545" t="s">
        <v>3</v>
      </c>
      <c r="G545" t="s">
        <v>3</v>
      </c>
      <c r="H545" t="s">
        <v>3</v>
      </c>
      <c r="I545">
        <v>1.480001525245535E-2</v>
      </c>
      <c r="J545">
        <v>0.94050994338998717</v>
      </c>
      <c r="K545">
        <v>4.1520919288139828E-2</v>
      </c>
      <c r="L545">
        <v>0.41104212971323811</v>
      </c>
      <c r="M545" t="s">
        <v>3</v>
      </c>
      <c r="N545">
        <v>0.1235898197392916</v>
      </c>
      <c r="O545">
        <v>47755.046184730003</v>
      </c>
      <c r="P545" s="1">
        <v>0.40243902439024393</v>
      </c>
      <c r="Q545">
        <v>0.24390243902439021</v>
      </c>
      <c r="R545">
        <v>0.35365853658536578</v>
      </c>
      <c r="S545">
        <v>7.2</v>
      </c>
      <c r="T545">
        <v>73446.847222220007</v>
      </c>
      <c r="U545" s="1">
        <v>133.14223055555561</v>
      </c>
      <c r="V545">
        <v>116367.953460296</v>
      </c>
      <c r="W545" s="1">
        <v>0.76358697990697166</v>
      </c>
      <c r="X545">
        <v>7.2163378308020429E-2</v>
      </c>
      <c r="Y545">
        <v>0.16424964178500789</v>
      </c>
      <c r="Z545">
        <v>0.23641302009302831</v>
      </c>
      <c r="AA545">
        <v>116.36795346029599</v>
      </c>
      <c r="AB545">
        <v>2426.9388773738892</v>
      </c>
      <c r="AC545" s="1">
        <v>265.92716648484702</v>
      </c>
      <c r="AD545">
        <v>92410.625383059974</v>
      </c>
      <c r="AE545" s="1">
        <v>49</v>
      </c>
      <c r="AF545">
        <v>38733</v>
      </c>
      <c r="AG545" s="1">
        <v>62892.809026128263</v>
      </c>
      <c r="AH545" s="1">
        <v>25.209959999999999</v>
      </c>
      <c r="AI545">
        <v>19.999998000000001</v>
      </c>
      <c r="AJ545">
        <v>20</v>
      </c>
      <c r="AK545">
        <v>0</v>
      </c>
      <c r="AL545">
        <v>0</v>
      </c>
      <c r="AM545">
        <v>0</v>
      </c>
      <c r="AN545">
        <v>0</v>
      </c>
      <c r="AO545">
        <v>0.67549251853808423</v>
      </c>
      <c r="AP545">
        <v>1895.040168301221</v>
      </c>
      <c r="AQ545" s="1">
        <v>2817.6677518400702</v>
      </c>
      <c r="AR545" s="1">
        <v>8366.8800780986039</v>
      </c>
      <c r="AS545" s="1">
        <v>774.06696844224837</v>
      </c>
      <c r="AT545">
        <v>311.50933140568162</v>
      </c>
      <c r="AU545">
        <v>14165.16429808782</v>
      </c>
      <c r="AV545" s="1">
        <v>11738.921525460501</v>
      </c>
      <c r="AW545" s="1">
        <v>0.70414065849999996</v>
      </c>
      <c r="AX545">
        <v>2063.4893238315999</v>
      </c>
      <c r="AY545" s="1">
        <v>0.1237751465</v>
      </c>
      <c r="AZ545">
        <v>1067.8038380582</v>
      </c>
      <c r="BA545" s="1">
        <v>6.4050525900000002E-2</v>
      </c>
      <c r="BB545">
        <v>1801.0588478822999</v>
      </c>
      <c r="BC545" s="1">
        <v>0.10803366909999999</v>
      </c>
      <c r="BD545">
        <v>16671.273535232602</v>
      </c>
      <c r="BE545" s="1">
        <v>0.54890368636807008</v>
      </c>
      <c r="BF545">
        <v>0.2241434957349594</v>
      </c>
      <c r="BG545">
        <v>0.1700668135420173</v>
      </c>
      <c r="BH545">
        <v>4.1728791341800527E-2</v>
      </c>
      <c r="BI545">
        <v>1.515721301315273E-2</v>
      </c>
    </row>
    <row r="546" spans="1:61" x14ac:dyDescent="0.35">
      <c r="A546" t="s">
        <v>1869</v>
      </c>
      <c r="B546" t="s">
        <v>1173</v>
      </c>
      <c r="C546">
        <v>61</v>
      </c>
      <c r="D546">
        <v>27.102716868852461</v>
      </c>
      <c r="E546">
        <v>1653.265729</v>
      </c>
      <c r="F546" t="s">
        <v>3</v>
      </c>
      <c r="G546">
        <v>2.2571943011102789E-2</v>
      </c>
      <c r="H546" t="s">
        <v>3</v>
      </c>
      <c r="I546">
        <v>2.0341572724317449E-2</v>
      </c>
      <c r="J546">
        <v>0.92379312495865895</v>
      </c>
      <c r="K546">
        <v>2.8748170748096991E-2</v>
      </c>
      <c r="L546">
        <v>0.32778637577231667</v>
      </c>
      <c r="M546" t="s">
        <v>3</v>
      </c>
      <c r="N546">
        <v>0.15419997506807939</v>
      </c>
      <c r="O546">
        <v>62882.219025079998</v>
      </c>
      <c r="P546" s="1">
        <v>0.27027027027027029</v>
      </c>
      <c r="Q546">
        <v>0.2162162162162162</v>
      </c>
      <c r="R546">
        <v>0.51351351351351349</v>
      </c>
      <c r="S546">
        <v>10.5</v>
      </c>
      <c r="T546">
        <v>97735.809523799995</v>
      </c>
      <c r="U546" s="1">
        <v>157.45387895238099</v>
      </c>
      <c r="V546">
        <v>172851.31784159789</v>
      </c>
      <c r="W546" s="1">
        <v>0.86161407340106255</v>
      </c>
      <c r="X546">
        <v>5.6688062490718033E-2</v>
      </c>
      <c r="Y546">
        <v>8.1697864108219373E-2</v>
      </c>
      <c r="Z546">
        <v>0.13838592659893739</v>
      </c>
      <c r="AA546">
        <v>172.8513178415979</v>
      </c>
      <c r="AB546">
        <v>4171.1074505676152</v>
      </c>
      <c r="AC546" s="1">
        <v>590.88711685258681</v>
      </c>
      <c r="AD546">
        <v>155136.0552176006</v>
      </c>
      <c r="AE546" s="1">
        <v>228</v>
      </c>
      <c r="AF546">
        <v>43591.5</v>
      </c>
      <c r="AG546" s="1">
        <v>69018.613196814564</v>
      </c>
      <c r="AH546" s="1">
        <v>35.529944</v>
      </c>
      <c r="AI546">
        <v>22.926895999999999</v>
      </c>
      <c r="AJ546">
        <v>26.007766</v>
      </c>
      <c r="AK546">
        <v>3.8</v>
      </c>
      <c r="AL546">
        <v>3.8</v>
      </c>
      <c r="AM546">
        <v>3.8</v>
      </c>
      <c r="AN546">
        <v>3918.03258023018</v>
      </c>
      <c r="AO546" s="1">
        <v>1.553369514688232</v>
      </c>
      <c r="AP546">
        <v>1696.722402693681</v>
      </c>
      <c r="AQ546" s="1">
        <v>2750.4193912919368</v>
      </c>
      <c r="AR546" s="1">
        <v>8097.4799665734799</v>
      </c>
      <c r="AS546" s="1">
        <v>1226.568218544377</v>
      </c>
      <c r="AT546" s="1">
        <v>376.10550384789349</v>
      </c>
      <c r="AU546">
        <v>14147.295482951369</v>
      </c>
      <c r="AV546" s="1">
        <v>5756.0218165210999</v>
      </c>
      <c r="AW546" s="1">
        <v>0.37675028840000002</v>
      </c>
      <c r="AX546">
        <v>7409.2140307629998</v>
      </c>
      <c r="AY546" s="1">
        <v>0.48495707840000002</v>
      </c>
      <c r="AZ546">
        <v>918.31664461339994</v>
      </c>
      <c r="BA546">
        <v>6.0106801500000001E-2</v>
      </c>
      <c r="BB546">
        <v>1194.5295516865999</v>
      </c>
      <c r="BC546" s="1">
        <v>7.81858317E-2</v>
      </c>
      <c r="BD546">
        <v>15278.0820435841</v>
      </c>
      <c r="BE546" s="1">
        <v>0.533812057764673</v>
      </c>
      <c r="BF546">
        <v>0.22180978310430921</v>
      </c>
      <c r="BG546">
        <v>0.20292506448981401</v>
      </c>
      <c r="BH546">
        <v>2.0009574297446729E-2</v>
      </c>
      <c r="BI546">
        <v>2.1443520343757041E-2</v>
      </c>
    </row>
    <row r="547" spans="1:61" x14ac:dyDescent="0.35">
      <c r="A547" t="s">
        <v>1870</v>
      </c>
      <c r="B547" t="s">
        <v>1174</v>
      </c>
      <c r="C547">
        <v>48</v>
      </c>
      <c r="D547">
        <v>21.58383391666667</v>
      </c>
      <c r="E547">
        <v>1036.024028</v>
      </c>
      <c r="F547">
        <v>3.1084219133882391E-2</v>
      </c>
      <c r="G547" t="s">
        <v>3</v>
      </c>
      <c r="H547" t="s">
        <v>3</v>
      </c>
      <c r="I547">
        <v>4.4711201780268259E-2</v>
      </c>
      <c r="J547">
        <v>0.89623165149508566</v>
      </c>
      <c r="K547">
        <v>2.306489288735002E-2</v>
      </c>
      <c r="L547">
        <v>0.1236022958895043</v>
      </c>
      <c r="M547">
        <v>1.906208727017145E-2</v>
      </c>
      <c r="N547">
        <v>0.11487255910464721</v>
      </c>
      <c r="O547">
        <v>58528.141373580002</v>
      </c>
      <c r="P547" s="1">
        <v>0.28205128205128199</v>
      </c>
      <c r="Q547">
        <v>0.20512820512820509</v>
      </c>
      <c r="R547">
        <v>0.51282051282051277</v>
      </c>
      <c r="S547">
        <v>15.38</v>
      </c>
      <c r="T547">
        <v>73839.883615080005</v>
      </c>
      <c r="U547" s="1">
        <v>67.361770351105335</v>
      </c>
      <c r="V547">
        <v>377154.54414151871</v>
      </c>
      <c r="W547" s="1">
        <v>0.57256587525701474</v>
      </c>
      <c r="X547">
        <v>0.3362753149354597</v>
      </c>
      <c r="Y547">
        <v>9.1158809807525526E-2</v>
      </c>
      <c r="Z547">
        <v>0.42743412474298531</v>
      </c>
      <c r="AA547">
        <v>377.15454414151873</v>
      </c>
      <c r="AB547">
        <v>9587.9243449361384</v>
      </c>
      <c r="AC547" s="1">
        <v>649.02967675185994</v>
      </c>
      <c r="AD547">
        <v>298086.24016708438</v>
      </c>
      <c r="AE547" s="1">
        <v>551</v>
      </c>
      <c r="AF547">
        <v>51162.5</v>
      </c>
      <c r="AG547" s="1">
        <v>95931.955594002313</v>
      </c>
      <c r="AH547" s="1">
        <v>34.569997000000001</v>
      </c>
      <c r="AI547">
        <v>23.269998999999999</v>
      </c>
      <c r="AJ547">
        <v>26.605495999999999</v>
      </c>
      <c r="AK547">
        <v>1.5</v>
      </c>
      <c r="AL547">
        <v>0.87571600000000005</v>
      </c>
      <c r="AM547">
        <v>1.1503559999999999</v>
      </c>
      <c r="AN547">
        <v>3228.1414229902398</v>
      </c>
      <c r="AO547" s="1">
        <v>1.0213690024405739</v>
      </c>
      <c r="AP547">
        <v>1998.146784294466</v>
      </c>
      <c r="AQ547" s="1">
        <v>3273.1801563969129</v>
      </c>
      <c r="AR547" s="1">
        <v>8081.0179240360239</v>
      </c>
      <c r="AS547" s="1">
        <v>678.22028351643598</v>
      </c>
      <c r="AT547">
        <v>358.54718612761752</v>
      </c>
      <c r="AU547">
        <v>14389.112334371461</v>
      </c>
      <c r="AV547" s="1">
        <v>2412.1003107706001</v>
      </c>
      <c r="AW547" s="1">
        <v>0.14490528690000001</v>
      </c>
      <c r="AX547">
        <v>12308.659219222</v>
      </c>
      <c r="AY547" s="1">
        <v>0.73943433759999999</v>
      </c>
      <c r="AZ547">
        <v>1036.8685058865999</v>
      </c>
      <c r="BA547" s="1">
        <v>6.2289170800000002E-2</v>
      </c>
      <c r="BB547">
        <v>888.41961707589996</v>
      </c>
      <c r="BC547" s="1">
        <v>5.3371204700000001E-2</v>
      </c>
      <c r="BD547">
        <v>16646.047652955102</v>
      </c>
      <c r="BE547" s="1">
        <v>0.5021102466262185</v>
      </c>
      <c r="BF547">
        <v>0.22933504125864321</v>
      </c>
      <c r="BG547">
        <v>0.19920102988180999</v>
      </c>
      <c r="BH547">
        <v>3.715720151833516E-2</v>
      </c>
      <c r="BI547">
        <v>3.2196480714993168E-2</v>
      </c>
    </row>
    <row r="548" spans="1:61" x14ac:dyDescent="0.35">
      <c r="A548" t="s">
        <v>1871</v>
      </c>
      <c r="B548" t="s">
        <v>1175</v>
      </c>
      <c r="C548">
        <v>71</v>
      </c>
      <c r="D548">
        <v>25.402335070422541</v>
      </c>
      <c r="E548">
        <v>1803.5657900000001</v>
      </c>
      <c r="F548">
        <v>8.2854466325855726E-3</v>
      </c>
      <c r="G548">
        <v>1.764323434483581E-2</v>
      </c>
      <c r="H548" t="s">
        <v>3</v>
      </c>
      <c r="I548">
        <v>7.2425584219907191E-2</v>
      </c>
      <c r="J548">
        <v>0.86553966864334198</v>
      </c>
      <c r="K548">
        <v>3.5609576328038482E-2</v>
      </c>
      <c r="L548">
        <v>0.46228813578634642</v>
      </c>
      <c r="M548">
        <v>1.4417636229965589E-2</v>
      </c>
      <c r="N548">
        <v>0.191442241405091</v>
      </c>
      <c r="O548">
        <v>55865.971422759998</v>
      </c>
      <c r="P548" s="1">
        <v>0.23076923076923081</v>
      </c>
      <c r="Q548">
        <v>0.25874125874125881</v>
      </c>
      <c r="R548">
        <v>0.51048951048951052</v>
      </c>
      <c r="S548">
        <v>16</v>
      </c>
      <c r="T548">
        <v>75517.1875</v>
      </c>
      <c r="U548" s="1">
        <v>112.72286187500001</v>
      </c>
      <c r="V548">
        <v>156685.47361391241</v>
      </c>
      <c r="W548" s="1">
        <v>0.747268717902552</v>
      </c>
      <c r="X548">
        <v>0.18019688841065029</v>
      </c>
      <c r="Y548">
        <v>7.2534393686797705E-2</v>
      </c>
      <c r="Z548">
        <v>0.252731282097448</v>
      </c>
      <c r="AA548">
        <v>156.68547361391239</v>
      </c>
      <c r="AB548">
        <v>3943.429199774298</v>
      </c>
      <c r="AC548" s="1">
        <v>500.1558828635799</v>
      </c>
      <c r="AD548">
        <v>127363.7704566699</v>
      </c>
      <c r="AE548" s="1">
        <v>119</v>
      </c>
      <c r="AF548">
        <v>34928</v>
      </c>
      <c r="AG548" s="1">
        <v>57089.5077430456</v>
      </c>
      <c r="AH548" s="1">
        <v>43.999955</v>
      </c>
      <c r="AI548">
        <v>19.999997</v>
      </c>
      <c r="AJ548">
        <v>39.017994000000002</v>
      </c>
      <c r="AK548">
        <v>2.5</v>
      </c>
      <c r="AL548">
        <v>1.3220719999999999</v>
      </c>
      <c r="AM548">
        <v>2.3682300000000001</v>
      </c>
      <c r="AN548">
        <v>2153.233872327995</v>
      </c>
      <c r="AO548" s="1">
        <v>1.185305018424937</v>
      </c>
      <c r="AP548">
        <v>1723.680609399893</v>
      </c>
      <c r="AQ548" s="1">
        <v>2300.0958506758989</v>
      </c>
      <c r="AR548" s="1">
        <v>8532.4865803758676</v>
      </c>
      <c r="AS548" s="1">
        <v>1172.010037959303</v>
      </c>
      <c r="AT548" s="1">
        <v>540.45751777094858</v>
      </c>
      <c r="AU548">
        <v>14268.730596181909</v>
      </c>
      <c r="AV548" s="1">
        <v>6684.8784134781999</v>
      </c>
      <c r="AW548" s="1">
        <v>0.46742810299999998</v>
      </c>
      <c r="AX548">
        <v>5173.9157258616997</v>
      </c>
      <c r="AY548" s="1">
        <v>0.36177675399999998</v>
      </c>
      <c r="AZ548">
        <v>1027.2228244208</v>
      </c>
      <c r="BA548">
        <v>7.1826709000000002E-2</v>
      </c>
      <c r="BB548">
        <v>1415.3876156039</v>
      </c>
      <c r="BC548" s="1">
        <v>9.8968433999999994E-2</v>
      </c>
      <c r="BD548">
        <v>14301.4045793646</v>
      </c>
      <c r="BE548" s="1">
        <v>0.60564404670358618</v>
      </c>
      <c r="BF548">
        <v>0.2670805817134228</v>
      </c>
      <c r="BG548">
        <v>8.5821366707801258E-2</v>
      </c>
      <c r="BH548">
        <v>2.5357823077117349E-2</v>
      </c>
      <c r="BI548">
        <v>1.609618179807239E-2</v>
      </c>
    </row>
    <row r="549" spans="1:61" x14ac:dyDescent="0.35">
      <c r="A549" t="s">
        <v>1872</v>
      </c>
      <c r="B549" t="s">
        <v>1176</v>
      </c>
      <c r="C549">
        <v>37</v>
      </c>
      <c r="D549">
        <v>72.57140389189189</v>
      </c>
      <c r="E549">
        <v>2685.141944</v>
      </c>
      <c r="F549">
        <v>1.3493355988115571E-2</v>
      </c>
      <c r="G549">
        <v>0.1017133444656249</v>
      </c>
      <c r="H549" t="s">
        <v>3</v>
      </c>
      <c r="I549">
        <v>4.1593685666253682E-2</v>
      </c>
      <c r="J549">
        <v>0.74829929114206373</v>
      </c>
      <c r="K549">
        <v>9.3479848442121205E-2</v>
      </c>
      <c r="L549">
        <v>0.29815474285821653</v>
      </c>
      <c r="M549">
        <v>1.489161416659086E-2</v>
      </c>
      <c r="N549">
        <v>0.1671144442310426</v>
      </c>
      <c r="O549">
        <v>73555.224837849993</v>
      </c>
      <c r="P549" s="1">
        <v>0.18085106382978719</v>
      </c>
      <c r="Q549">
        <v>0.1170212765957447</v>
      </c>
      <c r="R549">
        <v>0.7021276595744681</v>
      </c>
      <c r="S549">
        <v>19.649999999999999</v>
      </c>
      <c r="T549">
        <v>105503.91857506</v>
      </c>
      <c r="U549" s="1">
        <v>136.6484449872774</v>
      </c>
      <c r="V549">
        <v>259238.48888340179</v>
      </c>
      <c r="W549" s="1">
        <v>0.6959471055081875</v>
      </c>
      <c r="X549">
        <v>0.2749747468776188</v>
      </c>
      <c r="Y549">
        <v>2.9078147614193719E-2</v>
      </c>
      <c r="Z549">
        <v>0.30405289449181261</v>
      </c>
      <c r="AA549">
        <v>259.23848888340183</v>
      </c>
      <c r="AB549">
        <v>10071.378930424249</v>
      </c>
      <c r="AC549" s="1">
        <v>1039.9100823103449</v>
      </c>
      <c r="AD549" s="1">
        <v>226351.191296123</v>
      </c>
      <c r="AE549" s="1">
        <v>458</v>
      </c>
      <c r="AF549">
        <v>43618</v>
      </c>
      <c r="AG549" s="1">
        <v>79279.313555233966</v>
      </c>
      <c r="AH549" s="1">
        <v>55.999955</v>
      </c>
      <c r="AI549">
        <v>37.181697999999997</v>
      </c>
      <c r="AJ549">
        <v>41.258296000000001</v>
      </c>
      <c r="AK549">
        <v>0</v>
      </c>
      <c r="AL549">
        <v>0</v>
      </c>
      <c r="AM549">
        <v>0</v>
      </c>
      <c r="AN549">
        <v>0</v>
      </c>
      <c r="AO549">
        <v>0.85149204468087603</v>
      </c>
      <c r="AP549">
        <v>1968.6907732427869</v>
      </c>
      <c r="AQ549" s="1">
        <v>2635.364355993242</v>
      </c>
      <c r="AR549" s="1">
        <v>8965.4171593395658</v>
      </c>
      <c r="AS549" s="1">
        <v>1186.125030416641</v>
      </c>
      <c r="AT549" s="1">
        <v>316.45397812161252</v>
      </c>
      <c r="AU549">
        <v>15072.051297113851</v>
      </c>
      <c r="AV549" s="1">
        <v>2834.2765498316999</v>
      </c>
      <c r="AW549" s="1">
        <v>0.18296338870000001</v>
      </c>
      <c r="AX549">
        <v>8848.4830051228</v>
      </c>
      <c r="AY549" s="1">
        <v>0.57120341200000002</v>
      </c>
      <c r="AZ549">
        <v>1023.2534891489</v>
      </c>
      <c r="BA549">
        <v>6.6054925299999998E-2</v>
      </c>
      <c r="BB549">
        <v>2784.9360984038999</v>
      </c>
      <c r="BC549" s="1">
        <v>0.17977827390000001</v>
      </c>
      <c r="BD549">
        <v>15490.949142507299</v>
      </c>
      <c r="BE549" s="1">
        <v>0.5211037132854609</v>
      </c>
      <c r="BF549">
        <v>0.22107181274871621</v>
      </c>
      <c r="BG549">
        <v>0.2270310734963954</v>
      </c>
      <c r="BH549">
        <v>2.024066543629547E-2</v>
      </c>
      <c r="BI549">
        <v>1.055273503313198E-2</v>
      </c>
    </row>
    <row r="550" spans="1:61" x14ac:dyDescent="0.35">
      <c r="A550" t="s">
        <v>1873</v>
      </c>
      <c r="B550" t="s">
        <v>1177</v>
      </c>
      <c r="C550">
        <v>48</v>
      </c>
      <c r="D550">
        <v>3.0302052499999999</v>
      </c>
      <c r="E550">
        <v>145.44985199999999</v>
      </c>
      <c r="F550" t="s">
        <v>3</v>
      </c>
      <c r="G550" t="s">
        <v>3</v>
      </c>
      <c r="H550" t="s">
        <v>3</v>
      </c>
      <c r="I550" t="s">
        <v>3</v>
      </c>
      <c r="J550">
        <v>0.91551052842333069</v>
      </c>
      <c r="K550" t="s">
        <v>3</v>
      </c>
      <c r="L550">
        <v>0.36736661484993433</v>
      </c>
      <c r="M550" t="s">
        <v>3</v>
      </c>
      <c r="N550">
        <v>0.14505087073239331</v>
      </c>
      <c r="O550">
        <v>45539.92879066</v>
      </c>
      <c r="P550" s="1">
        <v>0.5</v>
      </c>
      <c r="Q550">
        <v>0.15</v>
      </c>
      <c r="R550">
        <v>0.35</v>
      </c>
      <c r="S550">
        <v>3.62</v>
      </c>
      <c r="T550">
        <v>59606.375690599998</v>
      </c>
      <c r="U550" s="1">
        <v>40.179517127071819</v>
      </c>
      <c r="V550">
        <v>429041.27533935203</v>
      </c>
      <c r="W550" s="1">
        <v>0.94125391661654967</v>
      </c>
      <c r="X550">
        <v>1.4912988736777891E-2</v>
      </c>
      <c r="Y550">
        <v>4.3833094646672427E-2</v>
      </c>
      <c r="Z550">
        <v>5.8746083383450318E-2</v>
      </c>
      <c r="AA550">
        <v>429.04127533935201</v>
      </c>
      <c r="AB550">
        <v>10993.96787285834</v>
      </c>
      <c r="AC550" s="1">
        <v>1270.644744279286</v>
      </c>
      <c r="AD550" s="1">
        <v>234010.5828416548</v>
      </c>
      <c r="AE550" s="1">
        <v>469</v>
      </c>
      <c r="AF550">
        <v>46091</v>
      </c>
      <c r="AG550" s="1">
        <v>71914.198529411762</v>
      </c>
      <c r="AH550" s="1">
        <v>36.148440999999998</v>
      </c>
      <c r="AI550">
        <v>25.142939999999999</v>
      </c>
      <c r="AJ550">
        <v>25.086231999999999</v>
      </c>
      <c r="AK550">
        <v>4</v>
      </c>
      <c r="AL550">
        <v>1.455276</v>
      </c>
      <c r="AM550">
        <v>2.2912400000000002</v>
      </c>
      <c r="AN550">
        <v>4073.3149044386792</v>
      </c>
      <c r="AO550" s="1">
        <v>1.555568047875274</v>
      </c>
      <c r="AP550">
        <v>3281.8643913092469</v>
      </c>
      <c r="AQ550" s="1">
        <v>5843.0077330020249</v>
      </c>
      <c r="AR550" s="1">
        <v>11269.859318935571</v>
      </c>
      <c r="AS550" s="1">
        <v>909.22436964734754</v>
      </c>
      <c r="AT550">
        <v>962.37712225379232</v>
      </c>
      <c r="AU550" s="1">
        <v>22266.332935147981</v>
      </c>
      <c r="AV550" s="1">
        <v>11434.5180874406</v>
      </c>
      <c r="AW550" s="1">
        <v>0.37053354919999998</v>
      </c>
      <c r="AX550">
        <v>14133.0951780497</v>
      </c>
      <c r="AY550" s="1">
        <v>0.45798046549999999</v>
      </c>
      <c r="AZ550">
        <v>2062.6976671059001</v>
      </c>
      <c r="BA550">
        <v>6.6841355399999997E-2</v>
      </c>
      <c r="BB550">
        <v>3229.2916960013999</v>
      </c>
      <c r="BC550" s="1">
        <v>0.10464462989999999</v>
      </c>
      <c r="BD550">
        <v>30859.6026285976</v>
      </c>
      <c r="BE550" s="1">
        <v>0.5129256885990493</v>
      </c>
      <c r="BF550">
        <v>0.2368197499876489</v>
      </c>
      <c r="BG550">
        <v>0.20593745649036971</v>
      </c>
      <c r="BH550">
        <v>2.236707787878963E-2</v>
      </c>
      <c r="BI550">
        <v>2.1950027044142589E-2</v>
      </c>
    </row>
    <row r="551" spans="1:61" x14ac:dyDescent="0.35">
      <c r="A551" t="s">
        <v>1874</v>
      </c>
      <c r="B551" t="s">
        <v>1178</v>
      </c>
      <c r="C551">
        <v>30</v>
      </c>
      <c r="D551">
        <v>54.616835000000002</v>
      </c>
      <c r="E551">
        <v>1638.50505</v>
      </c>
      <c r="F551" t="s">
        <v>3</v>
      </c>
      <c r="G551" t="s">
        <v>3</v>
      </c>
      <c r="H551" t="s">
        <v>3</v>
      </c>
      <c r="I551">
        <v>5.4900495396529407E-2</v>
      </c>
      <c r="J551">
        <v>0.88207662970739853</v>
      </c>
      <c r="K551">
        <v>5.3842515873980049E-2</v>
      </c>
      <c r="L551">
        <v>0.33808572436168732</v>
      </c>
      <c r="M551" t="s">
        <v>3</v>
      </c>
      <c r="N551">
        <v>0.13421858913593759</v>
      </c>
      <c r="O551">
        <v>73159.848508030002</v>
      </c>
      <c r="P551" s="1">
        <v>0.15454545454545451</v>
      </c>
      <c r="Q551">
        <v>7.2727272727272724E-2</v>
      </c>
      <c r="R551">
        <v>0.77272727272727271</v>
      </c>
      <c r="S551">
        <v>16</v>
      </c>
      <c r="T551">
        <v>92003.125</v>
      </c>
      <c r="U551" s="1">
        <v>102.406565625</v>
      </c>
      <c r="V551">
        <v>333060.24903615651</v>
      </c>
      <c r="W551" s="1">
        <v>0.76462125603032616</v>
      </c>
      <c r="X551">
        <v>0.1183385683047873</v>
      </c>
      <c r="Y551">
        <v>0.1170401756648866</v>
      </c>
      <c r="Z551">
        <v>0.2353787439696739</v>
      </c>
      <c r="AA551">
        <v>333.06024903615639</v>
      </c>
      <c r="AB551">
        <v>11582.69362673005</v>
      </c>
      <c r="AC551" s="1">
        <v>992.94865768036539</v>
      </c>
      <c r="AD551">
        <v>283239.01728364249</v>
      </c>
      <c r="AE551" s="1">
        <v>530</v>
      </c>
      <c r="AF551">
        <v>37889</v>
      </c>
      <c r="AG551" s="1">
        <v>74346.46380838957</v>
      </c>
      <c r="AH551" s="1">
        <v>65.749983999999998</v>
      </c>
      <c r="AI551">
        <v>27.849997999999999</v>
      </c>
      <c r="AJ551">
        <v>48.897682000000003</v>
      </c>
      <c r="AK551">
        <v>0</v>
      </c>
      <c r="AL551">
        <v>0</v>
      </c>
      <c r="AM551">
        <v>0</v>
      </c>
      <c r="AN551">
        <v>0</v>
      </c>
      <c r="AO551">
        <v>1.1099510526666561</v>
      </c>
      <c r="AP551">
        <v>2163.04121247597</v>
      </c>
      <c r="AQ551" s="1">
        <v>3399.5414783738379</v>
      </c>
      <c r="AR551" s="1">
        <v>8222.0925348994206</v>
      </c>
      <c r="AS551" s="1">
        <v>1496.708643040191</v>
      </c>
      <c r="AT551">
        <v>1434.13097811325</v>
      </c>
      <c r="AU551">
        <v>16715.514846902672</v>
      </c>
      <c r="AV551" s="1">
        <v>3898.2134364059998</v>
      </c>
      <c r="AW551" s="1">
        <v>0.23815290089999999</v>
      </c>
      <c r="AX551">
        <v>10688.3906043078</v>
      </c>
      <c r="AY551" s="1">
        <v>0.65298405800000003</v>
      </c>
      <c r="AZ551">
        <v>995.10274419090001</v>
      </c>
      <c r="BA551">
        <v>6.0793645399999999E-2</v>
      </c>
      <c r="BB551">
        <v>786.82545425290004</v>
      </c>
      <c r="BC551" s="1">
        <v>4.8069395799999998E-2</v>
      </c>
      <c r="BD551">
        <v>16368.532239157599</v>
      </c>
      <c r="BE551" s="1">
        <v>0.57706229417670962</v>
      </c>
      <c r="BF551">
        <v>0.20143440056914491</v>
      </c>
      <c r="BG551">
        <v>0.16226059250347311</v>
      </c>
      <c r="BH551">
        <v>3.2940895811277383E-2</v>
      </c>
      <c r="BI551">
        <v>2.6301816939395029E-2</v>
      </c>
    </row>
    <row r="552" spans="1:61" x14ac:dyDescent="0.35">
      <c r="A552" t="s">
        <v>1875</v>
      </c>
      <c r="B552" t="s">
        <v>1179</v>
      </c>
      <c r="C552">
        <v>76</v>
      </c>
      <c r="D552">
        <v>16.35848978947368</v>
      </c>
      <c r="E552">
        <v>1243.245224</v>
      </c>
      <c r="F552" t="s">
        <v>3</v>
      </c>
      <c r="G552" t="s">
        <v>3</v>
      </c>
      <c r="H552" t="s">
        <v>3</v>
      </c>
      <c r="I552">
        <v>8.1188384768088196E-3</v>
      </c>
      <c r="J552">
        <v>0.97140699361168792</v>
      </c>
      <c r="K552">
        <v>1.321628744117556E-2</v>
      </c>
      <c r="L552">
        <v>0.1107991790569466</v>
      </c>
      <c r="M552" t="s">
        <v>3</v>
      </c>
      <c r="N552">
        <v>6.0737142081697088E-2</v>
      </c>
      <c r="O552">
        <v>71275.987375059995</v>
      </c>
      <c r="P552" s="1">
        <v>0.15384615384615391</v>
      </c>
      <c r="Q552">
        <v>0.141025641025641</v>
      </c>
      <c r="R552">
        <v>0.70512820512820518</v>
      </c>
      <c r="S552">
        <v>10</v>
      </c>
      <c r="T552">
        <v>79700.399999999994</v>
      </c>
      <c r="U552" s="1">
        <v>124.32452240000001</v>
      </c>
      <c r="V552">
        <v>165986.6259820034</v>
      </c>
      <c r="W552" s="1">
        <v>0.8736128750010661</v>
      </c>
      <c r="X552">
        <v>0.11235886942019579</v>
      </c>
      <c r="Y552">
        <v>1.4028255578738109E-2</v>
      </c>
      <c r="Z552">
        <v>0.1263871249989339</v>
      </c>
      <c r="AA552">
        <v>165.9866259820034</v>
      </c>
      <c r="AB552">
        <v>3395.6800464652342</v>
      </c>
      <c r="AC552" s="1">
        <v>433.62248218859833</v>
      </c>
      <c r="AD552">
        <v>151449.29903273369</v>
      </c>
      <c r="AE552" s="1">
        <v>215</v>
      </c>
      <c r="AF552">
        <v>45351.5</v>
      </c>
      <c r="AG552" s="1">
        <v>80179.683540372673</v>
      </c>
      <c r="AH552" s="1">
        <v>37.599916999999998</v>
      </c>
      <c r="AI552">
        <v>19.999998000000001</v>
      </c>
      <c r="AJ552">
        <v>21.874866999999998</v>
      </c>
      <c r="AK552">
        <v>0.5</v>
      </c>
      <c r="AL552">
        <v>0.33256200000000002</v>
      </c>
      <c r="AM552">
        <v>0.453515</v>
      </c>
      <c r="AN552">
        <v>2110.1575211038171</v>
      </c>
      <c r="AO552" s="1">
        <v>1.081670136470559</v>
      </c>
      <c r="AP552">
        <v>1617.415415062153</v>
      </c>
      <c r="AQ552" s="1">
        <v>2230.0332198983779</v>
      </c>
      <c r="AR552" s="1">
        <v>8197.7838267569332</v>
      </c>
      <c r="AS552" s="1">
        <v>339.00071511555632</v>
      </c>
      <c r="AT552">
        <v>408.50240981903022</v>
      </c>
      <c r="AU552">
        <v>12792.73558665205</v>
      </c>
      <c r="AV552" s="1">
        <v>7356.3920125883997</v>
      </c>
      <c r="AW552" s="1">
        <v>0.49035144289999999</v>
      </c>
      <c r="AX552">
        <v>5235.9847578188001</v>
      </c>
      <c r="AY552" s="1">
        <v>0.34901248829999998</v>
      </c>
      <c r="AZ552">
        <v>1440.2791627919</v>
      </c>
      <c r="BA552">
        <v>9.6003987299999996E-2</v>
      </c>
      <c r="BB552">
        <v>969.62889595889999</v>
      </c>
      <c r="BC552" s="1">
        <v>6.4632081499999994E-2</v>
      </c>
      <c r="BD552">
        <v>15002.284829157999</v>
      </c>
      <c r="BE552" s="1">
        <v>0.59750247952988988</v>
      </c>
      <c r="BF552">
        <v>0.25335495440953321</v>
      </c>
      <c r="BG552">
        <v>0.10787594257742859</v>
      </c>
      <c r="BH552">
        <v>2.9942600138319401E-2</v>
      </c>
      <c r="BI552">
        <v>1.132402334482888E-2</v>
      </c>
    </row>
    <row r="553" spans="1:61" x14ac:dyDescent="0.35">
      <c r="A553" t="s">
        <v>1876</v>
      </c>
      <c r="B553" t="s">
        <v>1180</v>
      </c>
      <c r="C553">
        <v>416</v>
      </c>
      <c r="D553">
        <v>3.9623632043269228</v>
      </c>
      <c r="E553">
        <v>1648.343093</v>
      </c>
      <c r="F553" t="s">
        <v>3</v>
      </c>
      <c r="G553" t="s">
        <v>3</v>
      </c>
      <c r="H553" t="s">
        <v>3</v>
      </c>
      <c r="I553">
        <v>6.7405732472697729E-3</v>
      </c>
      <c r="J553">
        <v>0.97363171376465307</v>
      </c>
      <c r="K553">
        <v>1.5724647551733788E-2</v>
      </c>
      <c r="L553">
        <v>0.99848249700622338</v>
      </c>
      <c r="M553" t="s">
        <v>3</v>
      </c>
      <c r="N553">
        <v>0.18816418126939199</v>
      </c>
      <c r="O553">
        <v>66438.45528455</v>
      </c>
      <c r="P553" s="1">
        <v>0.1357142857142857</v>
      </c>
      <c r="Q553">
        <v>0.18571428571428569</v>
      </c>
      <c r="R553">
        <v>0.6785714285714286</v>
      </c>
      <c r="S553">
        <v>15.2</v>
      </c>
      <c r="T553">
        <v>86396.315789469998</v>
      </c>
      <c r="U553" s="1">
        <v>108.4436245394737</v>
      </c>
      <c r="V553">
        <v>286339.42897226679</v>
      </c>
      <c r="W553" s="1">
        <v>0.43468451432905941</v>
      </c>
      <c r="X553">
        <v>3.041293927556522E-2</v>
      </c>
      <c r="Y553">
        <v>0.53490254639537538</v>
      </c>
      <c r="Z553">
        <v>0.56531548567094059</v>
      </c>
      <c r="AA553">
        <v>286.33942897226677</v>
      </c>
      <c r="AB553">
        <v>5354.5442314053489</v>
      </c>
      <c r="AC553" s="1">
        <v>359.45249658045549</v>
      </c>
      <c r="AD553">
        <v>199330.32331718371</v>
      </c>
      <c r="AE553" s="1">
        <v>391</v>
      </c>
      <c r="AF553">
        <v>35211</v>
      </c>
      <c r="AG553" s="1">
        <v>52497.238318670577</v>
      </c>
      <c r="AH553" s="1">
        <v>18.699992000000002</v>
      </c>
      <c r="AI553">
        <v>18.699992999999999</v>
      </c>
      <c r="AJ553">
        <v>18.699888999999999</v>
      </c>
      <c r="AK553">
        <v>0.3</v>
      </c>
      <c r="AL553">
        <v>0.150869</v>
      </c>
      <c r="AM553">
        <v>0.25426599999999999</v>
      </c>
      <c r="AN553">
        <v>0.13659777564281639</v>
      </c>
      <c r="AO553">
        <v>0.82507607696406271</v>
      </c>
      <c r="AP553">
        <v>2161.6811967919589</v>
      </c>
      <c r="AQ553" s="1">
        <v>5955.0057155485647</v>
      </c>
      <c r="AR553" s="1">
        <v>9972.7390370422108</v>
      </c>
      <c r="AS553" s="1">
        <v>1309.31424966392</v>
      </c>
      <c r="AT553" s="1">
        <v>624.66258655290767</v>
      </c>
      <c r="AU553">
        <v>20023.40278559957</v>
      </c>
      <c r="AV553" s="1">
        <v>10897.872126423001</v>
      </c>
      <c r="AW553" s="1">
        <v>0.53698647239999997</v>
      </c>
      <c r="AX553">
        <v>4688.2201991494003</v>
      </c>
      <c r="AY553" s="1">
        <v>0.2310093932</v>
      </c>
      <c r="AZ553">
        <v>847.4386308242</v>
      </c>
      <c r="BA553">
        <v>4.1757058200000002E-2</v>
      </c>
      <c r="BB553">
        <v>3860.9693445917001</v>
      </c>
      <c r="BC553" s="1">
        <v>0.1902470762</v>
      </c>
      <c r="BD553">
        <v>20294.5003009883</v>
      </c>
      <c r="BE553" s="1">
        <v>0.56144851803295548</v>
      </c>
      <c r="BF553">
        <v>0.29160402046219891</v>
      </c>
      <c r="BG553">
        <v>8.3075663864682139E-2</v>
      </c>
      <c r="BH553">
        <v>3.8134916840184059E-2</v>
      </c>
      <c r="BI553">
        <v>2.573688079997943E-2</v>
      </c>
    </row>
    <row r="554" spans="1:61" x14ac:dyDescent="0.35">
      <c r="A554" t="s">
        <v>1877</v>
      </c>
      <c r="B554" t="s">
        <v>1181</v>
      </c>
      <c r="C554">
        <v>32</v>
      </c>
      <c r="D554">
        <v>132.54634734375</v>
      </c>
      <c r="E554">
        <v>4241.483115</v>
      </c>
      <c r="F554">
        <v>1.1005219726817551E-2</v>
      </c>
      <c r="G554">
        <v>1.1355674266023651E-2</v>
      </c>
      <c r="H554" t="s">
        <v>3</v>
      </c>
      <c r="I554">
        <v>3.4975180643837957E-2</v>
      </c>
      <c r="J554">
        <v>0.90555021801296476</v>
      </c>
      <c r="K554">
        <v>3.5258007206825842E-2</v>
      </c>
      <c r="L554">
        <v>0.21325292692242029</v>
      </c>
      <c r="M554">
        <v>1.169891941017215E-2</v>
      </c>
      <c r="N554">
        <v>0.14159016845536049</v>
      </c>
      <c r="O554">
        <v>78978.115448530007</v>
      </c>
      <c r="P554" s="1">
        <v>0.1598639455782313</v>
      </c>
      <c r="Q554">
        <v>0.1768707482993197</v>
      </c>
      <c r="R554">
        <v>0.66326530612244894</v>
      </c>
      <c r="S554">
        <v>27</v>
      </c>
      <c r="T554">
        <v>103025.88888888</v>
      </c>
      <c r="U554" s="1">
        <v>157.09196722222219</v>
      </c>
      <c r="V554">
        <v>247514.00195070679</v>
      </c>
      <c r="W554" s="1">
        <v>0.74200528342560546</v>
      </c>
      <c r="X554">
        <v>0.16451398072020401</v>
      </c>
      <c r="Y554">
        <v>9.3480735854190602E-2</v>
      </c>
      <c r="Z554">
        <v>0.2579947165743946</v>
      </c>
      <c r="AA554">
        <v>247.51400195070681</v>
      </c>
      <c r="AB554">
        <v>8485.6282635466778</v>
      </c>
      <c r="AC554" s="1">
        <v>716.3217152168246</v>
      </c>
      <c r="AD554">
        <v>191934.20935418</v>
      </c>
      <c r="AE554" s="1">
        <v>367</v>
      </c>
      <c r="AF554">
        <v>45690</v>
      </c>
      <c r="AG554" s="1">
        <v>79380.061825318946</v>
      </c>
      <c r="AH554" s="1">
        <v>74.999996999999993</v>
      </c>
      <c r="AI554">
        <v>28.512799999999999</v>
      </c>
      <c r="AJ554">
        <v>37.174495</v>
      </c>
      <c r="AK554">
        <v>0</v>
      </c>
      <c r="AL554">
        <v>0</v>
      </c>
      <c r="AM554">
        <v>0</v>
      </c>
      <c r="AN554">
        <v>0</v>
      </c>
      <c r="AO554">
        <v>0.87279883507471756</v>
      </c>
      <c r="AP554">
        <v>1755.3069664878301</v>
      </c>
      <c r="AQ554" s="1">
        <v>2260.5736012696589</v>
      </c>
      <c r="AR554" s="1">
        <v>8300.9965607277918</v>
      </c>
      <c r="AS554" s="1">
        <v>1283.938441424162</v>
      </c>
      <c r="AT554" s="1">
        <v>202.5596416879759</v>
      </c>
      <c r="AU554">
        <v>13803.37521159742</v>
      </c>
      <c r="AV554" s="1">
        <v>5133.1124239221999</v>
      </c>
      <c r="AW554" s="1">
        <v>0.34552106710000002</v>
      </c>
      <c r="AX554">
        <v>7495.9528606438998</v>
      </c>
      <c r="AY554" s="1">
        <v>0.50456904459999996</v>
      </c>
      <c r="AZ554">
        <v>931.18154296360001</v>
      </c>
      <c r="BA554">
        <v>6.2679874100000005E-2</v>
      </c>
      <c r="BB554">
        <v>1295.9020808939999</v>
      </c>
      <c r="BC554">
        <v>8.7230014199999997E-2</v>
      </c>
      <c r="BD554">
        <v>14856.1489084237</v>
      </c>
      <c r="BE554" s="1">
        <v>0.61541391425166325</v>
      </c>
      <c r="BF554">
        <v>0.20179880349213281</v>
      </c>
      <c r="BG554">
        <v>0.13139399047889019</v>
      </c>
      <c r="BH554">
        <v>3.9120858741402462E-2</v>
      </c>
      <c r="BI554">
        <v>1.227243303591131E-2</v>
      </c>
    </row>
    <row r="555" spans="1:61" x14ac:dyDescent="0.35">
      <c r="A555" t="s">
        <v>1878</v>
      </c>
      <c r="B555" t="s">
        <v>1182</v>
      </c>
      <c r="C555">
        <v>26</v>
      </c>
      <c r="D555">
        <v>19.175085846153841</v>
      </c>
      <c r="E555">
        <v>498.552232</v>
      </c>
      <c r="F555" t="s">
        <v>3</v>
      </c>
      <c r="G555" t="s">
        <v>3</v>
      </c>
      <c r="H555" t="s">
        <v>3</v>
      </c>
      <c r="I555" t="s">
        <v>3</v>
      </c>
      <c r="J555">
        <v>0.94446730679941782</v>
      </c>
      <c r="K555">
        <v>3.487799058927625E-2</v>
      </c>
      <c r="L555">
        <v>0.43041296491773601</v>
      </c>
      <c r="M555" t="s">
        <v>3</v>
      </c>
      <c r="N555">
        <v>0.17154013238528351</v>
      </c>
      <c r="O555">
        <v>65062.458363680002</v>
      </c>
      <c r="P555" s="1">
        <v>0.1132075471698113</v>
      </c>
      <c r="Q555">
        <v>0.26415094339622641</v>
      </c>
      <c r="R555">
        <v>0.62264150943396224</v>
      </c>
      <c r="S555">
        <v>9</v>
      </c>
      <c r="T555">
        <v>69104.44444444</v>
      </c>
      <c r="U555" s="1">
        <v>55.394692444444438</v>
      </c>
      <c r="V555">
        <v>512887.10307087738</v>
      </c>
      <c r="W555" s="1">
        <v>0.84530166697425246</v>
      </c>
      <c r="X555">
        <v>3.1897331965955081E-2</v>
      </c>
      <c r="Y555">
        <v>0.1228010010597925</v>
      </c>
      <c r="Z555">
        <v>0.15469833302574751</v>
      </c>
      <c r="AA555">
        <v>512.8871030708774</v>
      </c>
      <c r="AB555">
        <v>13422.318807310039</v>
      </c>
      <c r="AC555" s="1">
        <v>1044.9515749033901</v>
      </c>
      <c r="AD555">
        <v>360763.1835117882</v>
      </c>
      <c r="AE555" s="1">
        <v>578</v>
      </c>
      <c r="AF555">
        <v>42034</v>
      </c>
      <c r="AG555" s="1">
        <v>91036.003813155388</v>
      </c>
      <c r="AH555" s="1">
        <v>33.099992</v>
      </c>
      <c r="AI555">
        <v>25.199998999999998</v>
      </c>
      <c r="AJ555">
        <v>25.199909999999999</v>
      </c>
      <c r="AK555">
        <v>0</v>
      </c>
      <c r="AL555">
        <v>0</v>
      </c>
      <c r="AM555">
        <v>0</v>
      </c>
      <c r="AN555">
        <v>4145.1027341905474</v>
      </c>
      <c r="AO555" s="1">
        <v>1.9028353237439219</v>
      </c>
      <c r="AP555">
        <v>3134.541878853729</v>
      </c>
      <c r="AQ555" s="1">
        <v>4608.3241885877269</v>
      </c>
      <c r="AR555" s="1">
        <v>9636.9082547804137</v>
      </c>
      <c r="AS555" s="1">
        <v>1084.4140599494899</v>
      </c>
      <c r="AT555" s="1">
        <v>242.69348773068981</v>
      </c>
      <c r="AU555">
        <v>18706.881869902059</v>
      </c>
      <c r="AV555" s="1">
        <v>3914.8181103287002</v>
      </c>
      <c r="AW555" s="1">
        <v>0.16488019070000001</v>
      </c>
      <c r="AX555">
        <v>15774.1826235894</v>
      </c>
      <c r="AY555" s="1">
        <v>0.66436042910000004</v>
      </c>
      <c r="AZ555">
        <v>2026.9780236897</v>
      </c>
      <c r="BA555">
        <v>8.5370128000000003E-2</v>
      </c>
      <c r="BB555">
        <v>2027.4320966884</v>
      </c>
      <c r="BC555" s="1">
        <v>8.5389252200000001E-2</v>
      </c>
      <c r="BD555">
        <v>23743.410854296199</v>
      </c>
      <c r="BE555" s="1">
        <v>0.49017323586621442</v>
      </c>
      <c r="BF555">
        <v>0.25077278504567901</v>
      </c>
      <c r="BG555">
        <v>0.20452576067187711</v>
      </c>
      <c r="BH555">
        <v>2.6717787749197721E-2</v>
      </c>
      <c r="BI555">
        <v>2.7810430667031819E-2</v>
      </c>
    </row>
    <row r="556" spans="1:61" x14ac:dyDescent="0.35">
      <c r="A556" t="s">
        <v>1879</v>
      </c>
      <c r="B556" t="s">
        <v>1183</v>
      </c>
      <c r="C556">
        <v>148</v>
      </c>
      <c r="D556">
        <v>19.243323858108109</v>
      </c>
      <c r="E556">
        <v>2848.011931</v>
      </c>
      <c r="F556">
        <v>5.2352948547928846E-3</v>
      </c>
      <c r="G556" t="s">
        <v>3</v>
      </c>
      <c r="H556" t="s">
        <v>3</v>
      </c>
      <c r="I556">
        <v>2.2786647062215611E-2</v>
      </c>
      <c r="J556">
        <v>0.93893729736679132</v>
      </c>
      <c r="K556">
        <v>2.8720055046588502E-2</v>
      </c>
      <c r="L556">
        <v>0.33531764526071312</v>
      </c>
      <c r="M556" t="s">
        <v>3</v>
      </c>
      <c r="N556">
        <v>0.1547861125873774</v>
      </c>
      <c r="O556">
        <v>66779.524586369997</v>
      </c>
      <c r="P556" s="1">
        <v>0.17346938775510201</v>
      </c>
      <c r="Q556">
        <v>0.29081632653061218</v>
      </c>
      <c r="R556">
        <v>0.5357142857142857</v>
      </c>
      <c r="S556">
        <v>18</v>
      </c>
      <c r="T556">
        <v>79778.277777769996</v>
      </c>
      <c r="U556" s="1">
        <v>158.22288505555559</v>
      </c>
      <c r="V556">
        <v>163468.98161923469</v>
      </c>
      <c r="W556" s="1">
        <v>0.79123100377627786</v>
      </c>
      <c r="X556">
        <v>0.13410972610048319</v>
      </c>
      <c r="Y556">
        <v>7.4659270123238905E-2</v>
      </c>
      <c r="Z556">
        <v>0.20876899622372211</v>
      </c>
      <c r="AA556">
        <v>163.46898161923471</v>
      </c>
      <c r="AB556">
        <v>3348.846223636132</v>
      </c>
      <c r="AC556" s="1">
        <v>445.6499378337752</v>
      </c>
      <c r="AD556">
        <v>140534.82498481651</v>
      </c>
      <c r="AE556" s="1">
        <v>160</v>
      </c>
      <c r="AF556">
        <v>40358.5</v>
      </c>
      <c r="AG556" s="1">
        <v>62695.955383326349</v>
      </c>
      <c r="AH556" s="1">
        <v>25.499986</v>
      </c>
      <c r="AI556">
        <v>19.999998000000001</v>
      </c>
      <c r="AJ556">
        <v>20.562992999999999</v>
      </c>
      <c r="AK556">
        <v>0</v>
      </c>
      <c r="AL556">
        <v>0</v>
      </c>
      <c r="AM556">
        <v>0</v>
      </c>
      <c r="AN556">
        <v>1070.9988560086549</v>
      </c>
      <c r="AO556">
        <v>0.87672489383632624</v>
      </c>
      <c r="AP556">
        <v>1358.6313237955319</v>
      </c>
      <c r="AQ556" s="1">
        <v>2542.4380464085912</v>
      </c>
      <c r="AR556" s="1">
        <v>7551.1186087092274</v>
      </c>
      <c r="AS556" s="1">
        <v>844.3167754412051</v>
      </c>
      <c r="AT556">
        <v>317.23600247796861</v>
      </c>
      <c r="AU556">
        <v>12613.740756832531</v>
      </c>
      <c r="AV556" s="1">
        <v>6378.2352050236996</v>
      </c>
      <c r="AW556" s="1">
        <v>0.51910203440000002</v>
      </c>
      <c r="AX556">
        <v>3903.7040706590001</v>
      </c>
      <c r="AY556" s="1">
        <v>0.3177086858</v>
      </c>
      <c r="AZ556">
        <v>927.76297787379997</v>
      </c>
      <c r="BA556">
        <v>7.5507351799999997E-2</v>
      </c>
      <c r="BB556">
        <v>1077.3526639689001</v>
      </c>
      <c r="BC556" s="1">
        <v>8.7681927899999998E-2</v>
      </c>
      <c r="BD556">
        <v>12287.0549175254</v>
      </c>
      <c r="BE556" s="1">
        <v>0.56032327345052313</v>
      </c>
      <c r="BF556">
        <v>0.21272126901868721</v>
      </c>
      <c r="BG556">
        <v>0.17837077908436141</v>
      </c>
      <c r="BH556">
        <v>3.7292072394941547E-2</v>
      </c>
      <c r="BI556">
        <v>1.12926060514867E-2</v>
      </c>
    </row>
    <row r="557" spans="1:61" x14ac:dyDescent="0.35">
      <c r="A557" t="s">
        <v>1880</v>
      </c>
      <c r="B557" t="s">
        <v>1184</v>
      </c>
      <c r="C557">
        <v>16</v>
      </c>
      <c r="D557">
        <v>270.98886837499998</v>
      </c>
      <c r="E557">
        <v>4335.8218939999997</v>
      </c>
      <c r="F557" t="s">
        <v>3</v>
      </c>
      <c r="G557">
        <v>0.39582607578790813</v>
      </c>
      <c r="H557" t="s">
        <v>3</v>
      </c>
      <c r="I557">
        <v>5.9438314869646951E-2</v>
      </c>
      <c r="J557">
        <v>0.38106015947084032</v>
      </c>
      <c r="K557">
        <v>0.1612948442796823</v>
      </c>
      <c r="L557">
        <v>0.99741682219095118</v>
      </c>
      <c r="M557">
        <v>9.8638607621596638E-3</v>
      </c>
      <c r="N557">
        <v>0.18826754565206241</v>
      </c>
      <c r="O557">
        <v>63764.787960189999</v>
      </c>
      <c r="P557" s="1">
        <v>0.17522658610271899</v>
      </c>
      <c r="Q557">
        <v>0.1631419939577039</v>
      </c>
      <c r="R557">
        <v>0.66163141993957708</v>
      </c>
      <c r="S557">
        <v>57</v>
      </c>
      <c r="T557">
        <v>100806.05263157</v>
      </c>
      <c r="U557" s="1">
        <v>76.067050771929814</v>
      </c>
      <c r="V557">
        <v>72654.612597424188</v>
      </c>
      <c r="W557" s="1">
        <v>0.61905616279173858</v>
      </c>
      <c r="X557">
        <v>0.25551291664912801</v>
      </c>
      <c r="Y557">
        <v>0.12543092055913349</v>
      </c>
      <c r="Z557">
        <v>0.38094383720826142</v>
      </c>
      <c r="AA557">
        <v>72.65461259742419</v>
      </c>
      <c r="AB557">
        <v>3566.6864041163958</v>
      </c>
      <c r="AC557" s="1">
        <v>511.24651200905618</v>
      </c>
      <c r="AD557">
        <v>40930.120274645298</v>
      </c>
      <c r="AE557" s="1">
        <v>2</v>
      </c>
      <c r="AF557">
        <v>25004</v>
      </c>
      <c r="AG557" s="1">
        <v>40320.994417258247</v>
      </c>
      <c r="AH557" s="1">
        <v>57.949992999999999</v>
      </c>
      <c r="AI557">
        <v>47.418998999999999</v>
      </c>
      <c r="AJ557">
        <v>48.792990000000003</v>
      </c>
      <c r="AK557">
        <v>1</v>
      </c>
      <c r="AL557">
        <v>0.92468600000000001</v>
      </c>
      <c r="AM557">
        <v>0.97626599999999997</v>
      </c>
      <c r="AN557">
        <v>0</v>
      </c>
      <c r="AO557">
        <v>1.285356050806912</v>
      </c>
      <c r="AP557">
        <v>2878.5341822437881</v>
      </c>
      <c r="AQ557" s="1">
        <v>6629.1965728055347</v>
      </c>
      <c r="AR557" s="1">
        <v>8900.2573337713766</v>
      </c>
      <c r="AS557" s="1">
        <v>1069.1170793742019</v>
      </c>
      <c r="AT557">
        <v>762.62080427605315</v>
      </c>
      <c r="AU557">
        <v>20239.725972470951</v>
      </c>
      <c r="AV557" s="1">
        <v>12136.959155000101</v>
      </c>
      <c r="AW557" s="1">
        <v>0.56552684639999995</v>
      </c>
      <c r="AX557">
        <v>2914.4346453823</v>
      </c>
      <c r="AY557" s="1">
        <v>0.13579933929999999</v>
      </c>
      <c r="AZ557">
        <v>604.24941470479996</v>
      </c>
      <c r="BA557">
        <v>2.8155262100000002E-2</v>
      </c>
      <c r="BB557">
        <v>5805.6883432083996</v>
      </c>
      <c r="BC557" s="1">
        <v>0.27051855229999999</v>
      </c>
      <c r="BD557">
        <v>21461.331558295598</v>
      </c>
      <c r="BE557" s="1">
        <v>0.59450883808691934</v>
      </c>
      <c r="BF557">
        <v>0.20015546200211509</v>
      </c>
      <c r="BG557">
        <v>0.16894433530942191</v>
      </c>
      <c r="BH557">
        <v>2.357601089315501E-2</v>
      </c>
      <c r="BI557">
        <v>1.281535370838871E-2</v>
      </c>
    </row>
    <row r="558" spans="1:61" x14ac:dyDescent="0.35">
      <c r="A558" t="s">
        <v>1881</v>
      </c>
      <c r="B558" t="s">
        <v>1185</v>
      </c>
      <c r="C558">
        <v>196</v>
      </c>
      <c r="D558">
        <v>10.318626183673469</v>
      </c>
      <c r="E558">
        <v>2022.450732</v>
      </c>
      <c r="F558" t="s">
        <v>3</v>
      </c>
      <c r="G558">
        <v>8.2103130372674967E-3</v>
      </c>
      <c r="H558" t="s">
        <v>3</v>
      </c>
      <c r="I558">
        <v>1.5706709213394641E-2</v>
      </c>
      <c r="J558">
        <v>0.94250640456994117</v>
      </c>
      <c r="K558">
        <v>2.9645627748544429E-2</v>
      </c>
      <c r="L558">
        <v>0.33757358344112282</v>
      </c>
      <c r="M558" t="s">
        <v>3</v>
      </c>
      <c r="N558">
        <v>0.1199354583883947</v>
      </c>
      <c r="O558">
        <v>62401.967346930003</v>
      </c>
      <c r="P558" s="1">
        <v>0.2170542635658915</v>
      </c>
      <c r="Q558">
        <v>0.13178294573643409</v>
      </c>
      <c r="R558">
        <v>0.65116279069767447</v>
      </c>
      <c r="S558">
        <v>20</v>
      </c>
      <c r="T558">
        <v>71906.2</v>
      </c>
      <c r="U558" s="1">
        <v>101.1225366</v>
      </c>
      <c r="V558">
        <v>206657.49893777879</v>
      </c>
      <c r="W558" s="1">
        <v>0.82364884071980926</v>
      </c>
      <c r="X558">
        <v>7.062099398783997E-2</v>
      </c>
      <c r="Y558">
        <v>0.1057301652923508</v>
      </c>
      <c r="Z558">
        <v>0.17635115928019071</v>
      </c>
      <c r="AA558">
        <v>206.6574989377788</v>
      </c>
      <c r="AB558">
        <v>5219.1120569655486</v>
      </c>
      <c r="AC558" s="1">
        <v>571.91840161968412</v>
      </c>
      <c r="AD558">
        <v>168727.0280381841</v>
      </c>
      <c r="AE558" s="1">
        <v>277</v>
      </c>
      <c r="AF558">
        <v>40878</v>
      </c>
      <c r="AG558" s="1">
        <v>66166.784660336009</v>
      </c>
      <c r="AH558" s="1">
        <v>31.780968000000001</v>
      </c>
      <c r="AI558">
        <v>24.230996999999999</v>
      </c>
      <c r="AJ558">
        <v>27.425967</v>
      </c>
      <c r="AK558">
        <v>1.65</v>
      </c>
      <c r="AL558">
        <v>1.527218</v>
      </c>
      <c r="AM558">
        <v>1.65</v>
      </c>
      <c r="AN558">
        <v>0</v>
      </c>
      <c r="AO558">
        <v>0.91606007698265257</v>
      </c>
      <c r="AP558">
        <v>1437.7578518931259</v>
      </c>
      <c r="AQ558" s="1">
        <v>2878.673066237146</v>
      </c>
      <c r="AR558" s="1">
        <v>7181.4635284771921</v>
      </c>
      <c r="AS558" s="1">
        <v>575.42132007792213</v>
      </c>
      <c r="AT558">
        <v>308.26363289624987</v>
      </c>
      <c r="AU558">
        <v>12381.57939958164</v>
      </c>
      <c r="AV558" s="1">
        <v>7320.9547100476002</v>
      </c>
      <c r="AW558" s="1">
        <v>0.49521904369999997</v>
      </c>
      <c r="AX558">
        <v>4669.0237055632997</v>
      </c>
      <c r="AY558" s="1">
        <v>0.315831684</v>
      </c>
      <c r="AZ558">
        <v>864.38175732390005</v>
      </c>
      <c r="BA558">
        <v>5.8470284800000001E-2</v>
      </c>
      <c r="BB558">
        <v>1928.9055430436999</v>
      </c>
      <c r="BC558" s="1">
        <v>0.1304789875</v>
      </c>
      <c r="BD558">
        <v>14783.265715978499</v>
      </c>
      <c r="BE558" s="1">
        <v>0.50230879037835985</v>
      </c>
      <c r="BF558">
        <v>0.27744126791451351</v>
      </c>
      <c r="BG558">
        <v>0.1098383554628146</v>
      </c>
      <c r="BH558">
        <v>6.4517977409986757E-2</v>
      </c>
      <c r="BI558">
        <v>4.5893608834325271E-2</v>
      </c>
    </row>
    <row r="559" spans="1:61" x14ac:dyDescent="0.35">
      <c r="A559" t="s">
        <v>1882</v>
      </c>
      <c r="B559" t="s">
        <v>1186</v>
      </c>
      <c r="C559">
        <v>8</v>
      </c>
      <c r="D559">
        <v>208.354335625</v>
      </c>
      <c r="E559">
        <v>1666.834685</v>
      </c>
      <c r="F559" t="s">
        <v>3</v>
      </c>
      <c r="G559">
        <v>0.94289841702930099</v>
      </c>
      <c r="H559" t="s">
        <v>3</v>
      </c>
      <c r="I559">
        <v>2.3942915750119309E-2</v>
      </c>
      <c r="J559" t="s">
        <v>3</v>
      </c>
      <c r="K559">
        <v>2.5403843096127109E-2</v>
      </c>
      <c r="L559">
        <v>0.99408569437878525</v>
      </c>
      <c r="M559" t="s">
        <v>3</v>
      </c>
      <c r="N559">
        <v>0.1993568581981946</v>
      </c>
      <c r="O559">
        <v>61537.90961242</v>
      </c>
      <c r="P559" s="1">
        <v>0.27152317880794702</v>
      </c>
      <c r="Q559">
        <v>0.33112582781456962</v>
      </c>
      <c r="R559">
        <v>0.39735099337748342</v>
      </c>
      <c r="S559">
        <v>28</v>
      </c>
      <c r="T559">
        <v>85870.892857140003</v>
      </c>
      <c r="U559" s="1">
        <v>59.529810178571431</v>
      </c>
      <c r="V559">
        <v>239099.49414089619</v>
      </c>
      <c r="W559" s="1">
        <v>0.27598480681944237</v>
      </c>
      <c r="X559">
        <v>0.6747690121323785</v>
      </c>
      <c r="Y559">
        <v>4.9246181048179113E-2</v>
      </c>
      <c r="Z559">
        <v>0.72401519318055763</v>
      </c>
      <c r="AA559">
        <v>239.09949414089621</v>
      </c>
      <c r="AB559">
        <v>13455.40574709123</v>
      </c>
      <c r="AC559" s="1">
        <v>701.99832684667217</v>
      </c>
      <c r="AD559">
        <v>162366.43336789089</v>
      </c>
      <c r="AE559" s="1">
        <v>251</v>
      </c>
      <c r="AF559">
        <v>27862.5</v>
      </c>
      <c r="AG559" s="1">
        <v>39525.976768903733</v>
      </c>
      <c r="AH559" s="1">
        <v>80.599993999999995</v>
      </c>
      <c r="AI559">
        <v>44.731695999999999</v>
      </c>
      <c r="AJ559">
        <v>59.221497999999997</v>
      </c>
      <c r="AK559">
        <v>6.4</v>
      </c>
      <c r="AL559">
        <v>4.7967610000000001</v>
      </c>
      <c r="AM559">
        <v>5.8808569999999998</v>
      </c>
      <c r="AN559">
        <v>0</v>
      </c>
      <c r="AO559">
        <v>1.379214756718242</v>
      </c>
      <c r="AP559">
        <v>4672.0854383948699</v>
      </c>
      <c r="AQ559" s="1">
        <v>4171.2511879964868</v>
      </c>
      <c r="AR559" s="1">
        <v>12148.96153903829</v>
      </c>
      <c r="AS559" s="1">
        <v>1255.0097372133821</v>
      </c>
      <c r="AT559" s="1">
        <v>490.29317505472949</v>
      </c>
      <c r="AU559">
        <v>22737.60107769776</v>
      </c>
      <c r="AV559" s="1">
        <v>6476.7263432031004</v>
      </c>
      <c r="AW559" s="1">
        <v>0.2204208507</v>
      </c>
      <c r="AX559">
        <v>11666.8007380708</v>
      </c>
      <c r="AY559" s="1">
        <v>0.39705338880000002</v>
      </c>
      <c r="AZ559">
        <v>3957.0464150788998</v>
      </c>
      <c r="BA559" s="1">
        <v>0.13466919720000001</v>
      </c>
      <c r="BB559">
        <v>7282.8823973000999</v>
      </c>
      <c r="BC559" s="1">
        <v>0.24785656340000001</v>
      </c>
      <c r="BD559">
        <v>29383.455893652899</v>
      </c>
      <c r="BE559" s="1">
        <v>0.46674284480877087</v>
      </c>
      <c r="BF559">
        <v>0.22723280845798641</v>
      </c>
      <c r="BG559">
        <v>0.23826957941006599</v>
      </c>
      <c r="BH559">
        <v>4.0804336031403689E-2</v>
      </c>
      <c r="BI559">
        <v>2.6950431291772999E-2</v>
      </c>
    </row>
    <row r="560" spans="1:61" x14ac:dyDescent="0.35">
      <c r="A560" t="s">
        <v>1883</v>
      </c>
      <c r="B560" t="s">
        <v>1187</v>
      </c>
      <c r="C560">
        <v>5</v>
      </c>
      <c r="D560">
        <v>389.6244026</v>
      </c>
      <c r="E560">
        <v>1948.1220129999999</v>
      </c>
      <c r="F560">
        <v>9.9519568741972993E-3</v>
      </c>
      <c r="G560">
        <v>3.1294282401935762E-2</v>
      </c>
      <c r="H560" t="s">
        <v>3</v>
      </c>
      <c r="I560">
        <v>3.8930214026330207E-2</v>
      </c>
      <c r="J560">
        <v>0.84710781976808813</v>
      </c>
      <c r="K560">
        <v>7.2715726929448624E-2</v>
      </c>
      <c r="L560">
        <v>0.58769070254403377</v>
      </c>
      <c r="M560">
        <v>6.3436316145013124E-3</v>
      </c>
      <c r="N560">
        <v>0.19621938637587211</v>
      </c>
      <c r="O560">
        <v>56089.708835750003</v>
      </c>
      <c r="P560" s="1">
        <v>0.27702702702702697</v>
      </c>
      <c r="Q560">
        <v>0.2162162162162162</v>
      </c>
      <c r="R560">
        <v>0.5067567567567568</v>
      </c>
      <c r="S560">
        <v>15</v>
      </c>
      <c r="T560">
        <v>90077.666666660007</v>
      </c>
      <c r="U560" s="1">
        <v>129.8748008666667</v>
      </c>
      <c r="V560">
        <v>134109.1770723706</v>
      </c>
      <c r="W560" s="1">
        <v>0.73160981063230857</v>
      </c>
      <c r="X560">
        <v>0.23446614925822851</v>
      </c>
      <c r="Y560">
        <v>3.3924040109462927E-2</v>
      </c>
      <c r="Z560">
        <v>0.26839018936769138</v>
      </c>
      <c r="AA560">
        <v>134.10917707237061</v>
      </c>
      <c r="AB560">
        <v>2756.5675887673469</v>
      </c>
      <c r="AC560" s="1">
        <v>420.86607744727542</v>
      </c>
      <c r="AD560">
        <v>95782.077346953156</v>
      </c>
      <c r="AE560" s="1">
        <v>55</v>
      </c>
      <c r="AF560">
        <v>32553</v>
      </c>
      <c r="AG560" s="1">
        <v>46978.188154399133</v>
      </c>
      <c r="AH560" s="1">
        <v>36.349983999999999</v>
      </c>
      <c r="AI560">
        <v>19.999995999999999</v>
      </c>
      <c r="AJ560">
        <v>19.999993</v>
      </c>
      <c r="AK560">
        <v>2.5</v>
      </c>
      <c r="AL560">
        <v>2.3792680000000002</v>
      </c>
      <c r="AM560">
        <v>2.4107669999999999</v>
      </c>
      <c r="AN560">
        <v>1251.5128537793489</v>
      </c>
      <c r="AO560">
        <v>1.3008387785164901</v>
      </c>
      <c r="AP560">
        <v>1778.269942479214</v>
      </c>
      <c r="AQ560" s="1">
        <v>2078.0914454971562</v>
      </c>
      <c r="AR560" s="1">
        <v>8077.7332502735808</v>
      </c>
      <c r="AS560" s="1">
        <v>1104.2893081871871</v>
      </c>
      <c r="AT560">
        <v>517.9786703637028</v>
      </c>
      <c r="AU560">
        <v>13556.36261680084</v>
      </c>
      <c r="AV560" s="1">
        <v>8966.8275743125996</v>
      </c>
      <c r="AW560" s="1">
        <v>0.51745510350000001</v>
      </c>
      <c r="AX560">
        <v>3731.8625990399</v>
      </c>
      <c r="AY560" s="1">
        <v>0.21535725219999999</v>
      </c>
      <c r="AZ560">
        <v>1075.2911393462</v>
      </c>
      <c r="BA560">
        <v>6.2052591400000003E-2</v>
      </c>
      <c r="BB560">
        <v>3554.7251087135</v>
      </c>
      <c r="BC560" s="1">
        <v>0.2051350529</v>
      </c>
      <c r="BD560">
        <v>17328.7064214122</v>
      </c>
      <c r="BE560" s="1">
        <v>0.56423884637568145</v>
      </c>
      <c r="BF560">
        <v>0.20268722153877169</v>
      </c>
      <c r="BG560">
        <v>0.18641276901430201</v>
      </c>
      <c r="BH560">
        <v>3.4034352767864519E-2</v>
      </c>
      <c r="BI560">
        <v>1.2626810303380309E-2</v>
      </c>
    </row>
    <row r="561" spans="1:61" x14ac:dyDescent="0.35">
      <c r="A561" t="s">
        <v>1884</v>
      </c>
      <c r="B561" t="s">
        <v>1188</v>
      </c>
      <c r="C561">
        <v>19</v>
      </c>
      <c r="D561">
        <v>357.77744184210519</v>
      </c>
      <c r="E561">
        <v>6797.7713949999998</v>
      </c>
      <c r="F561">
        <v>6.1213018705824256E-3</v>
      </c>
      <c r="G561">
        <v>0.1259467236920096</v>
      </c>
      <c r="H561" t="s">
        <v>3</v>
      </c>
      <c r="I561">
        <v>0.1516669117502927</v>
      </c>
      <c r="J561">
        <v>0.60180320139346077</v>
      </c>
      <c r="K561">
        <v>0.11347082310886911</v>
      </c>
      <c r="L561">
        <v>0.54699558359468115</v>
      </c>
      <c r="M561">
        <v>9.7782331842469119E-3</v>
      </c>
      <c r="N561">
        <v>0.1781662182747063</v>
      </c>
      <c r="O561">
        <v>78131.829889519999</v>
      </c>
      <c r="P561" s="1">
        <v>0.14356435643564361</v>
      </c>
      <c r="Q561">
        <v>0.11386138613861389</v>
      </c>
      <c r="R561">
        <v>0.74257425742574257</v>
      </c>
      <c r="S561">
        <v>37.61</v>
      </c>
      <c r="T561">
        <v>102117.21616590999</v>
      </c>
      <c r="U561" s="1">
        <v>180.74372228130821</v>
      </c>
      <c r="V561">
        <v>139239.04247444909</v>
      </c>
      <c r="W561" s="1">
        <v>0.60727113747927419</v>
      </c>
      <c r="X561">
        <v>0.35400415870773461</v>
      </c>
      <c r="Y561">
        <v>3.8724703812991153E-2</v>
      </c>
      <c r="Z561">
        <v>0.39272886252072581</v>
      </c>
      <c r="AA561">
        <v>139.23904247444909</v>
      </c>
      <c r="AB561">
        <v>7094.7621209318413</v>
      </c>
      <c r="AC561" s="1">
        <v>604.18031165639104</v>
      </c>
      <c r="AD561">
        <v>110397.28310297109</v>
      </c>
      <c r="AE561" s="1">
        <v>82</v>
      </c>
      <c r="AF561">
        <v>35778</v>
      </c>
      <c r="AG561" s="1">
        <v>50236.773196325157</v>
      </c>
      <c r="AH561" s="1">
        <v>84.19999</v>
      </c>
      <c r="AI561">
        <v>43.860300000000002</v>
      </c>
      <c r="AJ561">
        <v>59.485497000000002</v>
      </c>
      <c r="AK561">
        <v>3.2</v>
      </c>
      <c r="AL561">
        <v>2.429179</v>
      </c>
      <c r="AM561">
        <v>2.9971800000000002</v>
      </c>
      <c r="AN561">
        <v>0</v>
      </c>
      <c r="AO561">
        <v>1.2417219142436779</v>
      </c>
      <c r="AP561">
        <v>1683.5078123423709</v>
      </c>
      <c r="AQ561" s="1">
        <v>2291.8186630193381</v>
      </c>
      <c r="AR561" s="1">
        <v>9388.9593855634503</v>
      </c>
      <c r="AS561" s="1">
        <v>1041.683731113468</v>
      </c>
      <c r="AT561">
        <v>319.20238323930869</v>
      </c>
      <c r="AU561">
        <v>14725.171975277941</v>
      </c>
      <c r="AV561" s="1">
        <v>6333.5564973562005</v>
      </c>
      <c r="AW561" s="1">
        <v>0.39522639079999999</v>
      </c>
      <c r="AX561">
        <v>6402.6805992602003</v>
      </c>
      <c r="AY561" s="1">
        <v>0.39953987079999997</v>
      </c>
      <c r="AZ561">
        <v>1046.2627248547001</v>
      </c>
      <c r="BA561">
        <v>6.5288853199999997E-2</v>
      </c>
      <c r="BB561">
        <v>2242.6357579753999</v>
      </c>
      <c r="BC561" s="1">
        <v>0.1399448851</v>
      </c>
      <c r="BD561">
        <v>16025.1355794465</v>
      </c>
      <c r="BE561" s="1">
        <v>0.60843263717276197</v>
      </c>
      <c r="BF561">
        <v>0.21903765814542889</v>
      </c>
      <c r="BG561">
        <v>0.1232850286272261</v>
      </c>
      <c r="BH561">
        <v>3.7609784067234038E-2</v>
      </c>
      <c r="BI561">
        <v>1.163489198734902E-2</v>
      </c>
    </row>
    <row r="562" spans="1:61" x14ac:dyDescent="0.35">
      <c r="A562" t="s">
        <v>1885</v>
      </c>
      <c r="B562" t="s">
        <v>1189</v>
      </c>
      <c r="C562">
        <v>112</v>
      </c>
      <c r="D562">
        <v>10.58727694642857</v>
      </c>
      <c r="E562">
        <v>1185.775018</v>
      </c>
      <c r="F562" t="s">
        <v>3</v>
      </c>
      <c r="G562" t="s">
        <v>3</v>
      </c>
      <c r="H562" t="s">
        <v>3</v>
      </c>
      <c r="I562">
        <v>2.7203343970992069E-2</v>
      </c>
      <c r="J562">
        <v>0.92575929390358047</v>
      </c>
      <c r="K562">
        <v>3.6351578594690639E-2</v>
      </c>
      <c r="L562">
        <v>0.97710240656283054</v>
      </c>
      <c r="M562" t="s">
        <v>3</v>
      </c>
      <c r="N562">
        <v>0.18253361488499209</v>
      </c>
      <c r="O562">
        <v>61608.72560582</v>
      </c>
      <c r="P562" s="1">
        <v>0.3577981651376147</v>
      </c>
      <c r="Q562">
        <v>0.16513761467889909</v>
      </c>
      <c r="R562">
        <v>0.47706422018348632</v>
      </c>
      <c r="S562">
        <v>12.2</v>
      </c>
      <c r="T562">
        <v>88507.56557377</v>
      </c>
      <c r="U562" s="1">
        <v>97.194673606557387</v>
      </c>
      <c r="V562">
        <v>103916.39908878571</v>
      </c>
      <c r="W562" s="1">
        <v>0.84081751337652444</v>
      </c>
      <c r="X562">
        <v>3.7698462776008107E-2</v>
      </c>
      <c r="Y562">
        <v>0.1214840238474675</v>
      </c>
      <c r="Z562">
        <v>0.15918248662347559</v>
      </c>
      <c r="AA562">
        <v>103.9163990887857</v>
      </c>
      <c r="AB562">
        <v>2135.9751736648582</v>
      </c>
      <c r="AC562" s="1">
        <v>291.61703084555961</v>
      </c>
      <c r="AD562">
        <v>77208.450822258499</v>
      </c>
      <c r="AE562" s="1">
        <v>31</v>
      </c>
      <c r="AF562">
        <v>33648.5</v>
      </c>
      <c r="AG562" s="1">
        <v>54460.610677083343</v>
      </c>
      <c r="AH562" s="1">
        <v>24.309994</v>
      </c>
      <c r="AI562">
        <v>19.999995999999999</v>
      </c>
      <c r="AJ562">
        <v>20.826391000000001</v>
      </c>
      <c r="AK562">
        <v>1</v>
      </c>
      <c r="AL562">
        <v>1</v>
      </c>
      <c r="AM562">
        <v>1</v>
      </c>
      <c r="AN562">
        <v>0</v>
      </c>
      <c r="AO562">
        <v>0.74839902044915485</v>
      </c>
      <c r="AP562">
        <v>1817.538299664194</v>
      </c>
      <c r="AQ562" s="1">
        <v>3661.7212153140499</v>
      </c>
      <c r="AR562" s="1">
        <v>9783.6147109653466</v>
      </c>
      <c r="AS562" s="1">
        <v>961.42990254834331</v>
      </c>
      <c r="AT562">
        <v>641.9276578147643</v>
      </c>
      <c r="AU562">
        <v>16866.2317863067</v>
      </c>
      <c r="AV562" s="1">
        <v>13947.379655569301</v>
      </c>
      <c r="AW562" s="1">
        <v>0.76337258399999997</v>
      </c>
      <c r="AX562">
        <v>1793.0402055796999</v>
      </c>
      <c r="AY562" s="1">
        <v>9.8137268E-2</v>
      </c>
      <c r="AZ562">
        <v>558.33107763570001</v>
      </c>
      <c r="BA562">
        <v>3.05587607E-2</v>
      </c>
      <c r="BB562">
        <v>1971.9859826070999</v>
      </c>
      <c r="BC562" s="1">
        <v>0.1079313873</v>
      </c>
      <c r="BD562">
        <v>18270.736921391799</v>
      </c>
      <c r="BE562" s="1">
        <v>0.51998863127471551</v>
      </c>
      <c r="BF562">
        <v>0.22083156976633811</v>
      </c>
      <c r="BG562">
        <v>0.19855970088414729</v>
      </c>
      <c r="BH562">
        <v>5.1230178716808177E-2</v>
      </c>
      <c r="BI562">
        <v>9.3899193579908852E-3</v>
      </c>
    </row>
    <row r="563" spans="1:61" x14ac:dyDescent="0.35">
      <c r="A563" t="s">
        <v>1886</v>
      </c>
      <c r="B563" t="s">
        <v>1190</v>
      </c>
      <c r="C563">
        <v>56</v>
      </c>
      <c r="D563">
        <v>13.355783339285709</v>
      </c>
      <c r="E563">
        <v>747.92386699999997</v>
      </c>
      <c r="F563" t="s">
        <v>3</v>
      </c>
      <c r="G563">
        <v>1.2373676594300441E-2</v>
      </c>
      <c r="H563" t="s">
        <v>3</v>
      </c>
      <c r="I563">
        <v>2.6227900714138701E-2</v>
      </c>
      <c r="J563">
        <v>0.92504423295507632</v>
      </c>
      <c r="K563">
        <v>2.590451220161134E-2</v>
      </c>
      <c r="L563">
        <v>0.42281878081830432</v>
      </c>
      <c r="M563" t="s">
        <v>3</v>
      </c>
      <c r="N563">
        <v>0.1598905021186611</v>
      </c>
      <c r="O563">
        <v>55226.225919999997</v>
      </c>
      <c r="P563" s="1">
        <v>0.27868852459016391</v>
      </c>
      <c r="Q563">
        <v>0.1475409836065574</v>
      </c>
      <c r="R563">
        <v>0.57377049180327866</v>
      </c>
      <c r="S563">
        <v>7</v>
      </c>
      <c r="T563">
        <v>61773.285714279999</v>
      </c>
      <c r="U563" s="1">
        <v>106.8462667142857</v>
      </c>
      <c r="V563">
        <v>284117.36725604453</v>
      </c>
      <c r="W563" s="1">
        <v>0.90751764627044296</v>
      </c>
      <c r="X563">
        <v>4.8973741702045798E-2</v>
      </c>
      <c r="Y563">
        <v>4.3508612027511197E-2</v>
      </c>
      <c r="Z563">
        <v>9.2482353729557001E-2</v>
      </c>
      <c r="AA563">
        <v>284.11736725604447</v>
      </c>
      <c r="AB563">
        <v>7341.2097704859043</v>
      </c>
      <c r="AC563" s="1">
        <v>1017.036845008183</v>
      </c>
      <c r="AD563">
        <v>190749.61553835031</v>
      </c>
      <c r="AE563" s="1">
        <v>362</v>
      </c>
      <c r="AF563">
        <v>41297</v>
      </c>
      <c r="AG563" s="1">
        <v>64161.742571721312</v>
      </c>
      <c r="AH563" s="1">
        <v>52.989995</v>
      </c>
      <c r="AI563">
        <v>24.389996</v>
      </c>
      <c r="AJ563">
        <v>28.561819</v>
      </c>
      <c r="AK563">
        <v>0.5</v>
      </c>
      <c r="AL563">
        <v>0.31478200000000001</v>
      </c>
      <c r="AM563">
        <v>0.45508199999999999</v>
      </c>
      <c r="AN563">
        <v>0</v>
      </c>
      <c r="AO563">
        <v>0.92448976456826826</v>
      </c>
      <c r="AP563">
        <v>2171.2406859186381</v>
      </c>
      <c r="AQ563" s="1">
        <v>3302.546955624829</v>
      </c>
      <c r="AR563" s="1">
        <v>8192.4717345595818</v>
      </c>
      <c r="AS563" s="1">
        <v>1151.909823998169</v>
      </c>
      <c r="AT563">
        <v>217.9336523298835</v>
      </c>
      <c r="AU563">
        <v>15036.1028524311</v>
      </c>
      <c r="AV563" s="1">
        <v>7053.1062051778999</v>
      </c>
      <c r="AW563" s="1">
        <v>0.43024927120000001</v>
      </c>
      <c r="AX563">
        <v>6006.4430723920996</v>
      </c>
      <c r="AY563" s="1">
        <v>0.36640136690000003</v>
      </c>
      <c r="AZ563">
        <v>825.07285759980005</v>
      </c>
      <c r="BA563">
        <v>5.03305899E-2</v>
      </c>
      <c r="BB563">
        <v>2508.4473636202001</v>
      </c>
      <c r="BC563" s="1">
        <v>0.153018772</v>
      </c>
      <c r="BD563">
        <v>16393.069498789999</v>
      </c>
      <c r="BE563" s="1">
        <v>0.50527303530688317</v>
      </c>
      <c r="BF563">
        <v>0.21550299363291919</v>
      </c>
      <c r="BG563">
        <v>0.22916812226469399</v>
      </c>
      <c r="BH563">
        <v>3.054001122208368E-2</v>
      </c>
      <c r="BI563">
        <v>1.9515837573419851E-2</v>
      </c>
    </row>
    <row r="564" spans="1:61" x14ac:dyDescent="0.35">
      <c r="A564" t="s">
        <v>1887</v>
      </c>
      <c r="B564" t="s">
        <v>1191</v>
      </c>
      <c r="C564">
        <v>55</v>
      </c>
      <c r="D564">
        <v>31.03011056363637</v>
      </c>
      <c r="E564">
        <v>1706.6560810000001</v>
      </c>
      <c r="F564" t="s">
        <v>3</v>
      </c>
      <c r="G564">
        <v>1.1301509440878181E-2</v>
      </c>
      <c r="H564" t="s">
        <v>3</v>
      </c>
      <c r="I564">
        <v>0.22376733310876601</v>
      </c>
      <c r="J564">
        <v>0.72138148695006654</v>
      </c>
      <c r="K564">
        <v>3.7945322348866502E-2</v>
      </c>
      <c r="L564">
        <v>0.33480318033963918</v>
      </c>
      <c r="M564">
        <v>2.9453920489224659E-2</v>
      </c>
      <c r="N564">
        <v>0.1451449322762938</v>
      </c>
      <c r="O564">
        <v>66194.498973490001</v>
      </c>
      <c r="P564" s="1">
        <v>0.1951219512195122</v>
      </c>
      <c r="Q564">
        <v>0.1951219512195122</v>
      </c>
      <c r="R564">
        <v>0.6097560975609756</v>
      </c>
      <c r="S564">
        <v>13</v>
      </c>
      <c r="T564">
        <v>85879.846153840001</v>
      </c>
      <c r="U564" s="1">
        <v>131.281237</v>
      </c>
      <c r="V564">
        <v>135540.57116443719</v>
      </c>
      <c r="W564" s="1">
        <v>0.76410366125638152</v>
      </c>
      <c r="X564">
        <v>0.16326493116885041</v>
      </c>
      <c r="Y564">
        <v>7.2631407574768131E-2</v>
      </c>
      <c r="Z564">
        <v>0.23589633874361851</v>
      </c>
      <c r="AA564">
        <v>135.54057116443721</v>
      </c>
      <c r="AB564">
        <v>3773.3841467500679</v>
      </c>
      <c r="AC564" s="1">
        <v>578.13761131174272</v>
      </c>
      <c r="AD564">
        <v>123371.95655350829</v>
      </c>
      <c r="AE564" s="1">
        <v>112</v>
      </c>
      <c r="AF564">
        <v>38136</v>
      </c>
      <c r="AG564" s="1">
        <v>59641.621077560689</v>
      </c>
      <c r="AH564" s="1">
        <v>32.429983999999997</v>
      </c>
      <c r="AI564">
        <v>27.479997000000001</v>
      </c>
      <c r="AJ564">
        <v>27.479973999999999</v>
      </c>
      <c r="AK564">
        <v>5.5</v>
      </c>
      <c r="AL564">
        <v>5.2243729999999999</v>
      </c>
      <c r="AM564">
        <v>5.4570759999999998</v>
      </c>
      <c r="AN564">
        <v>216.86594277573141</v>
      </c>
      <c r="AO564">
        <v>0.92220240377625151</v>
      </c>
      <c r="AP564">
        <v>1728.8231547337739</v>
      </c>
      <c r="AQ564" s="1">
        <v>1977.790333728052</v>
      </c>
      <c r="AR564" s="1">
        <v>7788.3948839953773</v>
      </c>
      <c r="AS564" s="1">
        <v>615.0680864682073</v>
      </c>
      <c r="AT564">
        <v>240.05804365689309</v>
      </c>
      <c r="AU564">
        <v>12350.134502582299</v>
      </c>
      <c r="AV564" s="1">
        <v>7124.8384893026996</v>
      </c>
      <c r="AW564" s="1">
        <v>0.57607654050000001</v>
      </c>
      <c r="AX564">
        <v>3549.2424753567002</v>
      </c>
      <c r="AY564" s="1">
        <v>0.2869728668</v>
      </c>
      <c r="AZ564">
        <v>758.79218289510004</v>
      </c>
      <c r="BA564">
        <v>6.1351899600000002E-2</v>
      </c>
      <c r="BB564">
        <v>934.99464254110001</v>
      </c>
      <c r="BC564" s="1">
        <v>7.5598693199999997E-2</v>
      </c>
      <c r="BD564">
        <v>12367.867790095601</v>
      </c>
      <c r="BE564" s="1">
        <v>0.57888376126153229</v>
      </c>
      <c r="BF564">
        <v>0.2448148046913167</v>
      </c>
      <c r="BG564">
        <v>0.13281759474251381</v>
      </c>
      <c r="BH564">
        <v>3.0389283331351321E-2</v>
      </c>
      <c r="BI564">
        <v>1.309455597328584E-2</v>
      </c>
    </row>
    <row r="565" spans="1:61" x14ac:dyDescent="0.35">
      <c r="A565" t="s">
        <v>1888</v>
      </c>
      <c r="B565" t="s">
        <v>1192</v>
      </c>
      <c r="C565">
        <v>119</v>
      </c>
      <c r="D565">
        <v>14.127588159663871</v>
      </c>
      <c r="E565">
        <v>1681.1829909999999</v>
      </c>
      <c r="F565" t="s">
        <v>3</v>
      </c>
      <c r="G565">
        <v>2.2092775280832731E-2</v>
      </c>
      <c r="H565" t="s">
        <v>3</v>
      </c>
      <c r="I565">
        <v>1.411311821307574E-2</v>
      </c>
      <c r="J565">
        <v>0.94823018076516286</v>
      </c>
      <c r="K565">
        <v>1.017311974733953E-2</v>
      </c>
      <c r="L565">
        <v>0.81457724269666321</v>
      </c>
      <c r="M565" t="s">
        <v>3</v>
      </c>
      <c r="N565">
        <v>0.18200395314215451</v>
      </c>
      <c r="O565">
        <v>64003.592885370002</v>
      </c>
      <c r="P565" s="1">
        <v>0.24561403508771931</v>
      </c>
      <c r="Q565">
        <v>0.22807017543859651</v>
      </c>
      <c r="R565">
        <v>0.52631578947368418</v>
      </c>
      <c r="S565">
        <v>15</v>
      </c>
      <c r="T565">
        <v>74210.666666660007</v>
      </c>
      <c r="U565" s="1">
        <v>112.07886606666671</v>
      </c>
      <c r="V565">
        <v>142567.79379943179</v>
      </c>
      <c r="W565" s="1">
        <v>0.76589088358747848</v>
      </c>
      <c r="X565">
        <v>0.1059350378239884</v>
      </c>
      <c r="Y565">
        <v>0.12817407858853311</v>
      </c>
      <c r="Z565">
        <v>0.2341091164125215</v>
      </c>
      <c r="AA565">
        <v>142.5677937994318</v>
      </c>
      <c r="AB565">
        <v>3031.878758759105</v>
      </c>
      <c r="AC565" s="1">
        <v>417.00138756638188</v>
      </c>
      <c r="AD565">
        <v>125214.291688593</v>
      </c>
      <c r="AE565" s="1">
        <v>117</v>
      </c>
      <c r="AF565">
        <v>36434.5</v>
      </c>
      <c r="AG565" s="1">
        <v>57154.440661091197</v>
      </c>
      <c r="AH565" s="1">
        <v>26.499970999999999</v>
      </c>
      <c r="AI565">
        <v>19.999997</v>
      </c>
      <c r="AJ565">
        <v>24.088349999999998</v>
      </c>
      <c r="AK565">
        <v>1.5</v>
      </c>
      <c r="AL565">
        <v>1.2642910000000001</v>
      </c>
      <c r="AM565">
        <v>1.449549</v>
      </c>
      <c r="AN565">
        <v>0</v>
      </c>
      <c r="AO565">
        <v>0.71380293796587757</v>
      </c>
      <c r="AP565">
        <v>1696.302356891975</v>
      </c>
      <c r="AQ565" s="1">
        <v>3147.784350858924</v>
      </c>
      <c r="AR565" s="1">
        <v>8794.9806292086141</v>
      </c>
      <c r="AS565" s="1">
        <v>891.50527814256247</v>
      </c>
      <c r="AT565">
        <v>357.62188483859097</v>
      </c>
      <c r="AU565">
        <v>14888.19449994067</v>
      </c>
      <c r="AV565" s="1">
        <v>9262.9047992719006</v>
      </c>
      <c r="AW565" s="1">
        <v>0.61971003920000001</v>
      </c>
      <c r="AX565">
        <v>2838.9620997971001</v>
      </c>
      <c r="AY565" s="1">
        <v>0.18993321769999999</v>
      </c>
      <c r="AZ565">
        <v>493.99870064819999</v>
      </c>
      <c r="BA565">
        <v>3.30496708E-2</v>
      </c>
      <c r="BB565">
        <v>2351.2939006841998</v>
      </c>
      <c r="BC565" s="1">
        <v>0.15730707229999999</v>
      </c>
      <c r="BD565">
        <v>14947.1595004014</v>
      </c>
      <c r="BE565" s="1">
        <v>0.51531976167503502</v>
      </c>
      <c r="BF565">
        <v>0.27153189690923041</v>
      </c>
      <c r="BG565">
        <v>0.13787881083684381</v>
      </c>
      <c r="BH565">
        <v>6.1988175131877613E-2</v>
      </c>
      <c r="BI565">
        <v>1.3281355447013161E-2</v>
      </c>
    </row>
    <row r="566" spans="1:61" x14ac:dyDescent="0.35">
      <c r="A566" t="s">
        <v>1889</v>
      </c>
      <c r="B566" t="s">
        <v>1193</v>
      </c>
      <c r="C566">
        <v>50</v>
      </c>
      <c r="D566">
        <v>29.963021699999999</v>
      </c>
      <c r="E566">
        <v>1498.151085</v>
      </c>
      <c r="F566">
        <v>1.372529888808041E-2</v>
      </c>
      <c r="G566" t="s">
        <v>3</v>
      </c>
      <c r="H566" t="s">
        <v>3</v>
      </c>
      <c r="I566">
        <v>2.7348024922297421E-2</v>
      </c>
      <c r="J566">
        <v>0.91880708776598952</v>
      </c>
      <c r="K566">
        <v>3.3367722597593533E-2</v>
      </c>
      <c r="L566">
        <v>0.1144380679125334</v>
      </c>
      <c r="M566">
        <v>1.043928416933647E-2</v>
      </c>
      <c r="N566">
        <v>9.530975760651017E-2</v>
      </c>
      <c r="O566">
        <v>75076.95712028</v>
      </c>
      <c r="P566" s="1">
        <v>0.24770642201834861</v>
      </c>
      <c r="Q566">
        <v>0.1376146788990826</v>
      </c>
      <c r="R566">
        <v>0.61467889908256879</v>
      </c>
      <c r="S566">
        <v>11.83</v>
      </c>
      <c r="T566">
        <v>98739.814032120004</v>
      </c>
      <c r="U566" s="1">
        <v>126.6399902789518</v>
      </c>
      <c r="V566">
        <v>258928.24420976211</v>
      </c>
      <c r="W566" s="1">
        <v>0.85996815837587348</v>
      </c>
      <c r="X566">
        <v>3.8836170824933368E-2</v>
      </c>
      <c r="Y566">
        <v>0.1011956707991931</v>
      </c>
      <c r="Z566">
        <v>0.14003184162412649</v>
      </c>
      <c r="AA566">
        <v>258.92824420976211</v>
      </c>
      <c r="AB566">
        <v>7930.4665056528675</v>
      </c>
      <c r="AC566" s="1">
        <v>971.41044356017017</v>
      </c>
      <c r="AD566">
        <v>224480.62109654609</v>
      </c>
      <c r="AE566" s="1">
        <v>452</v>
      </c>
      <c r="AF566">
        <v>50262.5</v>
      </c>
      <c r="AG566" s="1">
        <v>118835.30790838379</v>
      </c>
      <c r="AH566" s="1">
        <v>44.199975999999999</v>
      </c>
      <c r="AI566">
        <v>29.099996999999998</v>
      </c>
      <c r="AJ566">
        <v>29.099945000000002</v>
      </c>
      <c r="AK566">
        <v>2.2799999999999998</v>
      </c>
      <c r="AL566">
        <v>2.2799999999999998</v>
      </c>
      <c r="AM566">
        <v>2.2799999999999998</v>
      </c>
      <c r="AN566">
        <v>0</v>
      </c>
      <c r="AO566">
        <v>0.71402268654336398</v>
      </c>
      <c r="AP566">
        <v>1658.9339452369049</v>
      </c>
      <c r="AQ566" s="1">
        <v>1996.7597860799201</v>
      </c>
      <c r="AR566" s="1">
        <v>8207.7131626547543</v>
      </c>
      <c r="AS566" s="1">
        <v>952.35047672111114</v>
      </c>
      <c r="AT566">
        <v>210.95613330614111</v>
      </c>
      <c r="AU566">
        <v>13026.71350399883</v>
      </c>
      <c r="AV566" s="1">
        <v>4051.3242335313998</v>
      </c>
      <c r="AW566" s="1">
        <v>0.31907256810000001</v>
      </c>
      <c r="AX566">
        <v>7011.5762483369999</v>
      </c>
      <c r="AY566" s="1">
        <v>0.55221490829999997</v>
      </c>
      <c r="AZ566">
        <v>1064.4073613175001</v>
      </c>
      <c r="BA566" s="1">
        <v>8.3830167799999994E-2</v>
      </c>
      <c r="BB566">
        <v>569.87968879419998</v>
      </c>
      <c r="BC566" s="1">
        <v>4.4882355800000003E-2</v>
      </c>
      <c r="BD566">
        <v>12697.1875319801</v>
      </c>
      <c r="BE566" s="1">
        <v>0.56736222378765022</v>
      </c>
      <c r="BF566">
        <v>0.23175302526235769</v>
      </c>
      <c r="BG566">
        <v>0.13908143948045421</v>
      </c>
      <c r="BH566">
        <v>4.7209926656555122E-2</v>
      </c>
      <c r="BI566">
        <v>1.459338481298268E-2</v>
      </c>
    </row>
    <row r="567" spans="1:61" x14ac:dyDescent="0.35">
      <c r="A567" t="s">
        <v>1890</v>
      </c>
      <c r="B567" t="s">
        <v>1194</v>
      </c>
      <c r="C567">
        <v>176</v>
      </c>
      <c r="D567">
        <v>5.0060917215909093</v>
      </c>
      <c r="E567">
        <v>881.07214299999998</v>
      </c>
      <c r="F567" t="s">
        <v>3</v>
      </c>
      <c r="G567" t="s">
        <v>3</v>
      </c>
      <c r="H567" t="s">
        <v>3</v>
      </c>
      <c r="I567">
        <v>3.4873555063682289E-2</v>
      </c>
      <c r="J567">
        <v>0.94197158579042006</v>
      </c>
      <c r="K567">
        <v>2.0851957094134441E-2</v>
      </c>
      <c r="L567">
        <v>0.3843660603933115</v>
      </c>
      <c r="M567">
        <v>1.268663328496533E-2</v>
      </c>
      <c r="N567">
        <v>0.1711681646599286</v>
      </c>
      <c r="O567">
        <v>60568.629939420003</v>
      </c>
      <c r="P567" s="1">
        <v>0.2</v>
      </c>
      <c r="Q567">
        <v>0.15714285714285711</v>
      </c>
      <c r="R567">
        <v>0.6428571428571429</v>
      </c>
      <c r="S567">
        <v>7</v>
      </c>
      <c r="T567">
        <v>73885.285714280006</v>
      </c>
      <c r="U567" s="1">
        <v>125.86744899999999</v>
      </c>
      <c r="V567">
        <v>252414.16581706639</v>
      </c>
      <c r="W567" s="1">
        <v>0.72248159795254474</v>
      </c>
      <c r="X567">
        <v>6.0865867137624298E-2</v>
      </c>
      <c r="Y567">
        <v>0.216652534909831</v>
      </c>
      <c r="Z567">
        <v>0.27751840204745531</v>
      </c>
      <c r="AA567">
        <v>252.41416581706639</v>
      </c>
      <c r="AB567">
        <v>5359.9901410116427</v>
      </c>
      <c r="AC567" s="1">
        <v>505.24052262539868</v>
      </c>
      <c r="AD567">
        <v>215569.23600682241</v>
      </c>
      <c r="AE567" s="1">
        <v>432</v>
      </c>
      <c r="AF567">
        <v>37723.5</v>
      </c>
      <c r="AG567" s="1">
        <v>74839.472114639808</v>
      </c>
      <c r="AH567" s="1">
        <v>25.699974999999998</v>
      </c>
      <c r="AI567">
        <v>19.999993</v>
      </c>
      <c r="AJ567">
        <v>19.999897000000001</v>
      </c>
      <c r="AK567">
        <v>0.5</v>
      </c>
      <c r="AL567">
        <v>0.22958600000000001</v>
      </c>
      <c r="AM567">
        <v>0.41945700000000002</v>
      </c>
      <c r="AN567">
        <v>148.47346047575601</v>
      </c>
      <c r="AO567">
        <v>0.93281671289773926</v>
      </c>
      <c r="AP567">
        <v>1962.717234609016</v>
      </c>
      <c r="AQ567" s="1">
        <v>4009.1480113904809</v>
      </c>
      <c r="AR567" s="1">
        <v>9858.8266227820131</v>
      </c>
      <c r="AS567" s="1">
        <v>898.73179658569688</v>
      </c>
      <c r="AT567">
        <v>780.9366298396294</v>
      </c>
      <c r="AU567">
        <v>17510.36029520684</v>
      </c>
      <c r="AV567" s="1">
        <v>6957.8915488256998</v>
      </c>
      <c r="AW567" s="1">
        <v>0.33558848400000002</v>
      </c>
      <c r="AX567">
        <v>8191.9220860623</v>
      </c>
      <c r="AY567" s="1">
        <v>0.39510743939999998</v>
      </c>
      <c r="AZ567">
        <v>3437.9255446343</v>
      </c>
      <c r="BA567" s="1">
        <v>0.165815781</v>
      </c>
      <c r="BB567">
        <v>2145.6646206179998</v>
      </c>
      <c r="BC567" s="1">
        <v>0.1034882956</v>
      </c>
      <c r="BD567">
        <v>20733.403800140299</v>
      </c>
      <c r="BE567" s="1">
        <v>0.50198065574307149</v>
      </c>
      <c r="BF567">
        <v>0.24509632931208389</v>
      </c>
      <c r="BG567">
        <v>0.1928834699650733</v>
      </c>
      <c r="BH567">
        <v>3.7707838456556952E-2</v>
      </c>
      <c r="BI567">
        <v>2.2331706523214371E-2</v>
      </c>
    </row>
    <row r="568" spans="1:61" x14ac:dyDescent="0.35">
      <c r="A568" t="s">
        <v>1891</v>
      </c>
      <c r="B568" t="s">
        <v>1195</v>
      </c>
      <c r="C568">
        <v>63</v>
      </c>
      <c r="D568">
        <v>6.8032159047619043</v>
      </c>
      <c r="E568">
        <v>428.60260199999999</v>
      </c>
      <c r="F568" t="s">
        <v>3</v>
      </c>
      <c r="G568">
        <v>2.0952182800604149E-2</v>
      </c>
      <c r="H568" t="s">
        <v>3</v>
      </c>
      <c r="I568" t="s">
        <v>3</v>
      </c>
      <c r="J568">
        <v>0.9622860709589125</v>
      </c>
      <c r="K568" t="s">
        <v>3</v>
      </c>
      <c r="L568">
        <v>0.1828991590235915</v>
      </c>
      <c r="M568" t="s">
        <v>3</v>
      </c>
      <c r="N568">
        <v>0.14759848563573141</v>
      </c>
      <c r="O568">
        <v>62504.995441450003</v>
      </c>
      <c r="P568" s="1">
        <v>0.2</v>
      </c>
      <c r="Q568">
        <v>0.22</v>
      </c>
      <c r="R568">
        <v>0.57999999999999996</v>
      </c>
      <c r="S568">
        <v>5</v>
      </c>
      <c r="T568">
        <v>79438.8</v>
      </c>
      <c r="U568" s="1">
        <v>85.720520399999998</v>
      </c>
      <c r="V568">
        <v>158456.80750206919</v>
      </c>
      <c r="W568" s="1">
        <v>0.93718795553265111</v>
      </c>
      <c r="X568">
        <v>4.1572701170580872E-2</v>
      </c>
      <c r="Y568">
        <v>2.1239343296768021E-2</v>
      </c>
      <c r="Z568">
        <v>6.2812044467348893E-2</v>
      </c>
      <c r="AA568">
        <v>158.45680750206921</v>
      </c>
      <c r="AB568">
        <v>3659.5881422110451</v>
      </c>
      <c r="AC568" s="1">
        <v>604.70727146915453</v>
      </c>
      <c r="AD568">
        <v>165271.34774924861</v>
      </c>
      <c r="AE568" s="1">
        <v>260</v>
      </c>
      <c r="AF568">
        <v>42896.5</v>
      </c>
      <c r="AG568" s="1">
        <v>68390.672645739905</v>
      </c>
      <c r="AH568" s="1">
        <v>32.899818000000003</v>
      </c>
      <c r="AI568">
        <v>22.962281000000001</v>
      </c>
      <c r="AJ568">
        <v>21.081954</v>
      </c>
      <c r="AK568">
        <v>5.4</v>
      </c>
      <c r="AL568">
        <v>3.2605469999999999</v>
      </c>
      <c r="AM568">
        <v>4.1731680000000004</v>
      </c>
      <c r="AN568">
        <v>2078.214658155528</v>
      </c>
      <c r="AO568" s="1">
        <v>1.218413078276086</v>
      </c>
      <c r="AP568">
        <v>2227.607941586878</v>
      </c>
      <c r="AQ568" s="1">
        <v>4406.5020165229889</v>
      </c>
      <c r="AR568" s="1">
        <v>11576.57027009836</v>
      </c>
      <c r="AS568" s="1">
        <v>561.47573271148735</v>
      </c>
      <c r="AT568">
        <v>1150.0555005963311</v>
      </c>
      <c r="AU568" s="1">
        <v>19922.21146151605</v>
      </c>
      <c r="AV568" s="1">
        <v>9074.7341124526993</v>
      </c>
      <c r="AW568" s="1">
        <v>0.55239524210000002</v>
      </c>
      <c r="AX568">
        <v>4806.9310516317</v>
      </c>
      <c r="AY568" s="1">
        <v>0.29260646200000001</v>
      </c>
      <c r="AZ568">
        <v>1022.6658387845</v>
      </c>
      <c r="BA568">
        <v>6.22514926E-2</v>
      </c>
      <c r="BB568">
        <v>1523.6419789813999</v>
      </c>
      <c r="BC568" s="1">
        <v>9.27468033E-2</v>
      </c>
      <c r="BD568">
        <v>16427.9729818503</v>
      </c>
      <c r="BE568" s="1">
        <v>0.56075023936926094</v>
      </c>
      <c r="BF568">
        <v>0.2329675154003098</v>
      </c>
      <c r="BG568">
        <v>0.12578428072233139</v>
      </c>
      <c r="BH568">
        <v>6.9390875874445188E-2</v>
      </c>
      <c r="BI568">
        <v>1.110708863365268E-2</v>
      </c>
    </row>
    <row r="569" spans="1:61" x14ac:dyDescent="0.35">
      <c r="A569" t="s">
        <v>1892</v>
      </c>
      <c r="B569" t="s">
        <v>1196</v>
      </c>
      <c r="C569">
        <v>13</v>
      </c>
      <c r="D569">
        <v>68.870704000000003</v>
      </c>
      <c r="E569">
        <v>895.31915200000003</v>
      </c>
      <c r="F569" t="s">
        <v>3</v>
      </c>
      <c r="G569" t="s">
        <v>3</v>
      </c>
      <c r="H569" t="s">
        <v>3</v>
      </c>
      <c r="I569">
        <v>3.746874917360099E-2</v>
      </c>
      <c r="J569">
        <v>0.90505938675634434</v>
      </c>
      <c r="K569">
        <v>4.2916921867688348E-2</v>
      </c>
      <c r="L569">
        <v>0.40541651849028099</v>
      </c>
      <c r="M569" t="s">
        <v>3</v>
      </c>
      <c r="N569">
        <v>0.15286196638756319</v>
      </c>
      <c r="O569">
        <v>62738.120167519999</v>
      </c>
      <c r="P569" s="1">
        <v>0.15714285714285711</v>
      </c>
      <c r="Q569">
        <v>0.24285714285714291</v>
      </c>
      <c r="R569">
        <v>0.6</v>
      </c>
      <c r="S569">
        <v>12.13</v>
      </c>
      <c r="T569">
        <v>68819.024732060003</v>
      </c>
      <c r="U569" s="1">
        <v>73.81031755976916</v>
      </c>
      <c r="V569">
        <v>124013.6880261889</v>
      </c>
      <c r="W569" s="1">
        <v>0.66443433383021788</v>
      </c>
      <c r="X569">
        <v>0.13610367405454821</v>
      </c>
      <c r="Y569">
        <v>0.19946199211523399</v>
      </c>
      <c r="Z569">
        <v>0.33556566616978212</v>
      </c>
      <c r="AA569">
        <v>124.0136880261889</v>
      </c>
      <c r="AB569">
        <v>4272.9746051495167</v>
      </c>
      <c r="AC569" s="1">
        <v>447.52440412444122</v>
      </c>
      <c r="AD569">
        <v>107363.0470541722</v>
      </c>
      <c r="AE569" s="1">
        <v>74</v>
      </c>
      <c r="AF569">
        <v>35168.5</v>
      </c>
      <c r="AG569" s="1">
        <v>53040.31551976574</v>
      </c>
      <c r="AH569" s="1">
        <v>53.149982999999999</v>
      </c>
      <c r="AI569">
        <v>28.649989999999999</v>
      </c>
      <c r="AJ569">
        <v>35.401181999999999</v>
      </c>
      <c r="AK569">
        <v>1</v>
      </c>
      <c r="AL569">
        <v>0.87493799999999999</v>
      </c>
      <c r="AM569">
        <v>0.914713</v>
      </c>
      <c r="AN569">
        <v>0</v>
      </c>
      <c r="AO569">
        <v>0.84327259173459401</v>
      </c>
      <c r="AP569">
        <v>2051.6057496332878</v>
      </c>
      <c r="AQ569" s="1">
        <v>3161.096580674955</v>
      </c>
      <c r="AR569" s="1">
        <v>7302.2231071406813</v>
      </c>
      <c r="AS569" s="1">
        <v>1565.7114749177169</v>
      </c>
      <c r="AT569" s="1">
        <v>96.529220677276442</v>
      </c>
      <c r="AU569">
        <v>14177.16613304392</v>
      </c>
      <c r="AV569" s="1">
        <v>8449.9700966351993</v>
      </c>
      <c r="AW569" s="1">
        <v>0.57244497270000005</v>
      </c>
      <c r="AX569">
        <v>3797.4419702518999</v>
      </c>
      <c r="AY569" s="1">
        <v>0.25725849210000001</v>
      </c>
      <c r="AZ569">
        <v>1003.5420329536</v>
      </c>
      <c r="BA569">
        <v>6.7985162700000004E-2</v>
      </c>
      <c r="BB569">
        <v>1510.2378033218999</v>
      </c>
      <c r="BC569" s="1">
        <v>0.1023113725</v>
      </c>
      <c r="BD569">
        <v>14761.1919031626</v>
      </c>
      <c r="BE569" s="1">
        <v>0.5787903482226926</v>
      </c>
      <c r="BF569">
        <v>0.1817082926353018</v>
      </c>
      <c r="BG569">
        <v>0.1526852344976232</v>
      </c>
      <c r="BH569">
        <v>7.5499601778648742E-2</v>
      </c>
      <c r="BI569">
        <v>1.1316522865733661E-2</v>
      </c>
    </row>
    <row r="570" spans="1:61" x14ac:dyDescent="0.35">
      <c r="A570" t="s">
        <v>1893</v>
      </c>
      <c r="B570" t="s">
        <v>1197</v>
      </c>
      <c r="C570">
        <v>68</v>
      </c>
      <c r="D570">
        <v>13.619921926470591</v>
      </c>
      <c r="E570">
        <v>926.15469099999996</v>
      </c>
      <c r="F570" t="s">
        <v>3</v>
      </c>
      <c r="G570">
        <v>1.6035886848610219E-2</v>
      </c>
      <c r="H570" t="s">
        <v>3</v>
      </c>
      <c r="I570">
        <v>5.0698567297191043E-2</v>
      </c>
      <c r="J570">
        <v>0.87752141046578824</v>
      </c>
      <c r="K570">
        <v>5.0217207226641178E-2</v>
      </c>
      <c r="L570">
        <v>0.35969750653487131</v>
      </c>
      <c r="M570" t="s">
        <v>3</v>
      </c>
      <c r="N570">
        <v>0.14801822722101241</v>
      </c>
      <c r="O570">
        <v>60961.51954537</v>
      </c>
      <c r="P570" s="1">
        <v>0.1097560975609756</v>
      </c>
      <c r="Q570">
        <v>0.23170731707317069</v>
      </c>
      <c r="R570">
        <v>0.65853658536585369</v>
      </c>
      <c r="S570">
        <v>8.4600000000000009</v>
      </c>
      <c r="T570">
        <v>90064.294326239993</v>
      </c>
      <c r="U570" s="1">
        <v>109.4745497635934</v>
      </c>
      <c r="V570">
        <v>284776.19620457123</v>
      </c>
      <c r="W570" s="1">
        <v>0.76607030811102517</v>
      </c>
      <c r="X570">
        <v>0.1532414742760301</v>
      </c>
      <c r="Y570">
        <v>8.0688217612944785E-2</v>
      </c>
      <c r="Z570">
        <v>0.23392969188897489</v>
      </c>
      <c r="AA570">
        <v>284.77619620457119</v>
      </c>
      <c r="AB570">
        <v>6981.9977837805936</v>
      </c>
      <c r="AC570" s="1">
        <v>797.08671475054928</v>
      </c>
      <c r="AD570">
        <v>228305.73316298399</v>
      </c>
      <c r="AE570" s="1">
        <v>461</v>
      </c>
      <c r="AF570">
        <v>39619</v>
      </c>
      <c r="AG570" s="1">
        <v>60568.953092182033</v>
      </c>
      <c r="AH570" s="1">
        <v>31.789940999999999</v>
      </c>
      <c r="AI570">
        <v>23.790493999999999</v>
      </c>
      <c r="AJ570">
        <v>24.322568</v>
      </c>
      <c r="AK570">
        <v>0.5</v>
      </c>
      <c r="AL570">
        <v>0.38278800000000002</v>
      </c>
      <c r="AM570">
        <v>0.41483100000000001</v>
      </c>
      <c r="AN570">
        <v>2901.8026320184131</v>
      </c>
      <c r="AO570" s="1">
        <v>1.4818846464669</v>
      </c>
      <c r="AP570">
        <v>2465.231912322085</v>
      </c>
      <c r="AQ570" s="1">
        <v>2936.8672819258009</v>
      </c>
      <c r="AR570" s="1">
        <v>7813.9043081303143</v>
      </c>
      <c r="AS570" s="1">
        <v>866.2340727700315</v>
      </c>
      <c r="AT570">
        <v>1621.199972953546</v>
      </c>
      <c r="AU570" s="1">
        <v>15703.43754810178</v>
      </c>
      <c r="AV570" s="1">
        <v>6477.4947647030003</v>
      </c>
      <c r="AW570" s="1">
        <v>0.33614586229999999</v>
      </c>
      <c r="AX570">
        <v>9479.0437891212005</v>
      </c>
      <c r="AY570" s="1">
        <v>0.49190952110000002</v>
      </c>
      <c r="AZ570">
        <v>1149.9414169381</v>
      </c>
      <c r="BA570" s="1">
        <v>5.9675547900000001E-2</v>
      </c>
      <c r="BB570">
        <v>2163.4129296065998</v>
      </c>
      <c r="BC570" s="1">
        <v>0.1122690687</v>
      </c>
      <c r="BD570">
        <v>19269.892900368901</v>
      </c>
      <c r="BE570" s="1">
        <v>0.50090786587660185</v>
      </c>
      <c r="BF570">
        <v>0.2079705744693218</v>
      </c>
      <c r="BG570">
        <v>0.1903015665676536</v>
      </c>
      <c r="BH570">
        <v>3.9292367839017663E-2</v>
      </c>
      <c r="BI570">
        <v>6.1527625247405113E-2</v>
      </c>
    </row>
    <row r="571" spans="1:61" x14ac:dyDescent="0.35">
      <c r="A571" t="s">
        <v>1894</v>
      </c>
      <c r="B571" t="s">
        <v>1198</v>
      </c>
      <c r="C571">
        <v>85</v>
      </c>
      <c r="D571">
        <v>13.99093612941177</v>
      </c>
      <c r="E571">
        <v>1189.2295710000001</v>
      </c>
      <c r="F571" t="s">
        <v>3</v>
      </c>
      <c r="G571" t="s">
        <v>3</v>
      </c>
      <c r="H571" t="s">
        <v>3</v>
      </c>
      <c r="I571">
        <v>8.3810160593498842E-3</v>
      </c>
      <c r="J571">
        <v>0.96640799275057221</v>
      </c>
      <c r="K571">
        <v>2.0848628893020939E-2</v>
      </c>
      <c r="L571">
        <v>0.99520915580175595</v>
      </c>
      <c r="M571" t="s">
        <v>3</v>
      </c>
      <c r="N571">
        <v>0.18603745434038141</v>
      </c>
      <c r="O571">
        <v>63251.913746630002</v>
      </c>
      <c r="P571" s="1">
        <v>0.17821782178217821</v>
      </c>
      <c r="Q571">
        <v>0.20792079207920791</v>
      </c>
      <c r="R571">
        <v>0.61386138613861385</v>
      </c>
      <c r="S571">
        <v>8.9499999999999993</v>
      </c>
      <c r="T571">
        <v>97395.083798880005</v>
      </c>
      <c r="U571" s="1">
        <v>132.87481240223471</v>
      </c>
      <c r="V571">
        <v>174289.80497492189</v>
      </c>
      <c r="W571" s="1">
        <v>0.46628308434882149</v>
      </c>
      <c r="X571">
        <v>8.0039382335911721E-2</v>
      </c>
      <c r="Y571">
        <v>0.45367753331526678</v>
      </c>
      <c r="Z571">
        <v>0.53371691565117851</v>
      </c>
      <c r="AA571">
        <v>174.28980497492191</v>
      </c>
      <c r="AB571">
        <v>3532.3062110435858</v>
      </c>
      <c r="AC571" s="1">
        <v>256.73608985627891</v>
      </c>
      <c r="AD571">
        <v>92918.589053554111</v>
      </c>
      <c r="AE571" s="1">
        <v>51</v>
      </c>
      <c r="AF571">
        <v>33729</v>
      </c>
      <c r="AG571" s="1">
        <v>44090.05359116022</v>
      </c>
      <c r="AH571" s="1">
        <v>20.499998000000001</v>
      </c>
      <c r="AI571">
        <v>19.999995999999999</v>
      </c>
      <c r="AJ571">
        <v>20.499994000000001</v>
      </c>
      <c r="AK571">
        <v>0</v>
      </c>
      <c r="AL571">
        <v>0</v>
      </c>
      <c r="AM571">
        <v>0</v>
      </c>
      <c r="AN571">
        <v>0</v>
      </c>
      <c r="AO571">
        <v>0.73004423939470819</v>
      </c>
      <c r="AP571">
        <v>2156.8784552196439</v>
      </c>
      <c r="AQ571" s="1">
        <v>3943.0301048240581</v>
      </c>
      <c r="AR571" s="1">
        <v>10298.584981957199</v>
      </c>
      <c r="AS571" s="1">
        <v>886.3343509980715</v>
      </c>
      <c r="AT571">
        <v>550.42009210179651</v>
      </c>
      <c r="AU571">
        <v>17835.24798510077</v>
      </c>
      <c r="AV571" s="1">
        <v>12117.1555093724</v>
      </c>
      <c r="AW571" s="1">
        <v>0.63471504040000004</v>
      </c>
      <c r="AX571">
        <v>2816.2937007849</v>
      </c>
      <c r="AY571" s="1">
        <v>0.14752174870000001</v>
      </c>
      <c r="AZ571">
        <v>629.95728524109995</v>
      </c>
      <c r="BA571">
        <v>3.2998120999999998E-2</v>
      </c>
      <c r="BB571">
        <v>3527.2952172977998</v>
      </c>
      <c r="BC571" s="1">
        <v>0.18476508990000001</v>
      </c>
      <c r="BD571">
        <v>19090.701712696198</v>
      </c>
      <c r="BE571" s="1">
        <v>0.54491557949637892</v>
      </c>
      <c r="BF571">
        <v>0.25762054876664431</v>
      </c>
      <c r="BG571">
        <v>0.1513570290153608</v>
      </c>
      <c r="BH571">
        <v>3.2824165458268412E-2</v>
      </c>
      <c r="BI571">
        <v>1.328267726334759E-2</v>
      </c>
    </row>
    <row r="572" spans="1:61" x14ac:dyDescent="0.35">
      <c r="A572" t="s">
        <v>1895</v>
      </c>
      <c r="B572" t="s">
        <v>1199</v>
      </c>
      <c r="C572">
        <v>10</v>
      </c>
      <c r="D572">
        <v>63.987213999999987</v>
      </c>
      <c r="E572">
        <v>639.87213999999994</v>
      </c>
      <c r="F572" t="s">
        <v>3</v>
      </c>
      <c r="G572">
        <v>4.0053558141018082E-2</v>
      </c>
      <c r="H572" t="s">
        <v>3</v>
      </c>
      <c r="I572">
        <v>1.4868432283577929E-2</v>
      </c>
      <c r="J572">
        <v>0.80143140423623227</v>
      </c>
      <c r="K572">
        <v>0.14216664569909179</v>
      </c>
      <c r="L572">
        <v>0.99746313162283595</v>
      </c>
      <c r="M572" t="s">
        <v>3</v>
      </c>
      <c r="N572">
        <v>0.15727187152508251</v>
      </c>
      <c r="O572">
        <v>63232.92845367</v>
      </c>
      <c r="P572" s="1">
        <v>0.1129032258064516</v>
      </c>
      <c r="Q572">
        <v>0.41935483870967738</v>
      </c>
      <c r="R572">
        <v>0.46774193548387089</v>
      </c>
      <c r="S572">
        <v>9</v>
      </c>
      <c r="T572">
        <v>65301.22222222</v>
      </c>
      <c r="U572" s="1">
        <v>71.096904444444434</v>
      </c>
      <c r="V572">
        <v>104525.35095527051</v>
      </c>
      <c r="W572" s="1">
        <v>0.74275995374599713</v>
      </c>
      <c r="X572">
        <v>9.3090367248051295E-2</v>
      </c>
      <c r="Y572">
        <v>0.16414967900595159</v>
      </c>
      <c r="Z572">
        <v>0.25724004625400287</v>
      </c>
      <c r="AA572">
        <v>104.5253509552705</v>
      </c>
      <c r="AB572">
        <v>2287.8211262643822</v>
      </c>
      <c r="AC572" s="1">
        <v>281.1596079179194</v>
      </c>
      <c r="AD572">
        <v>73529.65610686563</v>
      </c>
      <c r="AE572" s="1">
        <v>27</v>
      </c>
      <c r="AF572">
        <v>29697</v>
      </c>
      <c r="AG572" s="1">
        <v>44480.119411123233</v>
      </c>
      <c r="AH572" s="1">
        <v>31.499981999999999</v>
      </c>
      <c r="AI572">
        <v>19.999995999999999</v>
      </c>
      <c r="AJ572">
        <v>20</v>
      </c>
      <c r="AK572">
        <v>4</v>
      </c>
      <c r="AL572">
        <v>2.7845800000000001</v>
      </c>
      <c r="AM572">
        <v>3.5052819999999998</v>
      </c>
      <c r="AN572">
        <v>0</v>
      </c>
      <c r="AO572">
        <v>0.83387309371530505</v>
      </c>
      <c r="AP572">
        <v>2944.6287972468999</v>
      </c>
      <c r="AQ572" s="1">
        <v>3727.59998583467</v>
      </c>
      <c r="AR572" s="1">
        <v>11367.200672309311</v>
      </c>
      <c r="AS572" s="1">
        <v>1019.96856747037</v>
      </c>
      <c r="AT572">
        <v>544.46824329623109</v>
      </c>
      <c r="AU572">
        <v>19603.866266157489</v>
      </c>
      <c r="AV572" s="1">
        <v>14446.482914542299</v>
      </c>
      <c r="AW572" s="1">
        <v>0.69759461580000004</v>
      </c>
      <c r="AX572">
        <v>1811.1446087478</v>
      </c>
      <c r="AY572" s="1">
        <v>8.7456908E-2</v>
      </c>
      <c r="AZ572">
        <v>309.63671190960002</v>
      </c>
      <c r="BA572">
        <v>1.49517986E-2</v>
      </c>
      <c r="BB572">
        <v>4141.7300546452998</v>
      </c>
      <c r="BC572" s="1">
        <v>0.19999667760000001</v>
      </c>
      <c r="BD572">
        <v>20708.994289844999</v>
      </c>
      <c r="BE572" s="1">
        <v>0.53445124455147175</v>
      </c>
      <c r="BF572">
        <v>0.27947860384191059</v>
      </c>
      <c r="BG572">
        <v>0.14438747381519179</v>
      </c>
      <c r="BH572">
        <v>3.044811366469817E-2</v>
      </c>
      <c r="BI572">
        <v>1.123456412672778E-2</v>
      </c>
    </row>
    <row r="573" spans="1:61" x14ac:dyDescent="0.35">
      <c r="A573" t="s">
        <v>1896</v>
      </c>
      <c r="B573" t="s">
        <v>1200</v>
      </c>
      <c r="C573">
        <v>111</v>
      </c>
      <c r="D573">
        <v>15.043295153153149</v>
      </c>
      <c r="E573">
        <v>1669.805762</v>
      </c>
      <c r="F573" t="s">
        <v>3</v>
      </c>
      <c r="G573" t="s">
        <v>3</v>
      </c>
      <c r="H573" t="s">
        <v>3</v>
      </c>
      <c r="I573">
        <v>2.1459177586079611E-2</v>
      </c>
      <c r="J573">
        <v>0.94538010270822492</v>
      </c>
      <c r="K573">
        <v>2.457307343374816E-2</v>
      </c>
      <c r="L573">
        <v>0.36529542463516151</v>
      </c>
      <c r="M573" t="s">
        <v>3</v>
      </c>
      <c r="N573">
        <v>0.15666448325362839</v>
      </c>
      <c r="O573">
        <v>65958.608642969994</v>
      </c>
      <c r="P573" s="1">
        <v>0.15</v>
      </c>
      <c r="Q573">
        <v>0.1357142857142857</v>
      </c>
      <c r="R573">
        <v>0.7142857142857143</v>
      </c>
      <c r="S573">
        <v>12.2</v>
      </c>
      <c r="T573">
        <v>78733.19672131</v>
      </c>
      <c r="U573" s="1">
        <v>136.86932475409839</v>
      </c>
      <c r="V573">
        <v>200811.32047261429</v>
      </c>
      <c r="W573" s="1">
        <v>0.81289002400423005</v>
      </c>
      <c r="X573">
        <v>6.5290372451768622E-2</v>
      </c>
      <c r="Y573">
        <v>0.1218196035440013</v>
      </c>
      <c r="Z573">
        <v>0.18710997599577001</v>
      </c>
      <c r="AA573">
        <v>200.81132047261431</v>
      </c>
      <c r="AB573">
        <v>4280.5248147179409</v>
      </c>
      <c r="AC573" s="1">
        <v>493.07970947102291</v>
      </c>
      <c r="AD573">
        <v>171914.0217041478</v>
      </c>
      <c r="AE573" s="1">
        <v>294</v>
      </c>
      <c r="AF573">
        <v>35651</v>
      </c>
      <c r="AG573" s="1">
        <v>68994.548690064257</v>
      </c>
      <c r="AH573" s="1">
        <v>29.999963000000001</v>
      </c>
      <c r="AI573">
        <v>19.999995999999999</v>
      </c>
      <c r="AJ573">
        <v>21.500440999999999</v>
      </c>
      <c r="AK573">
        <v>0.5</v>
      </c>
      <c r="AL573">
        <v>0.29423700000000003</v>
      </c>
      <c r="AM573">
        <v>0.46363100000000002</v>
      </c>
      <c r="AN573">
        <v>0</v>
      </c>
      <c r="AO573">
        <v>0.74250061256307998</v>
      </c>
      <c r="AP573">
        <v>1370.989633703276</v>
      </c>
      <c r="AQ573" s="1">
        <v>2816.5160445769261</v>
      </c>
      <c r="AR573" s="1">
        <v>6967.2583091733277</v>
      </c>
      <c r="AS573" s="1">
        <v>919.36424279748053</v>
      </c>
      <c r="AT573">
        <v>687.77467184234104</v>
      </c>
      <c r="AU573">
        <v>12761.90290209335</v>
      </c>
      <c r="AV573" s="1">
        <v>7664.3203355176001</v>
      </c>
      <c r="AW573" s="1">
        <v>0.54774899160000001</v>
      </c>
      <c r="AX573">
        <v>3531.5163576241998</v>
      </c>
      <c r="AY573" s="1">
        <v>0.25238826650000001</v>
      </c>
      <c r="AZ573">
        <v>1141.8685619162</v>
      </c>
      <c r="BA573">
        <v>8.1606368999999998E-2</v>
      </c>
      <c r="BB573">
        <v>1654.6898990361001</v>
      </c>
      <c r="BC573" s="1">
        <v>0.1182563729</v>
      </c>
      <c r="BD573">
        <v>13992.3951540941</v>
      </c>
      <c r="BE573" s="1">
        <v>0.59613667611657584</v>
      </c>
      <c r="BF573">
        <v>0.2373371077136105</v>
      </c>
      <c r="BG573">
        <v>0.1015038616209456</v>
      </c>
      <c r="BH573">
        <v>5.397776968184375E-2</v>
      </c>
      <c r="BI573">
        <v>1.104458486702428E-2</v>
      </c>
    </row>
    <row r="574" spans="1:61" x14ac:dyDescent="0.35">
      <c r="A574" t="s">
        <v>1897</v>
      </c>
      <c r="B574" t="s">
        <v>1201</v>
      </c>
      <c r="C574">
        <v>10</v>
      </c>
      <c r="D574">
        <v>320.16519870000002</v>
      </c>
      <c r="E574">
        <v>3201.6519870000002</v>
      </c>
      <c r="F574">
        <v>1.581913862913761E-2</v>
      </c>
      <c r="G574">
        <v>0.21451715692509879</v>
      </c>
      <c r="H574" t="s">
        <v>3</v>
      </c>
      <c r="I574">
        <v>0.1268484032445725</v>
      </c>
      <c r="J574">
        <v>0.54411090345717461</v>
      </c>
      <c r="K574">
        <v>9.6355325316700935E-2</v>
      </c>
      <c r="L574">
        <v>0.61311106155672102</v>
      </c>
      <c r="M574">
        <v>9.0902134653204153E-2</v>
      </c>
      <c r="N574">
        <v>0.2052341464121305</v>
      </c>
      <c r="O574">
        <v>71972.677090900004</v>
      </c>
      <c r="P574" s="1">
        <v>0.21235521235521229</v>
      </c>
      <c r="Q574">
        <v>0.13127413127413129</v>
      </c>
      <c r="R574">
        <v>0.65637065637065639</v>
      </c>
      <c r="S574">
        <v>21</v>
      </c>
      <c r="T574">
        <v>115099.66666666001</v>
      </c>
      <c r="U574" s="1">
        <v>152.45961842857139</v>
      </c>
      <c r="V574">
        <v>145815.85440753901</v>
      </c>
      <c r="W574" s="1">
        <v>0.70666821291098869</v>
      </c>
      <c r="X574">
        <v>0.26767106430946952</v>
      </c>
      <c r="Y574">
        <v>2.566072277954182E-2</v>
      </c>
      <c r="Z574">
        <v>0.29333178708901131</v>
      </c>
      <c r="AA574">
        <v>145.81585440753901</v>
      </c>
      <c r="AB574">
        <v>6632.6643514737498</v>
      </c>
      <c r="AC574" s="1">
        <v>715.7049670932895</v>
      </c>
      <c r="AD574">
        <v>122601.3087103721</v>
      </c>
      <c r="AE574" s="1">
        <v>109</v>
      </c>
      <c r="AF574">
        <v>36195.5</v>
      </c>
      <c r="AG574" s="1">
        <v>50553.964442815253</v>
      </c>
      <c r="AH574" s="1">
        <v>75.049980000000005</v>
      </c>
      <c r="AI574">
        <v>42.987597999999998</v>
      </c>
      <c r="AJ574">
        <v>49.249899999999997</v>
      </c>
      <c r="AK574">
        <v>2.5</v>
      </c>
      <c r="AL574">
        <v>1.675222</v>
      </c>
      <c r="AM574">
        <v>1.9649399999999999</v>
      </c>
      <c r="AN574">
        <v>0</v>
      </c>
      <c r="AO574">
        <v>1.155308650841911</v>
      </c>
      <c r="AP574">
        <v>1717.1649955470309</v>
      </c>
      <c r="AQ574" s="1">
        <v>2630.2800161271871</v>
      </c>
      <c r="AR574" s="1">
        <v>9987.7121185688684</v>
      </c>
      <c r="AS574" s="1">
        <v>1290.112484670871</v>
      </c>
      <c r="AT574" s="1">
        <v>712.05856515847483</v>
      </c>
      <c r="AU574">
        <v>16337.328180072431</v>
      </c>
      <c r="AV574" s="1">
        <v>7284.1675842251998</v>
      </c>
      <c r="AW574" s="1">
        <v>0.43077604679999998</v>
      </c>
      <c r="AX574">
        <v>5920.3024732753001</v>
      </c>
      <c r="AY574" s="1">
        <v>0.35011886609999998</v>
      </c>
      <c r="AZ574">
        <v>828.30173161130006</v>
      </c>
      <c r="BA574">
        <v>4.8984670000000001E-2</v>
      </c>
      <c r="BB574">
        <v>2876.6354050292998</v>
      </c>
      <c r="BC574" s="1">
        <v>0.1701204171</v>
      </c>
      <c r="BD574">
        <v>16909.407194141098</v>
      </c>
      <c r="BE574" s="1">
        <v>0.56198558866724224</v>
      </c>
      <c r="BF574">
        <v>0.22994012976415609</v>
      </c>
      <c r="BG574">
        <v>0.1003213487297549</v>
      </c>
      <c r="BH574">
        <v>4.9522207769473733E-2</v>
      </c>
      <c r="BI574">
        <v>5.8230725069372928E-2</v>
      </c>
    </row>
    <row r="575" spans="1:61" x14ac:dyDescent="0.35">
      <c r="A575" t="s">
        <v>1898</v>
      </c>
      <c r="B575" t="s">
        <v>1202</v>
      </c>
      <c r="C575">
        <v>47</v>
      </c>
      <c r="D575">
        <v>159.8307648510638</v>
      </c>
      <c r="E575">
        <v>7512.045948</v>
      </c>
      <c r="F575">
        <v>2.1971827288280808E-2</v>
      </c>
      <c r="G575">
        <v>3.0403349262286428E-2</v>
      </c>
      <c r="H575">
        <v>1.4016955226634771E-3</v>
      </c>
      <c r="I575">
        <v>5.8174238511866642E-2</v>
      </c>
      <c r="J575">
        <v>0.84052642248879039</v>
      </c>
      <c r="K575">
        <v>4.752246692611229E-2</v>
      </c>
      <c r="L575">
        <v>0.34528378646530122</v>
      </c>
      <c r="M575">
        <v>2.1120601166154301E-2</v>
      </c>
      <c r="N575">
        <v>0.15240374968497031</v>
      </c>
      <c r="O575">
        <v>65995.215200639999</v>
      </c>
      <c r="P575" s="1">
        <v>0.3284823284823285</v>
      </c>
      <c r="Q575">
        <v>0.16424116424116431</v>
      </c>
      <c r="R575">
        <v>0.5072765072765073</v>
      </c>
      <c r="S575">
        <v>44.88</v>
      </c>
      <c r="T575">
        <v>103597.75401069</v>
      </c>
      <c r="U575" s="1">
        <v>167.38070294117651</v>
      </c>
      <c r="V575">
        <v>223798.65107821891</v>
      </c>
      <c r="W575" s="1">
        <v>0.73073153278868797</v>
      </c>
      <c r="X575">
        <v>0.2264528711357445</v>
      </c>
      <c r="Y575">
        <v>4.2815596075567487E-2</v>
      </c>
      <c r="Z575">
        <v>0.26926846721131198</v>
      </c>
      <c r="AA575">
        <v>223.79865107821891</v>
      </c>
      <c r="AB575">
        <v>7632.0097609711802</v>
      </c>
      <c r="AC575" s="1">
        <v>760.02777399412162</v>
      </c>
      <c r="AD575">
        <v>184666.51278932529</v>
      </c>
      <c r="AE575" s="1">
        <v>343</v>
      </c>
      <c r="AF575">
        <v>41821</v>
      </c>
      <c r="AG575" s="1">
        <v>65090.666952338826</v>
      </c>
      <c r="AH575" s="1">
        <v>56.149994</v>
      </c>
      <c r="AI575">
        <v>32.799999999999997</v>
      </c>
      <c r="AJ575">
        <v>34.135299000000003</v>
      </c>
      <c r="AK575">
        <v>4.2</v>
      </c>
      <c r="AL575">
        <v>4.2</v>
      </c>
      <c r="AM575">
        <v>4.2</v>
      </c>
      <c r="AN575">
        <v>0</v>
      </c>
      <c r="AO575">
        <v>0.83204405507611623</v>
      </c>
      <c r="AP575">
        <v>1716.181704590394</v>
      </c>
      <c r="AQ575" s="1">
        <v>2478.3216142276979</v>
      </c>
      <c r="AR575" s="1">
        <v>7194.5218511860994</v>
      </c>
      <c r="AS575" s="1">
        <v>979.26071284994214</v>
      </c>
      <c r="AT575">
        <v>441.46178723559638</v>
      </c>
      <c r="AU575">
        <v>12809.74767008973</v>
      </c>
      <c r="AV575" s="1">
        <v>4444.8619149512997</v>
      </c>
      <c r="AW575" s="1">
        <v>0.31751817519999997</v>
      </c>
      <c r="AX575">
        <v>6978.7178420767996</v>
      </c>
      <c r="AY575" s="1">
        <v>0.49852386789999997</v>
      </c>
      <c r="AZ575">
        <v>1130.3345450964</v>
      </c>
      <c r="BA575">
        <v>8.0745312E-2</v>
      </c>
      <c r="BB575">
        <v>1444.8494306455</v>
      </c>
      <c r="BC575" s="1">
        <v>0.1032126449</v>
      </c>
      <c r="BD575">
        <v>13998.763732769999</v>
      </c>
      <c r="BE575" s="1">
        <v>0.50510752378182544</v>
      </c>
      <c r="BF575">
        <v>0.22423567961653401</v>
      </c>
      <c r="BG575">
        <v>0.23144339343172141</v>
      </c>
      <c r="BH575">
        <v>2.4966094263312991E-2</v>
      </c>
      <c r="BI575">
        <v>1.4247308906606139E-2</v>
      </c>
    </row>
    <row r="576" spans="1:61" x14ac:dyDescent="0.35">
      <c r="A576" t="s">
        <v>1899</v>
      </c>
      <c r="B576" t="s">
        <v>1203</v>
      </c>
      <c r="C576">
        <v>76</v>
      </c>
      <c r="D576">
        <v>27.437707078947369</v>
      </c>
      <c r="E576">
        <v>2085.2657380000001</v>
      </c>
      <c r="F576">
        <v>7.9029852501327231E-3</v>
      </c>
      <c r="G576">
        <v>1.5953995067163221E-2</v>
      </c>
      <c r="H576" t="s">
        <v>3</v>
      </c>
      <c r="I576">
        <v>3.756908867504536E-2</v>
      </c>
      <c r="J576">
        <v>0.91158635875084892</v>
      </c>
      <c r="K576">
        <v>2.6987572256809689E-2</v>
      </c>
      <c r="L576">
        <v>0.1021777220338876</v>
      </c>
      <c r="M576">
        <v>1.2165516761197171E-2</v>
      </c>
      <c r="N576">
        <v>0.1210066479767354</v>
      </c>
      <c r="O576">
        <v>86950.231367619999</v>
      </c>
      <c r="P576" s="1">
        <v>8.9552238805970144E-2</v>
      </c>
      <c r="Q576">
        <v>0.1119402985074627</v>
      </c>
      <c r="R576">
        <v>0.79850746268656714</v>
      </c>
      <c r="S576">
        <v>18</v>
      </c>
      <c r="T576">
        <v>100789.27777777</v>
      </c>
      <c r="U576" s="1">
        <v>115.8480965555556</v>
      </c>
      <c r="V576">
        <v>455836.98167489859</v>
      </c>
      <c r="W576" s="1">
        <v>0.89113531781114519</v>
      </c>
      <c r="X576">
        <v>5.8424524537199457E-2</v>
      </c>
      <c r="Y576">
        <v>5.0440157651655389E-2</v>
      </c>
      <c r="Z576">
        <v>0.10886468218885489</v>
      </c>
      <c r="AA576">
        <v>455.83698167489871</v>
      </c>
      <c r="AB576">
        <v>12594.08742081389</v>
      </c>
      <c r="AC576" s="1">
        <v>1506.5264741812009</v>
      </c>
      <c r="AD576">
        <v>407443.68743479461</v>
      </c>
      <c r="AE576" s="1">
        <v>592</v>
      </c>
      <c r="AF576">
        <v>55125</v>
      </c>
      <c r="AG576" s="1">
        <v>174629.20220715029</v>
      </c>
      <c r="AH576" s="1">
        <v>48.679988999999999</v>
      </c>
      <c r="AI576">
        <v>26.386899</v>
      </c>
      <c r="AJ576">
        <v>28.391596</v>
      </c>
      <c r="AK576">
        <v>1</v>
      </c>
      <c r="AL576">
        <v>1</v>
      </c>
      <c r="AM576">
        <v>1</v>
      </c>
      <c r="AN576">
        <v>0</v>
      </c>
      <c r="AO576">
        <v>0.54269118807256911</v>
      </c>
      <c r="AP576">
        <v>2299.8933817422171</v>
      </c>
      <c r="AQ576" s="1">
        <v>3293.4148462952398</v>
      </c>
      <c r="AR576" s="1">
        <v>8189.3146944324853</v>
      </c>
      <c r="AS576" s="1">
        <v>867.95815852991291</v>
      </c>
      <c r="AT576">
        <v>324.20250219447092</v>
      </c>
      <c r="AU576">
        <v>14974.783583194319</v>
      </c>
      <c r="AV576" s="1">
        <v>4063.4822882079002</v>
      </c>
      <c r="AW576" s="1">
        <v>0.2364320617</v>
      </c>
      <c r="AX576">
        <v>10727.5874357348</v>
      </c>
      <c r="AY576" s="1">
        <v>0.62418030520000001</v>
      </c>
      <c r="AZ576">
        <v>1289.0102183777001</v>
      </c>
      <c r="BA576">
        <v>7.5000534499999993E-2</v>
      </c>
      <c r="BB576">
        <v>1106.6004882539</v>
      </c>
      <c r="BC576" s="1">
        <v>6.4387098599999998E-2</v>
      </c>
      <c r="BD576">
        <v>17186.680430574299</v>
      </c>
      <c r="BE576" s="1">
        <v>0.5709451420290802</v>
      </c>
      <c r="BF576">
        <v>0.21026182489132891</v>
      </c>
      <c r="BG576">
        <v>0.17441054902618641</v>
      </c>
      <c r="BH576">
        <v>2.8214219100908211E-2</v>
      </c>
      <c r="BI576">
        <v>1.6168264952496281E-2</v>
      </c>
    </row>
    <row r="577" spans="1:61" x14ac:dyDescent="0.35">
      <c r="A577" t="s">
        <v>1900</v>
      </c>
      <c r="B577" t="s">
        <v>1204</v>
      </c>
      <c r="C577">
        <v>243</v>
      </c>
      <c r="D577">
        <v>7.4880102839506177</v>
      </c>
      <c r="E577">
        <v>1819.586499</v>
      </c>
      <c r="F577" t="s">
        <v>3</v>
      </c>
      <c r="G577" t="s">
        <v>3</v>
      </c>
      <c r="H577" t="s">
        <v>3</v>
      </c>
      <c r="I577">
        <v>3.4293330125511383E-2</v>
      </c>
      <c r="J577">
        <v>0.94159257713378508</v>
      </c>
      <c r="K577">
        <v>1.6719450812050288E-2</v>
      </c>
      <c r="L577">
        <v>0.42889068006930059</v>
      </c>
      <c r="M577">
        <v>8.3036384414563614E-3</v>
      </c>
      <c r="N577">
        <v>0.18629369219290071</v>
      </c>
      <c r="O577">
        <v>64424.463423169997</v>
      </c>
      <c r="P577" s="1">
        <v>0.18055555555555561</v>
      </c>
      <c r="Q577">
        <v>0.20833333333333329</v>
      </c>
      <c r="R577">
        <v>0.61111111111111116</v>
      </c>
      <c r="S577">
        <v>17</v>
      </c>
      <c r="T577">
        <v>86255.705882349997</v>
      </c>
      <c r="U577" s="1">
        <v>107.03449994117651</v>
      </c>
      <c r="V577">
        <v>329305.33411261591</v>
      </c>
      <c r="W577" s="1">
        <v>0.77900435304072502</v>
      </c>
      <c r="X577">
        <v>0.116369231525111</v>
      </c>
      <c r="Y577">
        <v>0.10462641543416409</v>
      </c>
      <c r="Z577">
        <v>0.22099564695927501</v>
      </c>
      <c r="AA577">
        <v>329.30533411261592</v>
      </c>
      <c r="AB577">
        <v>8016.4136236537333</v>
      </c>
      <c r="AC577" s="1">
        <v>815.94759623461016</v>
      </c>
      <c r="AD577">
        <v>237520.17908519541</v>
      </c>
      <c r="AE577" s="1">
        <v>479</v>
      </c>
      <c r="AF577">
        <v>35262</v>
      </c>
      <c r="AG577" s="1">
        <v>63218.657759024849</v>
      </c>
      <c r="AH577" s="1">
        <v>26.939965000000001</v>
      </c>
      <c r="AI577">
        <v>24.039995000000001</v>
      </c>
      <c r="AJ577">
        <v>24.039978999999999</v>
      </c>
      <c r="AK577">
        <v>2.5</v>
      </c>
      <c r="AL577">
        <v>0.767702</v>
      </c>
      <c r="AM577">
        <v>1.361507</v>
      </c>
      <c r="AN577">
        <v>0</v>
      </c>
      <c r="AO577">
        <v>1.1995745964738991</v>
      </c>
      <c r="AP577">
        <v>2385.761150891019</v>
      </c>
      <c r="AQ577" s="1">
        <v>3055.5453522300509</v>
      </c>
      <c r="AR577" s="1">
        <v>9135.9133127971181</v>
      </c>
      <c r="AS577" s="1">
        <v>804.94335433074684</v>
      </c>
      <c r="AT577">
        <v>446.80531562902092</v>
      </c>
      <c r="AU577">
        <v>15828.96848587796</v>
      </c>
      <c r="AV577" s="1">
        <v>6963.8807683046998</v>
      </c>
      <c r="AW577" s="1">
        <v>0.41391171440000002</v>
      </c>
      <c r="AX577">
        <v>6928.9759234440999</v>
      </c>
      <c r="AY577" s="1">
        <v>0.41183707749999998</v>
      </c>
      <c r="AZ577">
        <v>864.75951370669998</v>
      </c>
      <c r="BA577">
        <v>5.1398653199999998E-2</v>
      </c>
      <c r="BB577">
        <v>2066.9396744420001</v>
      </c>
      <c r="BC577" s="1">
        <v>0.12285255489999999</v>
      </c>
      <c r="BD577">
        <v>16824.5558798975</v>
      </c>
      <c r="BE577" s="1">
        <v>0.58001374385370053</v>
      </c>
      <c r="BF577">
        <v>0.25322526333854251</v>
      </c>
      <c r="BG577">
        <v>0.12287370053382771</v>
      </c>
      <c r="BH577">
        <v>3.078939319675179E-2</v>
      </c>
      <c r="BI577">
        <v>1.30978990771775E-2</v>
      </c>
    </row>
    <row r="578" spans="1:61" x14ac:dyDescent="0.35">
      <c r="A578" t="s">
        <v>1901</v>
      </c>
      <c r="B578" t="s">
        <v>1205</v>
      </c>
      <c r="C578">
        <v>90</v>
      </c>
      <c r="D578">
        <v>13.02314458888889</v>
      </c>
      <c r="E578">
        <v>1172.0830129999999</v>
      </c>
      <c r="F578" t="s">
        <v>3</v>
      </c>
      <c r="G578" t="s">
        <v>3</v>
      </c>
      <c r="H578" t="s">
        <v>3</v>
      </c>
      <c r="I578">
        <v>8.5668017690712934E-3</v>
      </c>
      <c r="J578">
        <v>0.93396245132748013</v>
      </c>
      <c r="K578">
        <v>4.8937101227264093E-2</v>
      </c>
      <c r="L578">
        <v>0.21819294323308361</v>
      </c>
      <c r="M578" t="s">
        <v>3</v>
      </c>
      <c r="N578">
        <v>9.8313512332647041E-2</v>
      </c>
      <c r="O578">
        <v>63516.603923510003</v>
      </c>
      <c r="P578" s="1">
        <v>0.14736842105263159</v>
      </c>
      <c r="Q578">
        <v>0.2</v>
      </c>
      <c r="R578">
        <v>0.65263157894736845</v>
      </c>
      <c r="S578">
        <v>12</v>
      </c>
      <c r="T578">
        <v>65964.916666660007</v>
      </c>
      <c r="U578" s="1">
        <v>97.673584416666657</v>
      </c>
      <c r="V578">
        <v>167784.233555819</v>
      </c>
      <c r="W578" s="1">
        <v>0.89781408802786378</v>
      </c>
      <c r="X578">
        <v>6.1278860839212218E-2</v>
      </c>
      <c r="Y578">
        <v>4.090705113292404E-2</v>
      </c>
      <c r="Z578">
        <v>0.10218591197213631</v>
      </c>
      <c r="AA578">
        <v>167.78423355581899</v>
      </c>
      <c r="AB578">
        <v>3449.0278889486822</v>
      </c>
      <c r="AC578" s="1">
        <v>428.01243976394022</v>
      </c>
      <c r="AD578">
        <v>135638.47036595069</v>
      </c>
      <c r="AE578" s="1">
        <v>142</v>
      </c>
      <c r="AF578">
        <v>43208.5</v>
      </c>
      <c r="AG578" s="1">
        <v>69544.011836441889</v>
      </c>
      <c r="AH578" s="1">
        <v>33.599927999999998</v>
      </c>
      <c r="AI578">
        <v>19.999998000000001</v>
      </c>
      <c r="AJ578">
        <v>19.999967000000002</v>
      </c>
      <c r="AK578">
        <v>1.5</v>
      </c>
      <c r="AL578">
        <v>0.78807000000000005</v>
      </c>
      <c r="AM578">
        <v>1.147006</v>
      </c>
      <c r="AN578">
        <v>2575.8090736871732</v>
      </c>
      <c r="AO578" s="1">
        <v>1.5897304371393901</v>
      </c>
      <c r="AP578">
        <v>1433.6132009107109</v>
      </c>
      <c r="AQ578" s="1">
        <v>2326.8224603132271</v>
      </c>
      <c r="AR578" s="1">
        <v>7820.0095371572461</v>
      </c>
      <c r="AS578" s="1">
        <v>608.51900598272732</v>
      </c>
      <c r="AT578">
        <v>582.92616855799452</v>
      </c>
      <c r="AU578">
        <v>12771.890372921909</v>
      </c>
      <c r="AV578" s="1">
        <v>7083.9357829592</v>
      </c>
      <c r="AW578" s="1">
        <v>0.4731022245</v>
      </c>
      <c r="AX578">
        <v>5943.4262580660998</v>
      </c>
      <c r="AY578" s="1">
        <v>0.39693304260000001</v>
      </c>
      <c r="AZ578">
        <v>1105.4111324420001</v>
      </c>
      <c r="BA578">
        <v>7.3825128000000004E-2</v>
      </c>
      <c r="BB578">
        <v>840.59921056960002</v>
      </c>
      <c r="BC578" s="1">
        <v>5.6139605000000002E-2</v>
      </c>
      <c r="BD578">
        <v>14973.3723840369</v>
      </c>
      <c r="BE578" s="1">
        <v>0.54295599891620827</v>
      </c>
      <c r="BF578">
        <v>0.24090059117664811</v>
      </c>
      <c r="BG578">
        <v>0.1659461162127856</v>
      </c>
      <c r="BH578">
        <v>3.3916096309161231E-2</v>
      </c>
      <c r="BI578">
        <v>1.628119738519675E-2</v>
      </c>
    </row>
    <row r="579" spans="1:61" x14ac:dyDescent="0.35">
      <c r="A579" t="s">
        <v>1902</v>
      </c>
      <c r="B579" t="s">
        <v>1206</v>
      </c>
      <c r="C579">
        <v>81</v>
      </c>
      <c r="D579">
        <v>18.811758271604941</v>
      </c>
      <c r="E579">
        <v>1523.75242</v>
      </c>
      <c r="F579">
        <v>1.7063260366730379E-2</v>
      </c>
      <c r="G579">
        <v>2.5272434453601729E-2</v>
      </c>
      <c r="H579" t="s">
        <v>3</v>
      </c>
      <c r="I579">
        <v>1.72362184657836E-2</v>
      </c>
      <c r="J579">
        <v>0.88533674400418338</v>
      </c>
      <c r="K579">
        <v>5.5091342709700848E-2</v>
      </c>
      <c r="L579">
        <v>0.44467595431529028</v>
      </c>
      <c r="M579">
        <v>8.792929135951276E-3</v>
      </c>
      <c r="N579">
        <v>0.14234046088188709</v>
      </c>
      <c r="O579">
        <v>58729.048279039998</v>
      </c>
      <c r="P579" s="1">
        <v>0.14130434782608689</v>
      </c>
      <c r="Q579">
        <v>9.7826086956521743E-2</v>
      </c>
      <c r="R579">
        <v>0.76086956521739135</v>
      </c>
      <c r="S579">
        <v>9.5</v>
      </c>
      <c r="T579">
        <v>88402.894736839997</v>
      </c>
      <c r="U579" s="1">
        <v>160.39499157894741</v>
      </c>
      <c r="V579">
        <v>268254.55542180542</v>
      </c>
      <c r="W579" s="1">
        <v>0.69116629129131335</v>
      </c>
      <c r="X579">
        <v>0.21471104709339661</v>
      </c>
      <c r="Y579">
        <v>9.4122661615290079E-2</v>
      </c>
      <c r="Z579">
        <v>0.30883370870868659</v>
      </c>
      <c r="AA579">
        <v>268.25455542180538</v>
      </c>
      <c r="AB579">
        <v>7226.6989410261276</v>
      </c>
      <c r="AC579" s="1">
        <v>764.50447901503583</v>
      </c>
      <c r="AD579">
        <v>237305.95472412769</v>
      </c>
      <c r="AE579" s="1">
        <v>477</v>
      </c>
      <c r="AF579">
        <v>38752</v>
      </c>
      <c r="AG579" s="1">
        <v>71041.295179801076</v>
      </c>
      <c r="AH579" s="1">
        <v>42.799970999999999</v>
      </c>
      <c r="AI579">
        <v>24.899996999999999</v>
      </c>
      <c r="AJ579">
        <v>26.552990999999999</v>
      </c>
      <c r="AK579">
        <v>0</v>
      </c>
      <c r="AL579">
        <v>0</v>
      </c>
      <c r="AM579">
        <v>0</v>
      </c>
      <c r="AN579">
        <v>0</v>
      </c>
      <c r="AO579">
        <v>0.79501874003690032</v>
      </c>
      <c r="AP579">
        <v>1493.279721911779</v>
      </c>
      <c r="AQ579" s="1">
        <v>2865.0603029066888</v>
      </c>
      <c r="AR579" s="1">
        <v>5691.2281983447156</v>
      </c>
      <c r="AS579" s="1">
        <v>319.94679949384431</v>
      </c>
      <c r="AT579">
        <v>179.4610439404585</v>
      </c>
      <c r="AU579">
        <v>10548.97606659749</v>
      </c>
      <c r="AV579" s="1">
        <v>4193.6613034515003</v>
      </c>
      <c r="AW579" s="1">
        <v>0.30138178189999998</v>
      </c>
      <c r="AX579">
        <v>6511.9936571813996</v>
      </c>
      <c r="AY579" s="1">
        <v>0.46799112040000002</v>
      </c>
      <c r="AZ579">
        <v>1465.7164635376</v>
      </c>
      <c r="BA579">
        <v>0.1053352208</v>
      </c>
      <c r="BB579">
        <v>1743.4089480790999</v>
      </c>
      <c r="BC579" s="1">
        <v>0.12529187680000001</v>
      </c>
      <c r="BD579">
        <v>13914.780372249599</v>
      </c>
      <c r="BE579" s="1">
        <v>0.50541269807817568</v>
      </c>
      <c r="BF579">
        <v>0.2396525930329072</v>
      </c>
      <c r="BG579">
        <v>0.1977118068877618</v>
      </c>
      <c r="BH579">
        <v>3.8129712985967297E-2</v>
      </c>
      <c r="BI579">
        <v>1.9093189015188049E-2</v>
      </c>
    </row>
    <row r="580" spans="1:61" x14ac:dyDescent="0.35">
      <c r="A580" t="s">
        <v>1903</v>
      </c>
      <c r="B580" t="s">
        <v>1207</v>
      </c>
      <c r="C580">
        <v>139</v>
      </c>
      <c r="D580">
        <v>19.689951215827339</v>
      </c>
      <c r="E580">
        <v>2736.9032189999998</v>
      </c>
      <c r="F580" t="s">
        <v>3</v>
      </c>
      <c r="G580" t="s">
        <v>3</v>
      </c>
      <c r="H580" t="s">
        <v>3</v>
      </c>
      <c r="I580">
        <v>9.5796749634167993E-3</v>
      </c>
      <c r="J580">
        <v>0.9581777083079378</v>
      </c>
      <c r="K580">
        <v>2.714494531406187E-2</v>
      </c>
      <c r="L580">
        <v>0.51083412984806387</v>
      </c>
      <c r="M580" t="s">
        <v>3</v>
      </c>
      <c r="N580">
        <v>0.15944482236870131</v>
      </c>
      <c r="O580">
        <v>67422.503473770004</v>
      </c>
      <c r="P580" s="1">
        <v>0.2119565217391304</v>
      </c>
      <c r="Q580">
        <v>0.20108695652173911</v>
      </c>
      <c r="R580">
        <v>0.58695652173913049</v>
      </c>
      <c r="S580">
        <v>20</v>
      </c>
      <c r="T580">
        <v>81486.850000000006</v>
      </c>
      <c r="U580" s="1">
        <v>136.84516095000001</v>
      </c>
      <c r="V580">
        <v>120749.87076844829</v>
      </c>
      <c r="W580" s="1">
        <v>0.86908249501158474</v>
      </c>
      <c r="X580">
        <v>8.4463901085179829E-2</v>
      </c>
      <c r="Y580">
        <v>4.6453603903235378E-2</v>
      </c>
      <c r="Z580">
        <v>0.1309175049884152</v>
      </c>
      <c r="AA580">
        <v>120.7498707684482</v>
      </c>
      <c r="AB580">
        <v>2414.9944192820221</v>
      </c>
      <c r="AC580" s="1">
        <v>305.56934355375898</v>
      </c>
      <c r="AD580">
        <v>101622.21090474581</v>
      </c>
      <c r="AE580" s="1">
        <v>66</v>
      </c>
      <c r="AF580">
        <v>37930.5</v>
      </c>
      <c r="AG580" s="1">
        <v>54020.951612903227</v>
      </c>
      <c r="AH580" s="1">
        <v>19.999974000000002</v>
      </c>
      <c r="AI580">
        <v>19.999976</v>
      </c>
      <c r="AJ580">
        <v>19.999970999999999</v>
      </c>
      <c r="AK580">
        <v>0</v>
      </c>
      <c r="AL580">
        <v>0</v>
      </c>
      <c r="AM580">
        <v>0</v>
      </c>
      <c r="AN580">
        <v>0</v>
      </c>
      <c r="AO580">
        <v>0.74743525042032088</v>
      </c>
      <c r="AP580">
        <v>1683.890693688428</v>
      </c>
      <c r="AQ580" s="1">
        <v>2731.888708411067</v>
      </c>
      <c r="AR580" s="1">
        <v>7293.1954887660213</v>
      </c>
      <c r="AS580" s="1">
        <v>452.33623586161599</v>
      </c>
      <c r="AT580">
        <v>157.7785568017924</v>
      </c>
      <c r="AU580">
        <v>12319.08968352892</v>
      </c>
      <c r="AV580" s="1">
        <v>9863.6711322395004</v>
      </c>
      <c r="AW580" s="1">
        <v>0.65950027649999998</v>
      </c>
      <c r="AX580">
        <v>2221.2586066972999</v>
      </c>
      <c r="AY580" s="1">
        <v>0.14851677899999999</v>
      </c>
      <c r="AZ580">
        <v>1134.7365928303</v>
      </c>
      <c r="BA580">
        <v>7.58702401E-2</v>
      </c>
      <c r="BB580">
        <v>1736.6141794672999</v>
      </c>
      <c r="BC580" s="1">
        <v>0.1161127045</v>
      </c>
      <c r="BD580">
        <v>14956.280511234399</v>
      </c>
      <c r="BE580" s="1">
        <v>0.48905178531248211</v>
      </c>
      <c r="BF580">
        <v>0.21364119969400941</v>
      </c>
      <c r="BG580">
        <v>0.216615569741645</v>
      </c>
      <c r="BH580">
        <v>6.6704759329375016E-2</v>
      </c>
      <c r="BI580">
        <v>1.3986685922488451E-2</v>
      </c>
    </row>
    <row r="581" spans="1:61" x14ac:dyDescent="0.35">
      <c r="A581" t="s">
        <v>1904</v>
      </c>
      <c r="B581" t="s">
        <v>1208</v>
      </c>
      <c r="C581">
        <v>118</v>
      </c>
      <c r="D581">
        <v>5.5726117966101691</v>
      </c>
      <c r="E581">
        <v>657.56819199999995</v>
      </c>
      <c r="F581" t="s">
        <v>3</v>
      </c>
      <c r="G581" t="s">
        <v>3</v>
      </c>
      <c r="H581" t="s">
        <v>3</v>
      </c>
      <c r="I581" t="s">
        <v>3</v>
      </c>
      <c r="J581">
        <v>0.98385138209719802</v>
      </c>
      <c r="K581" t="s">
        <v>3</v>
      </c>
      <c r="L581">
        <v>0.999194003663051</v>
      </c>
      <c r="M581" t="s">
        <v>3</v>
      </c>
      <c r="N581">
        <v>0.16732949643666009</v>
      </c>
      <c r="O581">
        <v>65582.5</v>
      </c>
      <c r="P581" s="1">
        <v>0.30555555555555558</v>
      </c>
      <c r="Q581">
        <v>0.1388888888888889</v>
      </c>
      <c r="R581">
        <v>0.55555555555555558</v>
      </c>
      <c r="S581">
        <v>7</v>
      </c>
      <c r="T581">
        <v>96619</v>
      </c>
      <c r="U581" s="1">
        <v>93.93831314285714</v>
      </c>
      <c r="V581">
        <v>108936.4736182373</v>
      </c>
      <c r="W581" s="1">
        <v>0.79388233047376378</v>
      </c>
      <c r="X581">
        <v>3.9194976181422127E-2</v>
      </c>
      <c r="Y581">
        <v>0.16692269334481399</v>
      </c>
      <c r="Z581">
        <v>0.2061176695262362</v>
      </c>
      <c r="AA581">
        <v>108.9364736182373</v>
      </c>
      <c r="AB581">
        <v>2235.0533646250342</v>
      </c>
      <c r="AC581" s="1">
        <v>258.09966489376671</v>
      </c>
      <c r="AD581">
        <v>87150.955300717891</v>
      </c>
      <c r="AE581" s="1">
        <v>41</v>
      </c>
      <c r="AF581">
        <v>27456</v>
      </c>
      <c r="AG581" s="1">
        <v>48651.888685015292</v>
      </c>
      <c r="AH581" s="1">
        <v>22.5</v>
      </c>
      <c r="AI581">
        <v>20.06559</v>
      </c>
      <c r="AJ581">
        <v>21.215888</v>
      </c>
      <c r="AK581">
        <v>0</v>
      </c>
      <c r="AL581">
        <v>0</v>
      </c>
      <c r="AM581">
        <v>0</v>
      </c>
      <c r="AN581">
        <v>0</v>
      </c>
      <c r="AO581">
        <v>1.0623118999860179</v>
      </c>
      <c r="AP581">
        <v>3309.0433607834862</v>
      </c>
      <c r="AQ581" s="1">
        <v>4692.0968920589157</v>
      </c>
      <c r="AR581" s="1">
        <v>11728.71955156858</v>
      </c>
      <c r="AS581" s="1">
        <v>1283.9918205775989</v>
      </c>
      <c r="AT581" s="1">
        <v>891.39048562738276</v>
      </c>
      <c r="AU581">
        <v>21905.24211061596</v>
      </c>
      <c r="AV581" s="1">
        <v>15838.009285730101</v>
      </c>
      <c r="AW581" s="1">
        <v>0.65801186219999996</v>
      </c>
      <c r="AX581">
        <v>2029.3737988998</v>
      </c>
      <c r="AY581" s="1">
        <v>8.4313123500000003E-2</v>
      </c>
      <c r="AZ581">
        <v>681.49489486510004</v>
      </c>
      <c r="BA581">
        <v>2.8313642E-2</v>
      </c>
      <c r="BB581">
        <v>5520.6110300825003</v>
      </c>
      <c r="BC581" s="1">
        <v>0.2293613723</v>
      </c>
      <c r="BD581">
        <v>24069.489009577501</v>
      </c>
      <c r="BE581" s="1">
        <v>0.53762699723217788</v>
      </c>
      <c r="BF581">
        <v>0.27053572751503502</v>
      </c>
      <c r="BG581">
        <v>0.1230873244135962</v>
      </c>
      <c r="BH581">
        <v>4.2285155374680361E-2</v>
      </c>
      <c r="BI581">
        <v>2.6464795464510651E-2</v>
      </c>
    </row>
    <row r="582" spans="1:61" x14ac:dyDescent="0.35">
      <c r="A582" t="s">
        <v>1905</v>
      </c>
      <c r="B582" t="s">
        <v>1209</v>
      </c>
      <c r="C582">
        <v>91</v>
      </c>
      <c r="D582">
        <v>10.57006623076923</v>
      </c>
      <c r="E582">
        <v>961.87602700000002</v>
      </c>
      <c r="F582" t="s">
        <v>3</v>
      </c>
      <c r="G582" t="s">
        <v>3</v>
      </c>
      <c r="H582" t="s">
        <v>3</v>
      </c>
      <c r="I582">
        <v>2.6767236677882909E-2</v>
      </c>
      <c r="J582">
        <v>0.95209095642870822</v>
      </c>
      <c r="K582">
        <v>1.2438368126310851E-2</v>
      </c>
      <c r="L582">
        <v>0.51008487330588359</v>
      </c>
      <c r="M582" t="s">
        <v>3</v>
      </c>
      <c r="N582">
        <v>0.18073990897531159</v>
      </c>
      <c r="O582">
        <v>67052.407768620003</v>
      </c>
      <c r="P582" s="1">
        <v>7.8125E-2</v>
      </c>
      <c r="Q582">
        <v>0.1875</v>
      </c>
      <c r="R582">
        <v>0.734375</v>
      </c>
      <c r="S582">
        <v>7</v>
      </c>
      <c r="T582">
        <v>94538</v>
      </c>
      <c r="U582" s="1">
        <v>137.41086100000001</v>
      </c>
      <c r="V582">
        <v>188488.3549551235</v>
      </c>
      <c r="W582" s="1">
        <v>0.79026414593560601</v>
      </c>
      <c r="X582">
        <v>6.0709390381585057E-2</v>
      </c>
      <c r="Y582">
        <v>0.14902646368280889</v>
      </c>
      <c r="Z582">
        <v>0.20973585406439399</v>
      </c>
      <c r="AA582">
        <v>188.4883549551235</v>
      </c>
      <c r="AB582">
        <v>4110.1887239362504</v>
      </c>
      <c r="AC582" s="1">
        <v>427.73507027013159</v>
      </c>
      <c r="AD582">
        <v>165501.25945183291</v>
      </c>
      <c r="AE582" s="1">
        <v>262</v>
      </c>
      <c r="AF582">
        <v>38550</v>
      </c>
      <c r="AG582" s="1">
        <v>61613.406540654069</v>
      </c>
      <c r="AH582" s="1">
        <v>31.099979999999999</v>
      </c>
      <c r="AI582">
        <v>19.999991999999999</v>
      </c>
      <c r="AJ582">
        <v>22.501716999999999</v>
      </c>
      <c r="AK582">
        <v>0</v>
      </c>
      <c r="AL582">
        <v>0</v>
      </c>
      <c r="AM582">
        <v>0</v>
      </c>
      <c r="AN582">
        <v>2694.2464696648481</v>
      </c>
      <c r="AO582" s="1">
        <v>1.4015509411269791</v>
      </c>
      <c r="AP582">
        <v>2642.8411548300292</v>
      </c>
      <c r="AQ582" s="1">
        <v>2606.6990647641951</v>
      </c>
      <c r="AR582" s="1">
        <v>7940.1263111010048</v>
      </c>
      <c r="AS582" s="1">
        <v>401.43065131199069</v>
      </c>
      <c r="AT582">
        <v>1019.177911167548</v>
      </c>
      <c r="AU582">
        <v>14610.275093174771</v>
      </c>
      <c r="AV582" s="1">
        <v>7454.8980530916997</v>
      </c>
      <c r="AW582" s="1">
        <v>0.44857842170000001</v>
      </c>
      <c r="AX582">
        <v>6163.3886292763</v>
      </c>
      <c r="AY582" s="1">
        <v>0.37086531890000002</v>
      </c>
      <c r="AZ582">
        <v>1032.5380392745001</v>
      </c>
      <c r="BA582">
        <v>6.2130196899999997E-2</v>
      </c>
      <c r="BB582">
        <v>1968.1156731284</v>
      </c>
      <c r="BC582" s="1">
        <v>0.1184260625</v>
      </c>
      <c r="BD582">
        <v>16618.9403947709</v>
      </c>
      <c r="BE582" s="1">
        <v>0.5188788501559557</v>
      </c>
      <c r="BF582">
        <v>0.225470208919855</v>
      </c>
      <c r="BG582">
        <v>0.15263782836773129</v>
      </c>
      <c r="BH582">
        <v>3.8608367680716182E-2</v>
      </c>
      <c r="BI582">
        <v>6.4404744875741798E-2</v>
      </c>
    </row>
    <row r="583" spans="1:61" x14ac:dyDescent="0.35">
      <c r="A583" t="s">
        <v>1906</v>
      </c>
      <c r="B583" t="s">
        <v>1210</v>
      </c>
      <c r="C583">
        <v>49</v>
      </c>
      <c r="D583">
        <v>11.652994489795921</v>
      </c>
      <c r="E583">
        <v>570.99672999999996</v>
      </c>
      <c r="F583" t="s">
        <v>3</v>
      </c>
      <c r="G583" t="s">
        <v>3</v>
      </c>
      <c r="H583" t="s">
        <v>3</v>
      </c>
      <c r="I583">
        <v>2.8508849914970751E-2</v>
      </c>
      <c r="J583">
        <v>0.9546737848655974</v>
      </c>
      <c r="K583" t="s">
        <v>3</v>
      </c>
      <c r="L583">
        <v>0.2246045882207198</v>
      </c>
      <c r="M583" t="s">
        <v>3</v>
      </c>
      <c r="N583">
        <v>0.1560173503007507</v>
      </c>
      <c r="O583">
        <v>61005.307782780001</v>
      </c>
      <c r="P583" s="1">
        <v>0.14814814814814811</v>
      </c>
      <c r="Q583">
        <v>0.12962962962962959</v>
      </c>
      <c r="R583">
        <v>0.72222222222222221</v>
      </c>
      <c r="S583">
        <v>6.2</v>
      </c>
      <c r="T583">
        <v>76055.483870960001</v>
      </c>
      <c r="U583" s="1">
        <v>92.096246774193546</v>
      </c>
      <c r="V583">
        <v>222988.96527831259</v>
      </c>
      <c r="W583" s="1">
        <v>0.88127567376867422</v>
      </c>
      <c r="X583">
        <v>5.0354220745382892E-2</v>
      </c>
      <c r="Y583">
        <v>6.8370105485942897E-2</v>
      </c>
      <c r="Z583">
        <v>0.1187243262313258</v>
      </c>
      <c r="AA583">
        <v>222.98896527831261</v>
      </c>
      <c r="AB583">
        <v>6337.1326137016586</v>
      </c>
      <c r="AC583" s="1">
        <v>997.9163103088174</v>
      </c>
      <c r="AD583">
        <v>184698.04663709179</v>
      </c>
      <c r="AE583" s="1">
        <v>344</v>
      </c>
      <c r="AF583">
        <v>42399.5</v>
      </c>
      <c r="AG583" s="1">
        <v>86705.259042033242</v>
      </c>
      <c r="AH583" s="1">
        <v>40.699964999999999</v>
      </c>
      <c r="AI583">
        <v>27.499998000000001</v>
      </c>
      <c r="AJ583">
        <v>27.828866999999999</v>
      </c>
      <c r="AK583">
        <v>3</v>
      </c>
      <c r="AL583">
        <v>2.03193</v>
      </c>
      <c r="AM583">
        <v>2.420426</v>
      </c>
      <c r="AN583">
        <v>0</v>
      </c>
      <c r="AO583">
        <v>0.83413093468101707</v>
      </c>
      <c r="AP583">
        <v>1893.4502654682451</v>
      </c>
      <c r="AQ583" s="1">
        <v>2950.036071134768</v>
      </c>
      <c r="AR583" s="1">
        <v>9306.421019258727</v>
      </c>
      <c r="AS583" s="1">
        <v>399.40445893621848</v>
      </c>
      <c r="AT583">
        <v>277.81717769206841</v>
      </c>
      <c r="AU583">
        <v>14827.12899249003</v>
      </c>
      <c r="AV583" s="1">
        <v>7653.9841650515</v>
      </c>
      <c r="AW583" s="1">
        <v>0.4717929313</v>
      </c>
      <c r="AX583">
        <v>5870.1688372848002</v>
      </c>
      <c r="AY583" s="1">
        <v>0.36183824050000002</v>
      </c>
      <c r="AZ583">
        <v>1071.6334316968</v>
      </c>
      <c r="BA583">
        <v>6.6055673400000001E-2</v>
      </c>
      <c r="BB583">
        <v>1627.3989034577</v>
      </c>
      <c r="BC583" s="1">
        <v>0.10031315490000001</v>
      </c>
      <c r="BD583">
        <v>16223.185337490801</v>
      </c>
      <c r="BE583" s="1">
        <v>0.60306022359424361</v>
      </c>
      <c r="BF583">
        <v>0.21034151712809859</v>
      </c>
      <c r="BG583">
        <v>0.14038536023509801</v>
      </c>
      <c r="BH583">
        <v>2.9813781767296849E-2</v>
      </c>
      <c r="BI583">
        <v>1.639911727526288E-2</v>
      </c>
    </row>
    <row r="584" spans="1:61" x14ac:dyDescent="0.35">
      <c r="A584" t="s">
        <v>1907</v>
      </c>
      <c r="B584" t="s">
        <v>1211</v>
      </c>
      <c r="C584">
        <v>37</v>
      </c>
      <c r="D584">
        <v>369.52284708108112</v>
      </c>
      <c r="E584">
        <v>13672.345342000001</v>
      </c>
      <c r="F584">
        <v>4.5959001725449991E-2</v>
      </c>
      <c r="G584">
        <v>0.26353306791409198</v>
      </c>
      <c r="H584" t="s">
        <v>3</v>
      </c>
      <c r="I584">
        <v>8.6745145663969001E-2</v>
      </c>
      <c r="J584">
        <v>0.50881467308990691</v>
      </c>
      <c r="K584">
        <v>9.424945359431236E-2</v>
      </c>
      <c r="L584">
        <v>0.37759570257727609</v>
      </c>
      <c r="M584">
        <v>0.1051406268528518</v>
      </c>
      <c r="N584">
        <v>0.1587351248413971</v>
      </c>
      <c r="O584">
        <v>80998.679477569996</v>
      </c>
      <c r="P584" s="1">
        <v>0.19732785200411099</v>
      </c>
      <c r="Q584">
        <v>0.24665981500513881</v>
      </c>
      <c r="R584">
        <v>0.55601233299075026</v>
      </c>
      <c r="S584">
        <v>102.5</v>
      </c>
      <c r="T584">
        <v>97644.741463409999</v>
      </c>
      <c r="U584" s="1">
        <v>133.38873504390239</v>
      </c>
      <c r="V584">
        <v>233025.41153732661</v>
      </c>
      <c r="W584" s="1">
        <v>0.8117409272474525</v>
      </c>
      <c r="X584">
        <v>0.1641013088527607</v>
      </c>
      <c r="Y584">
        <v>2.415776389978681E-2</v>
      </c>
      <c r="Z584">
        <v>0.1882590727525475</v>
      </c>
      <c r="AA584">
        <v>233.02541153732659</v>
      </c>
      <c r="AB584">
        <v>10963.06992331089</v>
      </c>
      <c r="AC584" s="1">
        <v>1187.211953324284</v>
      </c>
      <c r="AD584" s="1">
        <v>199419.18898505709</v>
      </c>
      <c r="AE584" s="1">
        <v>392</v>
      </c>
      <c r="AF584">
        <v>49604</v>
      </c>
      <c r="AG584" s="1">
        <v>89303.029954954953</v>
      </c>
      <c r="AH584" s="1">
        <v>76.889989</v>
      </c>
      <c r="AI584">
        <v>45.084299999999999</v>
      </c>
      <c r="AJ584">
        <v>52.360396999999999</v>
      </c>
      <c r="AK584">
        <v>3.95</v>
      </c>
      <c r="AL584">
        <v>2.8649710000000002</v>
      </c>
      <c r="AM584">
        <v>3.3640409999999998</v>
      </c>
      <c r="AN584">
        <v>0</v>
      </c>
      <c r="AO584">
        <v>1.0957591792693999</v>
      </c>
      <c r="AP584">
        <v>1885.6561910268931</v>
      </c>
      <c r="AQ584" s="1">
        <v>2479.1343300754961</v>
      </c>
      <c r="AR584" s="1">
        <v>9405.2838568214102</v>
      </c>
      <c r="AS584" s="1">
        <v>1469.004355697615</v>
      </c>
      <c r="AT584" s="1">
        <v>634.44937668105308</v>
      </c>
      <c r="AU584">
        <v>15873.528110302461</v>
      </c>
      <c r="AV584" s="1">
        <v>3851.3602541472001</v>
      </c>
      <c r="AW584" s="1">
        <v>0.2249106149</v>
      </c>
      <c r="AX584">
        <v>9919.0195608183003</v>
      </c>
      <c r="AY584" s="1">
        <v>0.57924801670000003</v>
      </c>
      <c r="AZ584">
        <v>1529.3271656754</v>
      </c>
      <c r="BA584">
        <v>8.9309202599999998E-2</v>
      </c>
      <c r="BB584">
        <v>1824.2524899499001</v>
      </c>
      <c r="BC584" s="1">
        <v>0.10653216579999999</v>
      </c>
      <c r="BD584">
        <v>17123.959470590798</v>
      </c>
      <c r="BE584" s="1">
        <v>0.61901618374875778</v>
      </c>
      <c r="BF584">
        <v>0.2080338735844775</v>
      </c>
      <c r="BG584">
        <v>7.4667368111801066E-2</v>
      </c>
      <c r="BH584">
        <v>3.5902607663486047E-2</v>
      </c>
      <c r="BI584">
        <v>6.2379966891477692E-2</v>
      </c>
    </row>
    <row r="585" spans="1:61" x14ac:dyDescent="0.35">
      <c r="A585" t="s">
        <v>1908</v>
      </c>
      <c r="B585" t="s">
        <v>1212</v>
      </c>
      <c r="C585">
        <v>200</v>
      </c>
      <c r="D585">
        <v>6.4859793799999998</v>
      </c>
      <c r="E585">
        <v>1297.195876</v>
      </c>
      <c r="F585" t="s">
        <v>3</v>
      </c>
      <c r="G585">
        <v>9.2880965945973046E-3</v>
      </c>
      <c r="H585" t="s">
        <v>3</v>
      </c>
      <c r="I585">
        <v>2.164362304020814E-2</v>
      </c>
      <c r="J585">
        <v>0.94190708609017959</v>
      </c>
      <c r="K585">
        <v>2.273683758796859E-2</v>
      </c>
      <c r="L585">
        <v>0.40957633550149952</v>
      </c>
      <c r="M585" t="s">
        <v>3</v>
      </c>
      <c r="N585">
        <v>0.1953066334843663</v>
      </c>
      <c r="O585">
        <v>68357.885931550001</v>
      </c>
      <c r="P585" s="1">
        <v>0.15151515151515149</v>
      </c>
      <c r="Q585">
        <v>0.2878787878787879</v>
      </c>
      <c r="R585">
        <v>0.56060606060606055</v>
      </c>
      <c r="S585">
        <v>7</v>
      </c>
      <c r="T585">
        <v>107646</v>
      </c>
      <c r="U585" s="1">
        <v>185.31369657142861</v>
      </c>
      <c r="V585">
        <v>289806.1556896285</v>
      </c>
      <c r="W585" s="1">
        <v>0.65418708296519601</v>
      </c>
      <c r="X585">
        <v>2.427377473280978E-2</v>
      </c>
      <c r="Y585">
        <v>0.32153914230199421</v>
      </c>
      <c r="Z585">
        <v>0.34581291703480399</v>
      </c>
      <c r="AA585">
        <v>289.8061556896285</v>
      </c>
      <c r="AB585">
        <v>6790.1318243167152</v>
      </c>
      <c r="AC585" s="1">
        <v>623.31759987803105</v>
      </c>
      <c r="AD585">
        <v>295477.17095563508</v>
      </c>
      <c r="AE585" s="1">
        <v>547</v>
      </c>
      <c r="AF585">
        <v>45760</v>
      </c>
      <c r="AG585" s="1">
        <v>69506.924652338814</v>
      </c>
      <c r="AH585" s="1">
        <v>27.299996</v>
      </c>
      <c r="AI585">
        <v>21.615197999999999</v>
      </c>
      <c r="AJ585">
        <v>21.072461000000001</v>
      </c>
      <c r="AK585">
        <v>3.75</v>
      </c>
      <c r="AL585">
        <v>2.2162950000000001</v>
      </c>
      <c r="AM585">
        <v>3.303855</v>
      </c>
      <c r="AN585">
        <v>0</v>
      </c>
      <c r="AO585">
        <v>0.85920810600316733</v>
      </c>
      <c r="AP585">
        <v>2584.0652687983111</v>
      </c>
      <c r="AQ585" s="1">
        <v>3202.4327989769222</v>
      </c>
      <c r="AR585" s="1">
        <v>9120.9327048461873</v>
      </c>
      <c r="AS585" s="1">
        <v>552.48319337086764</v>
      </c>
      <c r="AT585">
        <v>14863.198817323409</v>
      </c>
      <c r="AU585" s="1">
        <v>30323.112783315701</v>
      </c>
      <c r="AV585" s="1">
        <v>6796.8778444584996</v>
      </c>
      <c r="AW585" s="1">
        <v>0.43181285990000001</v>
      </c>
      <c r="AX585">
        <v>5871.7353298315002</v>
      </c>
      <c r="AY585" s="1">
        <v>0.37303757450000002</v>
      </c>
      <c r="AZ585">
        <v>940.72886501870005</v>
      </c>
      <c r="BA585">
        <v>5.9765502800000002E-2</v>
      </c>
      <c r="BB585">
        <v>2130.9901190853998</v>
      </c>
      <c r="BC585" s="1">
        <v>0.13538406289999999</v>
      </c>
      <c r="BD585">
        <v>15740.3321583941</v>
      </c>
      <c r="BE585" s="1">
        <v>0.53487183878406697</v>
      </c>
      <c r="BF585">
        <v>0.24413365221985339</v>
      </c>
      <c r="BG585">
        <v>0.13301315058697041</v>
      </c>
      <c r="BH585">
        <v>3.5999527787367931E-2</v>
      </c>
      <c r="BI585">
        <v>5.1981830621741248E-2</v>
      </c>
    </row>
    <row r="586" spans="1:61" x14ac:dyDescent="0.35">
      <c r="A586" t="s">
        <v>1909</v>
      </c>
      <c r="B586" t="s">
        <v>1213</v>
      </c>
      <c r="C586">
        <v>16</v>
      </c>
      <c r="D586">
        <v>193.88157706250001</v>
      </c>
      <c r="E586">
        <v>3102.1052330000002</v>
      </c>
      <c r="F586">
        <v>7.2500813411593257E-2</v>
      </c>
      <c r="G586">
        <v>2.730802197317566E-2</v>
      </c>
      <c r="H586" t="s">
        <v>3</v>
      </c>
      <c r="I586">
        <v>6.4895614124469592E-2</v>
      </c>
      <c r="J586">
        <v>0.77387695792248734</v>
      </c>
      <c r="K586">
        <v>6.0825925093963923E-2</v>
      </c>
      <c r="L586">
        <v>0.15645352625921091</v>
      </c>
      <c r="M586">
        <v>5.4847064886155268E-2</v>
      </c>
      <c r="N586">
        <v>0.12636391533705271</v>
      </c>
      <c r="O586">
        <v>91173.699773390006</v>
      </c>
      <c r="P586" s="1">
        <v>8.4337349397590355E-2</v>
      </c>
      <c r="Q586">
        <v>8.4337349397590355E-2</v>
      </c>
      <c r="R586">
        <v>0.83132530120481929</v>
      </c>
      <c r="S586">
        <v>23</v>
      </c>
      <c r="T586">
        <v>108800.34782608</v>
      </c>
      <c r="U586" s="1">
        <v>134.8741405652174</v>
      </c>
      <c r="V586">
        <v>572979.41123714286</v>
      </c>
      <c r="W586" s="1">
        <v>0.73317810917791582</v>
      </c>
      <c r="X586">
        <v>0.24432037441572721</v>
      </c>
      <c r="Y586">
        <v>2.2501516406356972E-2</v>
      </c>
      <c r="Z586">
        <v>0.26682189082208418</v>
      </c>
      <c r="AA586">
        <v>572.97941123714293</v>
      </c>
      <c r="AB586">
        <v>16184.1179550984</v>
      </c>
      <c r="AC586" s="1">
        <v>1631.420080841596</v>
      </c>
      <c r="AD586" s="1">
        <v>510079.30070298089</v>
      </c>
      <c r="AE586" s="1">
        <v>600</v>
      </c>
      <c r="AF586">
        <v>56464.5</v>
      </c>
      <c r="AG586" s="1">
        <v>147741.5167127836</v>
      </c>
      <c r="AH586" s="1">
        <v>64.399983000000006</v>
      </c>
      <c r="AI586">
        <v>25.918199999999999</v>
      </c>
      <c r="AJ586">
        <v>31.899898</v>
      </c>
      <c r="AK586">
        <v>0.8</v>
      </c>
      <c r="AL586">
        <v>0.65546000000000004</v>
      </c>
      <c r="AM586">
        <v>0.70673600000000003</v>
      </c>
      <c r="AN586">
        <v>0</v>
      </c>
      <c r="AO586">
        <v>0.45557329694556442</v>
      </c>
      <c r="AP586">
        <v>2014.783219960482</v>
      </c>
      <c r="AQ586" s="1">
        <v>3406.6264218187471</v>
      </c>
      <c r="AR586" s="1">
        <v>11177.652105782059</v>
      </c>
      <c r="AS586" s="1">
        <v>1310.0996403238389</v>
      </c>
      <c r="AT586" s="1">
        <v>557.63092160710073</v>
      </c>
      <c r="AU586">
        <v>18466.79230949223</v>
      </c>
      <c r="AV586" s="1">
        <v>2361.9176234676002</v>
      </c>
      <c r="AW586" s="1">
        <v>0.1262120729</v>
      </c>
      <c r="AX586">
        <v>13880.8862955812</v>
      </c>
      <c r="AY586" s="1">
        <v>0.74174281740000003</v>
      </c>
      <c r="AZ586">
        <v>1781.182385973</v>
      </c>
      <c r="BA586" s="1">
        <v>9.5179746699999998E-2</v>
      </c>
      <c r="BB586">
        <v>689.89399022010002</v>
      </c>
      <c r="BC586" s="1">
        <v>3.6865362999999998E-2</v>
      </c>
      <c r="BD586">
        <v>18713.880295241899</v>
      </c>
      <c r="BE586" s="1">
        <v>0.61732750008586956</v>
      </c>
      <c r="BF586">
        <v>0.2364065204275845</v>
      </c>
      <c r="BG586">
        <v>9.5336506216628009E-2</v>
      </c>
      <c r="BH586">
        <v>3.5583270173931987E-2</v>
      </c>
      <c r="BI586">
        <v>1.5346203095985981E-2</v>
      </c>
    </row>
    <row r="587" spans="1:61" x14ac:dyDescent="0.35">
      <c r="A587" t="s">
        <v>1910</v>
      </c>
      <c r="B587" t="s">
        <v>1214</v>
      </c>
      <c r="C587">
        <v>16</v>
      </c>
      <c r="D587">
        <v>94.255306875000002</v>
      </c>
      <c r="E587">
        <v>1508.08491</v>
      </c>
      <c r="F587">
        <v>1.3316712612808869E-2</v>
      </c>
      <c r="G587">
        <v>7.090844050686434E-3</v>
      </c>
      <c r="H587" t="s">
        <v>3</v>
      </c>
      <c r="I587">
        <v>1.7678646733562439E-2</v>
      </c>
      <c r="J587">
        <v>0.93140713855831425</v>
      </c>
      <c r="K587">
        <v>2.9858678084958269E-2</v>
      </c>
      <c r="L587">
        <v>0.34510773938166189</v>
      </c>
      <c r="M587" t="s">
        <v>3</v>
      </c>
      <c r="N587">
        <v>0.106546169332855</v>
      </c>
      <c r="O587">
        <v>58370.722743929997</v>
      </c>
      <c r="P587" s="1">
        <v>0.1222222222222222</v>
      </c>
      <c r="Q587">
        <v>0.16666666666666671</v>
      </c>
      <c r="R587">
        <v>0.71111111111111114</v>
      </c>
      <c r="S587">
        <v>7.2</v>
      </c>
      <c r="T587">
        <v>100209.76388888</v>
      </c>
      <c r="U587" s="1">
        <v>209.45623749999999</v>
      </c>
      <c r="V587">
        <v>143620.3217496553</v>
      </c>
      <c r="W587" s="1">
        <v>0.65241096101400775</v>
      </c>
      <c r="X587">
        <v>0.20369484251562059</v>
      </c>
      <c r="Y587">
        <v>0.1438941964703716</v>
      </c>
      <c r="Z587">
        <v>0.34758903898599219</v>
      </c>
      <c r="AA587">
        <v>143.62032174965529</v>
      </c>
      <c r="AB587">
        <v>3025.5418443249332</v>
      </c>
      <c r="AC587" s="1">
        <v>361.98991607176822</v>
      </c>
      <c r="AD587">
        <v>121523.8356578828</v>
      </c>
      <c r="AE587" s="1">
        <v>107</v>
      </c>
      <c r="AF587">
        <v>38796</v>
      </c>
      <c r="AG587" s="1">
        <v>67068.601371742116</v>
      </c>
      <c r="AH587" s="1">
        <v>27.409976</v>
      </c>
      <c r="AI587">
        <v>19.999998999999999</v>
      </c>
      <c r="AJ587">
        <v>20</v>
      </c>
      <c r="AK587">
        <v>3</v>
      </c>
      <c r="AL587">
        <v>2.7924899999999999</v>
      </c>
      <c r="AM587">
        <v>2.9241030000000001</v>
      </c>
      <c r="AN587">
        <v>0</v>
      </c>
      <c r="AO587">
        <v>0.60586206604726611</v>
      </c>
      <c r="AP587">
        <v>1315.590864177535</v>
      </c>
      <c r="AQ587" s="1">
        <v>1916.5035541665891</v>
      </c>
      <c r="AR587" s="1">
        <v>6583.1434119979358</v>
      </c>
      <c r="AS587" s="1">
        <v>364.39865312358307</v>
      </c>
      <c r="AT587">
        <v>203.65211399137999</v>
      </c>
      <c r="AU587">
        <v>10383.28859745702</v>
      </c>
      <c r="AV587" s="1">
        <v>6616.4494207151001</v>
      </c>
      <c r="AW587" s="1">
        <v>0.56616833050000004</v>
      </c>
      <c r="AX587">
        <v>2587.2259172099002</v>
      </c>
      <c r="AY587" s="1">
        <v>0.22138843429999999</v>
      </c>
      <c r="AZ587">
        <v>798.23482275870003</v>
      </c>
      <c r="BA587">
        <v>6.8304803400000003E-2</v>
      </c>
      <c r="BB587">
        <v>1684.4542371035</v>
      </c>
      <c r="BC587" s="1">
        <v>0.14413843170000001</v>
      </c>
      <c r="BD587">
        <v>11686.3643977872</v>
      </c>
      <c r="BE587" s="1">
        <v>0.58537973686572198</v>
      </c>
      <c r="BF587">
        <v>0.2235177716642571</v>
      </c>
      <c r="BG587">
        <v>0.13701191927335621</v>
      </c>
      <c r="BH587">
        <v>4.1784781712656489E-2</v>
      </c>
      <c r="BI587">
        <v>1.230579048400828E-2</v>
      </c>
    </row>
    <row r="588" spans="1:61" x14ac:dyDescent="0.35">
      <c r="A588" t="s">
        <v>1911</v>
      </c>
      <c r="B588" t="s">
        <v>1215</v>
      </c>
      <c r="C588">
        <v>5</v>
      </c>
      <c r="D588">
        <v>604.17568520000009</v>
      </c>
      <c r="E588">
        <v>3020.8784260000002</v>
      </c>
      <c r="F588">
        <v>4.3751386055725849E-3</v>
      </c>
      <c r="G588">
        <v>0.43513927978718331</v>
      </c>
      <c r="H588" t="s">
        <v>3</v>
      </c>
      <c r="I588">
        <v>0.27794498042432342</v>
      </c>
      <c r="J588">
        <v>0.18643274921174599</v>
      </c>
      <c r="K588">
        <v>9.4982673016150487E-2</v>
      </c>
      <c r="L588">
        <v>0.99959595069773521</v>
      </c>
      <c r="M588">
        <v>0.1847001899576621</v>
      </c>
      <c r="N588">
        <v>0.17733781752316491</v>
      </c>
      <c r="O588">
        <v>69649.41856654</v>
      </c>
      <c r="P588" s="1">
        <v>0.46086956521739131</v>
      </c>
      <c r="Q588">
        <v>0.21739130434782611</v>
      </c>
      <c r="R588">
        <v>0.32173913043478258</v>
      </c>
      <c r="S588">
        <v>32</v>
      </c>
      <c r="T588">
        <v>98118</v>
      </c>
      <c r="U588" s="1">
        <v>94.402450812500007</v>
      </c>
      <c r="V588">
        <v>92742.616713301642</v>
      </c>
      <c r="W588" s="1">
        <v>0.60144760837904432</v>
      </c>
      <c r="X588">
        <v>0.33744550561194181</v>
      </c>
      <c r="Y588">
        <v>6.1106886009013928E-2</v>
      </c>
      <c r="Z588">
        <v>0.39855239162095568</v>
      </c>
      <c r="AA588">
        <v>92.742616713301643</v>
      </c>
      <c r="AB588">
        <v>3445.697089433284</v>
      </c>
      <c r="AC588" s="1">
        <v>318.10520467466171</v>
      </c>
      <c r="AD588">
        <v>64651.354607389621</v>
      </c>
      <c r="AE588" s="1">
        <v>15</v>
      </c>
      <c r="AF588">
        <v>29553</v>
      </c>
      <c r="AG588" s="1">
        <v>40207.899886234358</v>
      </c>
      <c r="AH588" s="1">
        <v>63.849974000000003</v>
      </c>
      <c r="AI588">
        <v>29.938399</v>
      </c>
      <c r="AJ588">
        <v>45.178491999999999</v>
      </c>
      <c r="AK588">
        <v>2.5</v>
      </c>
      <c r="AL588">
        <v>1.9520789999999999</v>
      </c>
      <c r="AM588">
        <v>2.3731179999999998</v>
      </c>
      <c r="AN588">
        <v>0</v>
      </c>
      <c r="AO588">
        <v>0.98202311993160918</v>
      </c>
      <c r="AP588">
        <v>2107.8733540533422</v>
      </c>
      <c r="AQ588" s="1">
        <v>2695.160093145701</v>
      </c>
      <c r="AR588" s="1">
        <v>8899.9030045706313</v>
      </c>
      <c r="AS588" s="1">
        <v>889.28710830549653</v>
      </c>
      <c r="AT588">
        <v>577.49045939262169</v>
      </c>
      <c r="AU588">
        <v>15169.71401946779</v>
      </c>
      <c r="AV588" s="1">
        <v>9918.1455385376994</v>
      </c>
      <c r="AW588" s="1">
        <v>0.55600588699999998</v>
      </c>
      <c r="AX588">
        <v>3087.2859070157001</v>
      </c>
      <c r="AY588" s="1">
        <v>0.173071582</v>
      </c>
      <c r="AZ588">
        <v>1503.8930580673</v>
      </c>
      <c r="BA588" s="1">
        <v>8.4307433299999998E-2</v>
      </c>
      <c r="BB588">
        <v>3328.8778801205999</v>
      </c>
      <c r="BC588" s="1">
        <v>0.18661509770000001</v>
      </c>
      <c r="BD588">
        <v>17838.2023837413</v>
      </c>
      <c r="BE588" s="1">
        <v>0.56501562645690973</v>
      </c>
      <c r="BF588">
        <v>0.22745552715059161</v>
      </c>
      <c r="BG588">
        <v>0.16793650942719091</v>
      </c>
      <c r="BH588">
        <v>3.1178561534163211E-2</v>
      </c>
      <c r="BI588">
        <v>8.4137754311446461E-3</v>
      </c>
    </row>
    <row r="589" spans="1:61" x14ac:dyDescent="0.35">
      <c r="A589" t="s">
        <v>1912</v>
      </c>
      <c r="B589" t="s">
        <v>1216</v>
      </c>
      <c r="C589">
        <v>5</v>
      </c>
      <c r="D589">
        <v>256.5767482</v>
      </c>
      <c r="E589">
        <v>1282.8837410000001</v>
      </c>
      <c r="F589" t="s">
        <v>3</v>
      </c>
      <c r="G589">
        <v>0.14883637487462259</v>
      </c>
      <c r="H589" t="s">
        <v>3</v>
      </c>
      <c r="I589">
        <v>4.3250881650166391E-2</v>
      </c>
      <c r="J589">
        <v>0.69016044053471248</v>
      </c>
      <c r="K589">
        <v>0.1111815169867689</v>
      </c>
      <c r="L589">
        <v>0.36180350146810081</v>
      </c>
      <c r="M589">
        <v>1.3844938673452311E-2</v>
      </c>
      <c r="N589">
        <v>0.15562921212043929</v>
      </c>
      <c r="O589">
        <v>68943.057649010007</v>
      </c>
      <c r="P589" s="1">
        <v>0.16822429906542061</v>
      </c>
      <c r="Q589">
        <v>0.1214953271028037</v>
      </c>
      <c r="R589">
        <v>0.71028037383177567</v>
      </c>
      <c r="S589">
        <v>14.34</v>
      </c>
      <c r="T589">
        <v>73788.418410040002</v>
      </c>
      <c r="U589" s="1">
        <v>89.461906624825673</v>
      </c>
      <c r="V589">
        <v>257188.92480686601</v>
      </c>
      <c r="W589" s="1">
        <v>0.76160714672685315</v>
      </c>
      <c r="X589">
        <v>0.19465366629903799</v>
      </c>
      <c r="Y589">
        <v>4.3739186974108807E-2</v>
      </c>
      <c r="Z589">
        <v>0.23839285327314691</v>
      </c>
      <c r="AA589">
        <v>257.188924806866</v>
      </c>
      <c r="AB589">
        <v>12916.05191526081</v>
      </c>
      <c r="AC589" s="1">
        <v>1243.52940879621</v>
      </c>
      <c r="AD589" s="1">
        <v>215675.91734516199</v>
      </c>
      <c r="AE589" s="1">
        <v>434</v>
      </c>
      <c r="AF589">
        <v>40206</v>
      </c>
      <c r="AG589" s="1">
        <v>56573.06451612903</v>
      </c>
      <c r="AH589" s="1">
        <v>83.109955999999997</v>
      </c>
      <c r="AI589">
        <v>43.477096000000003</v>
      </c>
      <c r="AJ589">
        <v>69.212487999999993</v>
      </c>
      <c r="AK589">
        <v>0.5</v>
      </c>
      <c r="AL589">
        <v>0.40598400000000001</v>
      </c>
      <c r="AM589">
        <v>0.49600699999999998</v>
      </c>
      <c r="AN589">
        <v>0</v>
      </c>
      <c r="AO589">
        <v>1.445096788509842</v>
      </c>
      <c r="AP589">
        <v>2678.4645562048631</v>
      </c>
      <c r="AQ589" s="1">
        <v>3043.279086970671</v>
      </c>
      <c r="AR589" s="1">
        <v>8815.9985418351316</v>
      </c>
      <c r="AS589" s="1">
        <v>1184.4966862043971</v>
      </c>
      <c r="AT589" s="1">
        <v>602.62452885822324</v>
      </c>
      <c r="AU589">
        <v>16324.863400073291</v>
      </c>
      <c r="AV589" s="1">
        <v>3768.6318589829002</v>
      </c>
      <c r="AW589" s="1">
        <v>0.2051273297</v>
      </c>
      <c r="AX589">
        <v>11882.8112960852</v>
      </c>
      <c r="AY589" s="1">
        <v>0.6467836186</v>
      </c>
      <c r="AZ589">
        <v>676.99480227670006</v>
      </c>
      <c r="BA589">
        <v>3.6848952400000003E-2</v>
      </c>
      <c r="BB589">
        <v>2043.7207588966</v>
      </c>
      <c r="BC589" s="1">
        <v>0.1112400992</v>
      </c>
      <c r="BD589">
        <v>18372.1587162414</v>
      </c>
      <c r="BE589" s="1">
        <v>0.50376655339182774</v>
      </c>
      <c r="BF589">
        <v>0.18787749834238679</v>
      </c>
      <c r="BG589">
        <v>0.26677480894356298</v>
      </c>
      <c r="BH589">
        <v>2.94280232054786E-2</v>
      </c>
      <c r="BI589">
        <v>1.2153116116743809E-2</v>
      </c>
    </row>
    <row r="590" spans="1:61" x14ac:dyDescent="0.35">
      <c r="A590" t="s">
        <v>1913</v>
      </c>
      <c r="B590" t="s">
        <v>1217</v>
      </c>
      <c r="C590">
        <v>85</v>
      </c>
      <c r="D590">
        <v>14.473713070588239</v>
      </c>
      <c r="E590">
        <v>1230.265611</v>
      </c>
      <c r="F590" t="s">
        <v>3</v>
      </c>
      <c r="G590">
        <v>8.7982748757638434E-3</v>
      </c>
      <c r="H590" t="s">
        <v>3</v>
      </c>
      <c r="I590">
        <v>0.28906875653500158</v>
      </c>
      <c r="J590">
        <v>0.66587038931543807</v>
      </c>
      <c r="K590">
        <v>3.1410012921791852E-2</v>
      </c>
      <c r="L590">
        <v>0.59509732914618663</v>
      </c>
      <c r="M590">
        <v>0.1231348007583417</v>
      </c>
      <c r="N590">
        <v>0.14475770628139459</v>
      </c>
      <c r="O590">
        <v>66642.386186870004</v>
      </c>
      <c r="P590" s="1">
        <v>0.1238095238095238</v>
      </c>
      <c r="Q590">
        <v>0.1333333333333333</v>
      </c>
      <c r="R590">
        <v>0.74285714285714288</v>
      </c>
      <c r="S590">
        <v>13</v>
      </c>
      <c r="T590">
        <v>92555.384615379997</v>
      </c>
      <c r="U590" s="1">
        <v>94.635816230769237</v>
      </c>
      <c r="V590">
        <v>197383.88021966751</v>
      </c>
      <c r="W590" s="1">
        <v>0.76231331943635705</v>
      </c>
      <c r="X590">
        <v>0.16383521952802441</v>
      </c>
      <c r="Y590">
        <v>7.3851461035618488E-2</v>
      </c>
      <c r="Z590">
        <v>0.23768668056364289</v>
      </c>
      <c r="AA590">
        <v>197.38388021966739</v>
      </c>
      <c r="AB590">
        <v>5485.8738955680683</v>
      </c>
      <c r="AC590" s="1">
        <v>609.70089978398983</v>
      </c>
      <c r="AD590">
        <v>133517.7542320331</v>
      </c>
      <c r="AE590" s="1">
        <v>137</v>
      </c>
      <c r="AF590">
        <v>32530</v>
      </c>
      <c r="AG590" s="1">
        <v>54590.260462449827</v>
      </c>
      <c r="AH590" s="1">
        <v>45.999903000000003</v>
      </c>
      <c r="AI590">
        <v>25.099995</v>
      </c>
      <c r="AJ590">
        <v>32.115785000000002</v>
      </c>
      <c r="AK590">
        <v>0</v>
      </c>
      <c r="AL590">
        <v>0</v>
      </c>
      <c r="AM590">
        <v>0</v>
      </c>
      <c r="AN590">
        <v>1420.8920125623181</v>
      </c>
      <c r="AO590" s="1">
        <v>1.3990727790194439</v>
      </c>
      <c r="AP590">
        <v>2694.100461205202</v>
      </c>
      <c r="AQ590" s="1">
        <v>2728.291655061144</v>
      </c>
      <c r="AR590" s="1">
        <v>8922.665009775681</v>
      </c>
      <c r="AS590" s="1">
        <v>599.15525835176743</v>
      </c>
      <c r="AT590">
        <v>590.13044297797569</v>
      </c>
      <c r="AU590">
        <v>15534.342827371771</v>
      </c>
      <c r="AV590" s="1">
        <v>7709.9949113080002</v>
      </c>
      <c r="AW590" s="1">
        <v>0.4391832973</v>
      </c>
      <c r="AX590">
        <v>6327.0510716115004</v>
      </c>
      <c r="AY590" s="1">
        <v>0.36040687240000002</v>
      </c>
      <c r="AZ590">
        <v>1015.2052283311</v>
      </c>
      <c r="BA590">
        <v>5.7828984899999998E-2</v>
      </c>
      <c r="BB590">
        <v>2503.0496357983998</v>
      </c>
      <c r="BC590" s="1">
        <v>0.14258084539999999</v>
      </c>
      <c r="BD590">
        <v>17555.300847048999</v>
      </c>
      <c r="BE590" s="1">
        <v>0.57495266524265176</v>
      </c>
      <c r="BF590">
        <v>0.23472855517565619</v>
      </c>
      <c r="BG590">
        <v>0.12628540028284649</v>
      </c>
      <c r="BH590">
        <v>3.8428401938589402E-2</v>
      </c>
      <c r="BI590">
        <v>2.5604977360256149E-2</v>
      </c>
    </row>
    <row r="591" spans="1:61" x14ac:dyDescent="0.35">
      <c r="A591" t="s">
        <v>1914</v>
      </c>
      <c r="B591" t="s">
        <v>1218</v>
      </c>
      <c r="C591">
        <v>42</v>
      </c>
      <c r="D591">
        <v>22.73767492857143</v>
      </c>
      <c r="E591">
        <v>954.982347</v>
      </c>
      <c r="F591" t="s">
        <v>3</v>
      </c>
      <c r="G591">
        <v>1.1682810754221781E-2</v>
      </c>
      <c r="H591" t="s">
        <v>3</v>
      </c>
      <c r="I591">
        <v>2.1278461658320261E-2</v>
      </c>
      <c r="J591">
        <v>0.9322574544824459</v>
      </c>
      <c r="K591">
        <v>3.3351905934276227E-2</v>
      </c>
      <c r="L591">
        <v>0.3618053186106524</v>
      </c>
      <c r="M591" t="s">
        <v>3</v>
      </c>
      <c r="N591">
        <v>0.1189384420181578</v>
      </c>
      <c r="O591">
        <v>73331.257554209995</v>
      </c>
      <c r="P591" s="1">
        <v>0.16923076923076921</v>
      </c>
      <c r="Q591">
        <v>0.1230769230769231</v>
      </c>
      <c r="R591">
        <v>0.70769230769230773</v>
      </c>
      <c r="S591">
        <v>8.9700000000000006</v>
      </c>
      <c r="T591">
        <v>77545.039018950003</v>
      </c>
      <c r="U591" s="1">
        <v>106.46402976588629</v>
      </c>
      <c r="V591">
        <v>158474.20685358491</v>
      </c>
      <c r="W591" s="1">
        <v>0.82412853383773377</v>
      </c>
      <c r="X591">
        <v>0.1203702363822086</v>
      </c>
      <c r="Y591">
        <v>5.5501229780057587E-2</v>
      </c>
      <c r="Z591">
        <v>0.1758714661622662</v>
      </c>
      <c r="AA591">
        <v>158.47420685358489</v>
      </c>
      <c r="AB591">
        <v>4475.7780218946809</v>
      </c>
      <c r="AC591" s="1">
        <v>500.22977021584671</v>
      </c>
      <c r="AD591">
        <v>144190.69696327031</v>
      </c>
      <c r="AE591" s="1">
        <v>174</v>
      </c>
      <c r="AF591">
        <v>39449.5</v>
      </c>
      <c r="AG591" s="1">
        <v>63777.783505154643</v>
      </c>
      <c r="AH591" s="1">
        <v>44.079808999999997</v>
      </c>
      <c r="AI591">
        <v>26.579991</v>
      </c>
      <c r="AJ591">
        <v>32.326352999999997</v>
      </c>
      <c r="AK591">
        <v>0</v>
      </c>
      <c r="AL591">
        <v>0</v>
      </c>
      <c r="AM591">
        <v>0</v>
      </c>
      <c r="AN591">
        <v>0</v>
      </c>
      <c r="AO591">
        <v>0.92062843496739089</v>
      </c>
      <c r="AP591">
        <v>1744.999009913636</v>
      </c>
      <c r="AQ591" s="1">
        <v>2352.5756439977422</v>
      </c>
      <c r="AR591" s="1">
        <v>7367.4724691010442</v>
      </c>
      <c r="AS591" s="1">
        <v>370.99799919128759</v>
      </c>
      <c r="AT591">
        <v>203.57506147702651</v>
      </c>
      <c r="AU591">
        <v>12039.62018368073</v>
      </c>
      <c r="AV591" s="1">
        <v>7304.9044601163996</v>
      </c>
      <c r="AW591" s="1">
        <v>0.547224881</v>
      </c>
      <c r="AX591">
        <v>4044.4397448928999</v>
      </c>
      <c r="AY591" s="1">
        <v>0.3029770027</v>
      </c>
      <c r="AZ591">
        <v>1295.3606525304999</v>
      </c>
      <c r="BA591" s="1">
        <v>9.7038035600000003E-2</v>
      </c>
      <c r="BB591">
        <v>704.29427274700004</v>
      </c>
      <c r="BC591" s="1">
        <v>5.2760080799999998E-2</v>
      </c>
      <c r="BD591">
        <v>13348.9991302868</v>
      </c>
      <c r="BE591" s="1">
        <v>0.58301425090235337</v>
      </c>
      <c r="BF591">
        <v>0.2183761298045816</v>
      </c>
      <c r="BG591">
        <v>0.14873740317645001</v>
      </c>
      <c r="BH591">
        <v>3.7559105233630957E-2</v>
      </c>
      <c r="BI591">
        <v>1.231311088298399E-2</v>
      </c>
    </row>
    <row r="592" spans="1:61" x14ac:dyDescent="0.35">
      <c r="A592" t="s">
        <v>1915</v>
      </c>
      <c r="B592" t="s">
        <v>1219</v>
      </c>
      <c r="C592">
        <v>31</v>
      </c>
      <c r="D592">
        <v>218.6611823548387</v>
      </c>
      <c r="E592">
        <v>6778.4966530000002</v>
      </c>
      <c r="F592">
        <v>1.8037880866657589E-2</v>
      </c>
      <c r="G592">
        <v>0.15251247431751419</v>
      </c>
      <c r="H592" t="s">
        <v>3</v>
      </c>
      <c r="I592">
        <v>3.7505738692802403E-2</v>
      </c>
      <c r="J592">
        <v>0.70778798980699387</v>
      </c>
      <c r="K592">
        <v>8.2942680674365069E-2</v>
      </c>
      <c r="L592">
        <v>0.3988800581466459</v>
      </c>
      <c r="M592">
        <v>1.393243741181043E-2</v>
      </c>
      <c r="N592">
        <v>0.18657710693236551</v>
      </c>
      <c r="O592">
        <v>77246.191898510006</v>
      </c>
      <c r="P592" s="1">
        <v>7.2847682119205295E-2</v>
      </c>
      <c r="Q592">
        <v>0.1324503311258278</v>
      </c>
      <c r="R592">
        <v>0.79470198675496684</v>
      </c>
      <c r="S592">
        <v>48.3</v>
      </c>
      <c r="T592">
        <v>90688.351966870003</v>
      </c>
      <c r="U592" s="1">
        <v>140.34154561076599</v>
      </c>
      <c r="V592">
        <v>289645.80503717769</v>
      </c>
      <c r="W592" s="1">
        <v>0.7250174995647265</v>
      </c>
      <c r="X592">
        <v>0.20421036023127501</v>
      </c>
      <c r="Y592">
        <v>7.0772140203998538E-2</v>
      </c>
      <c r="Z592">
        <v>0.27498250043527361</v>
      </c>
      <c r="AA592">
        <v>289.64580503717781</v>
      </c>
      <c r="AB592">
        <v>12731.20212603578</v>
      </c>
      <c r="AC592" s="1">
        <v>1232.21384291801</v>
      </c>
      <c r="AD592" s="1">
        <v>243530.57270817619</v>
      </c>
      <c r="AE592" s="1">
        <v>488</v>
      </c>
      <c r="AF592">
        <v>41214</v>
      </c>
      <c r="AG592" s="1">
        <v>66384.212489372789</v>
      </c>
      <c r="AH592" s="1">
        <v>59.279995999999997</v>
      </c>
      <c r="AI592">
        <v>41.98</v>
      </c>
      <c r="AJ592">
        <v>45.652799999999999</v>
      </c>
      <c r="AK592">
        <v>1.3</v>
      </c>
      <c r="AL592">
        <v>1.021237</v>
      </c>
      <c r="AM592">
        <v>1.211927</v>
      </c>
      <c r="AN592">
        <v>0</v>
      </c>
      <c r="AO592">
        <v>1.2179071139452651</v>
      </c>
      <c r="AP592">
        <v>2000.3091959924579</v>
      </c>
      <c r="AQ592" s="1">
        <v>3325.3814073986232</v>
      </c>
      <c r="AR592" s="1">
        <v>8350.0050730201328</v>
      </c>
      <c r="AS592" s="1">
        <v>1264.777277157121</v>
      </c>
      <c r="AT592" s="1">
        <v>363.12861922128621</v>
      </c>
      <c r="AU592">
        <v>15303.601572789619</v>
      </c>
      <c r="AV592" s="1">
        <v>3835.0952653433001</v>
      </c>
      <c r="AW592" s="1">
        <v>0.2208101656</v>
      </c>
      <c r="AX592">
        <v>11488.5307876231</v>
      </c>
      <c r="AY592" s="1">
        <v>0.66146580720000003</v>
      </c>
      <c r="AZ592">
        <v>759.31543437089999</v>
      </c>
      <c r="BA592">
        <v>4.3718488100000001E-2</v>
      </c>
      <c r="BB592">
        <v>1285.3497570080999</v>
      </c>
      <c r="BC592" s="1">
        <v>7.4005539100000003E-2</v>
      </c>
      <c r="BD592">
        <v>17368.291244345401</v>
      </c>
      <c r="BE592" s="1">
        <v>0.5758971271818869</v>
      </c>
      <c r="BF592">
        <v>0.18977924883316319</v>
      </c>
      <c r="BG592">
        <v>0.19030941076994509</v>
      </c>
      <c r="BH592">
        <v>2.6037519446941389E-2</v>
      </c>
      <c r="BI592">
        <v>1.7976693768063479E-2</v>
      </c>
    </row>
    <row r="593" spans="1:61" x14ac:dyDescent="0.35">
      <c r="A593" t="s">
        <v>1916</v>
      </c>
      <c r="B593" t="s">
        <v>1220</v>
      </c>
      <c r="C593">
        <v>161</v>
      </c>
      <c r="D593">
        <v>13.27493165217391</v>
      </c>
      <c r="E593">
        <v>2137.2639960000001</v>
      </c>
      <c r="F593">
        <v>5.6381809390424406E-3</v>
      </c>
      <c r="G593">
        <v>3.2308563364143283E-2</v>
      </c>
      <c r="H593" t="s">
        <v>3</v>
      </c>
      <c r="I593">
        <v>5.4808304247835747E-2</v>
      </c>
      <c r="J593">
        <v>0.80202437644127933</v>
      </c>
      <c r="K593">
        <v>0.104046912331914</v>
      </c>
      <c r="L593">
        <v>0.5024823559630347</v>
      </c>
      <c r="M593">
        <v>1.226076039242645E-2</v>
      </c>
      <c r="N593">
        <v>0.15860235182925489</v>
      </c>
      <c r="O593">
        <v>64181.488815240002</v>
      </c>
      <c r="P593" s="1">
        <v>0.29530201342281881</v>
      </c>
      <c r="Q593">
        <v>0.1946308724832215</v>
      </c>
      <c r="R593">
        <v>0.51006711409395977</v>
      </c>
      <c r="S593">
        <v>18.600000000000001</v>
      </c>
      <c r="T593">
        <v>103820.43010752001</v>
      </c>
      <c r="U593" s="1">
        <v>114.90666645161291</v>
      </c>
      <c r="V593">
        <v>272493.30035502079</v>
      </c>
      <c r="W593" s="1">
        <v>0.66491586430071992</v>
      </c>
      <c r="X593">
        <v>0.25576118976743628</v>
      </c>
      <c r="Y593">
        <v>7.9322945931843761E-2</v>
      </c>
      <c r="Z593">
        <v>0.33508413569928008</v>
      </c>
      <c r="AA593">
        <v>272.49330035502078</v>
      </c>
      <c r="AB593">
        <v>5634.948243427013</v>
      </c>
      <c r="AC593" s="1">
        <v>512.90567382018446</v>
      </c>
      <c r="AD593">
        <v>201452.6230604419</v>
      </c>
      <c r="AE593" s="1">
        <v>400</v>
      </c>
      <c r="AF593">
        <v>37066</v>
      </c>
      <c r="AG593" s="1">
        <v>67165.243297234774</v>
      </c>
      <c r="AH593" s="1">
        <v>24.599983999999999</v>
      </c>
      <c r="AI593">
        <v>20.002697000000001</v>
      </c>
      <c r="AJ593">
        <v>21.221999</v>
      </c>
      <c r="AK593">
        <v>0.2</v>
      </c>
      <c r="AL593">
        <v>0.2</v>
      </c>
      <c r="AM593">
        <v>0.2</v>
      </c>
      <c r="AN593">
        <v>2501.249176519605</v>
      </c>
      <c r="AO593" s="1">
        <v>1.124174086836909</v>
      </c>
      <c r="AP593">
        <v>1518.051843886486</v>
      </c>
      <c r="AQ593" s="1">
        <v>2863.6741934804008</v>
      </c>
      <c r="AR593" s="1">
        <v>8017.0404601715854</v>
      </c>
      <c r="AS593" s="1">
        <v>1107.532501567485</v>
      </c>
      <c r="AT593" s="1">
        <v>568.80145469872036</v>
      </c>
      <c r="AU593">
        <v>14075.10045380468</v>
      </c>
      <c r="AV593" s="1">
        <v>5834.7658563540999</v>
      </c>
      <c r="AW593" s="1">
        <v>0.36885995999999999</v>
      </c>
      <c r="AX593">
        <v>7442.6321712025001</v>
      </c>
      <c r="AY593" s="1">
        <v>0.47050542779999999</v>
      </c>
      <c r="AZ593">
        <v>815.33971377770001</v>
      </c>
      <c r="BA593">
        <v>5.1543829100000001E-2</v>
      </c>
      <c r="BB593">
        <v>1725.63911897</v>
      </c>
      <c r="BC593" s="1">
        <v>0.10909078310000001</v>
      </c>
      <c r="BD593">
        <v>15818.376860304301</v>
      </c>
      <c r="BE593" s="1">
        <v>0.59840551873801795</v>
      </c>
      <c r="BF593">
        <v>0.23392418056207129</v>
      </c>
      <c r="BG593">
        <v>9.8950732573022115E-2</v>
      </c>
      <c r="BH593">
        <v>5.0196059283811767E-2</v>
      </c>
      <c r="BI593">
        <v>1.8523508843076849E-2</v>
      </c>
    </row>
    <row r="594" spans="1:61" x14ac:dyDescent="0.35">
      <c r="A594" t="s">
        <v>1917</v>
      </c>
      <c r="B594" t="s">
        <v>1221</v>
      </c>
      <c r="C594">
        <v>15</v>
      </c>
      <c r="D594">
        <v>28.168216000000001</v>
      </c>
      <c r="E594">
        <v>422.52323999999999</v>
      </c>
      <c r="F594" t="s">
        <v>3</v>
      </c>
      <c r="G594">
        <v>0.1526110673051419</v>
      </c>
      <c r="H594" t="s">
        <v>3</v>
      </c>
      <c r="I594">
        <v>3.8862869224767872E-2</v>
      </c>
      <c r="J594">
        <v>0.71244817197953225</v>
      </c>
      <c r="K594">
        <v>9.5049503646941355E-2</v>
      </c>
      <c r="L594">
        <v>1</v>
      </c>
      <c r="M594" t="s">
        <v>3</v>
      </c>
      <c r="N594">
        <v>0.2398459901408187</v>
      </c>
      <c r="O594">
        <v>63669.908216780001</v>
      </c>
      <c r="P594" s="1">
        <v>0.16666666666666671</v>
      </c>
      <c r="Q594">
        <v>0.28333333333333333</v>
      </c>
      <c r="R594">
        <v>0.55000000000000004</v>
      </c>
      <c r="S594">
        <v>5.6</v>
      </c>
      <c r="T594">
        <v>102232.14285714</v>
      </c>
      <c r="U594" s="1">
        <v>75.450578571428579</v>
      </c>
      <c r="V594">
        <v>130944.0162392014</v>
      </c>
      <c r="W594" s="1">
        <v>0.85733356781846948</v>
      </c>
      <c r="X594">
        <v>8.9134596215330375E-2</v>
      </c>
      <c r="Y594">
        <v>5.3531835966200161E-2</v>
      </c>
      <c r="Z594">
        <v>0.14266643218153049</v>
      </c>
      <c r="AA594">
        <v>130.9440162392014</v>
      </c>
      <c r="AB594">
        <v>4070.625795636709</v>
      </c>
      <c r="AC594" s="1">
        <v>521.29769240622136</v>
      </c>
      <c r="AD594">
        <v>87528.354460690403</v>
      </c>
      <c r="AE594" s="1">
        <v>42</v>
      </c>
      <c r="AF594">
        <v>35597</v>
      </c>
      <c r="AG594" s="1">
        <v>47726.551867219918</v>
      </c>
      <c r="AH594" s="1">
        <v>49.989702000000001</v>
      </c>
      <c r="AI594">
        <v>29.489982000000001</v>
      </c>
      <c r="AJ594">
        <v>35.092689</v>
      </c>
      <c r="AK594">
        <v>1.5</v>
      </c>
      <c r="AL594">
        <v>1.28169</v>
      </c>
      <c r="AM594">
        <v>1.4834290000000001</v>
      </c>
      <c r="AN594">
        <v>0</v>
      </c>
      <c r="AO594">
        <v>0.99233119108394052</v>
      </c>
      <c r="AP594">
        <v>2713.9871880183441</v>
      </c>
      <c r="AQ594" s="1">
        <v>5689.7811822137874</v>
      </c>
      <c r="AR594" s="1">
        <v>11689.72764669702</v>
      </c>
      <c r="AS594" s="1">
        <v>1461.042758263427</v>
      </c>
      <c r="AT594" s="1">
        <v>626.5640441458321</v>
      </c>
      <c r="AU594">
        <v>22181.102819338412</v>
      </c>
      <c r="AV594" s="1">
        <v>13013.2269949397</v>
      </c>
      <c r="AW594" s="1">
        <v>0.62079368180000005</v>
      </c>
      <c r="AX594">
        <v>3353.1226334444</v>
      </c>
      <c r="AY594" s="1">
        <v>0.1599601195</v>
      </c>
      <c r="AZ594">
        <v>668.21070927059998</v>
      </c>
      <c r="BA594">
        <v>3.1876873200000003E-2</v>
      </c>
      <c r="BB594">
        <v>3927.6810272952998</v>
      </c>
      <c r="BC594" s="1">
        <v>0.1873693256</v>
      </c>
      <c r="BD594">
        <v>20962.241364950001</v>
      </c>
      <c r="BE594" s="1">
        <v>0.54909155986174152</v>
      </c>
      <c r="BF594">
        <v>0.2479706890799204</v>
      </c>
      <c r="BG594">
        <v>0.15763803483099539</v>
      </c>
      <c r="BH594">
        <v>2.7435426286740099E-2</v>
      </c>
      <c r="BI594">
        <v>1.786428994060266E-2</v>
      </c>
    </row>
    <row r="595" spans="1:61" x14ac:dyDescent="0.35">
      <c r="A595" t="s">
        <v>1918</v>
      </c>
      <c r="B595" t="s">
        <v>1222</v>
      </c>
      <c r="C595">
        <v>12</v>
      </c>
      <c r="D595">
        <v>311.58027600000003</v>
      </c>
      <c r="E595">
        <v>3738.9633119999999</v>
      </c>
      <c r="F595">
        <v>4.1396748315675587E-2</v>
      </c>
      <c r="G595">
        <v>0.53171416170569685</v>
      </c>
      <c r="H595" t="s">
        <v>3</v>
      </c>
      <c r="I595">
        <v>0.26572688036037317</v>
      </c>
      <c r="J595">
        <v>7.4913985748918069E-2</v>
      </c>
      <c r="K595">
        <v>8.4362002889527887E-2</v>
      </c>
      <c r="L595">
        <v>0.7424156771599888</v>
      </c>
      <c r="M595">
        <v>0.22037511668172391</v>
      </c>
      <c r="N595">
        <v>0.1532665233945236</v>
      </c>
      <c r="O595">
        <v>64615.972069969997</v>
      </c>
      <c r="P595" s="1">
        <v>0.323943661971831</v>
      </c>
      <c r="Q595">
        <v>0.18661971830985921</v>
      </c>
      <c r="R595">
        <v>0.48943661971830987</v>
      </c>
      <c r="S595">
        <v>30</v>
      </c>
      <c r="T595">
        <v>103805.86666666</v>
      </c>
      <c r="U595" s="1">
        <v>124.6321104</v>
      </c>
      <c r="V595">
        <v>150872.25867917261</v>
      </c>
      <c r="W595" s="1">
        <v>0.73147393758589696</v>
      </c>
      <c r="X595">
        <v>0.2206950029093831</v>
      </c>
      <c r="Y595">
        <v>4.7831059504719893E-2</v>
      </c>
      <c r="Z595">
        <v>0.26852606241410298</v>
      </c>
      <c r="AA595">
        <v>150.8722586791726</v>
      </c>
      <c r="AB595">
        <v>7434.7849070309358</v>
      </c>
      <c r="AC595" s="1">
        <v>771.22770387857713</v>
      </c>
      <c r="AD595">
        <v>118146.56646764081</v>
      </c>
      <c r="AE595" s="1">
        <v>96</v>
      </c>
      <c r="AF595">
        <v>37991.5</v>
      </c>
      <c r="AG595" s="1">
        <v>59012.693064809209</v>
      </c>
      <c r="AH595" s="1">
        <v>83.889981000000006</v>
      </c>
      <c r="AI595">
        <v>44.169499000000002</v>
      </c>
      <c r="AJ595">
        <v>58.711297999999999</v>
      </c>
      <c r="AK595">
        <v>2</v>
      </c>
      <c r="AL595">
        <v>1.502793</v>
      </c>
      <c r="AM595">
        <v>1.830614</v>
      </c>
      <c r="AN595">
        <v>0</v>
      </c>
      <c r="AO595">
        <v>1.251404134231676</v>
      </c>
      <c r="AP595">
        <v>2063.6407597893008</v>
      </c>
      <c r="AQ595" s="1">
        <v>2620.786119657972</v>
      </c>
      <c r="AR595" s="1">
        <v>8861.2688104386525</v>
      </c>
      <c r="AS595" s="1">
        <v>935.52193164713253</v>
      </c>
      <c r="AT595">
        <v>1003.333862078826</v>
      </c>
      <c r="AU595" s="1">
        <v>15484.55148361188</v>
      </c>
      <c r="AV595" s="1">
        <v>6677.9771177827997</v>
      </c>
      <c r="AW595" s="1">
        <v>0.3825833287</v>
      </c>
      <c r="AX595">
        <v>6635.7920643047</v>
      </c>
      <c r="AY595" s="1">
        <v>0.38016653420000002</v>
      </c>
      <c r="AZ595">
        <v>865.13167192540004</v>
      </c>
      <c r="BA595">
        <v>4.9563655099999999E-2</v>
      </c>
      <c r="BB595">
        <v>3276.0602402826999</v>
      </c>
      <c r="BC595" s="1">
        <v>0.18768648190000001</v>
      </c>
      <c r="BD595">
        <v>17454.961094295599</v>
      </c>
      <c r="BE595" s="1">
        <v>0.58016038241613832</v>
      </c>
      <c r="BF595">
        <v>0.2094712505564954</v>
      </c>
      <c r="BG595">
        <v>0.16055640351092351</v>
      </c>
      <c r="BH595">
        <v>3.5976558108912947E-2</v>
      </c>
      <c r="BI595">
        <v>1.3835405407529811E-2</v>
      </c>
    </row>
    <row r="596" spans="1:61" x14ac:dyDescent="0.35">
      <c r="A596" t="s">
        <v>1919</v>
      </c>
      <c r="B596" t="s">
        <v>1223</v>
      </c>
      <c r="C596">
        <v>74</v>
      </c>
      <c r="D596">
        <v>7.9674221081081082</v>
      </c>
      <c r="E596">
        <v>589.58923600000003</v>
      </c>
      <c r="F596" t="s">
        <v>3</v>
      </c>
      <c r="G596" t="s">
        <v>3</v>
      </c>
      <c r="H596" t="s">
        <v>3</v>
      </c>
      <c r="I596" t="s">
        <v>3</v>
      </c>
      <c r="J596">
        <v>0.97171869860156801</v>
      </c>
      <c r="K596">
        <v>1.72890423683284E-2</v>
      </c>
      <c r="L596">
        <v>0.29301543348725168</v>
      </c>
      <c r="M596" t="s">
        <v>3</v>
      </c>
      <c r="N596">
        <v>0.18127425377100159</v>
      </c>
      <c r="O596">
        <v>57570.355493069997</v>
      </c>
      <c r="P596" s="1">
        <v>0.25490196078431371</v>
      </c>
      <c r="Q596">
        <v>0.15686274509803921</v>
      </c>
      <c r="R596">
        <v>0.58823529411764708</v>
      </c>
      <c r="S596">
        <v>7</v>
      </c>
      <c r="T596">
        <v>72025.85714285</v>
      </c>
      <c r="U596" s="1">
        <v>84.227033714285724</v>
      </c>
      <c r="V596">
        <v>401098.55397699279</v>
      </c>
      <c r="W596" s="1">
        <v>0.34669090290019938</v>
      </c>
      <c r="X596">
        <v>3.8612648440129349E-2</v>
      </c>
      <c r="Y596">
        <v>0.61469644865967121</v>
      </c>
      <c r="Z596">
        <v>0.65330909709980056</v>
      </c>
      <c r="AA596">
        <v>401.09855397699278</v>
      </c>
      <c r="AB596">
        <v>12449.414866861651</v>
      </c>
      <c r="AC596" s="1">
        <v>419.19466114540802</v>
      </c>
      <c r="AD596">
        <v>361359.25263038452</v>
      </c>
      <c r="AE596" s="1">
        <v>579</v>
      </c>
      <c r="AF596">
        <v>39474</v>
      </c>
      <c r="AG596" s="1">
        <v>69983.629199755655</v>
      </c>
      <c r="AH596" s="1">
        <v>35.205995000000001</v>
      </c>
      <c r="AI596">
        <v>23.305992</v>
      </c>
      <c r="AJ596">
        <v>34.116249000000003</v>
      </c>
      <c r="AK596">
        <v>0</v>
      </c>
      <c r="AL596">
        <v>0</v>
      </c>
      <c r="AM596">
        <v>0</v>
      </c>
      <c r="AN596">
        <v>0</v>
      </c>
      <c r="AO596">
        <v>0.85909066794923117</v>
      </c>
      <c r="AP596">
        <v>2885.6015614233502</v>
      </c>
      <c r="AQ596" s="1">
        <v>3234.4289270572772</v>
      </c>
      <c r="AR596" s="1">
        <v>9427.106993520485</v>
      </c>
      <c r="AS596" s="1">
        <v>845.28514017850898</v>
      </c>
      <c r="AT596">
        <v>457.93693899798399</v>
      </c>
      <c r="AU596">
        <v>16850.3595611776</v>
      </c>
      <c r="AV596" s="1">
        <v>5471.4085703528999</v>
      </c>
      <c r="AW596" s="1">
        <v>0.25738424389999998</v>
      </c>
      <c r="AX596">
        <v>12130.462577751099</v>
      </c>
      <c r="AY596" s="1">
        <v>0.57063732280000001</v>
      </c>
      <c r="AZ596">
        <v>1314.8316721113999</v>
      </c>
      <c r="BA596" s="1">
        <v>6.1851889E-2</v>
      </c>
      <c r="BB596">
        <v>2341.0419727204999</v>
      </c>
      <c r="BC596" s="1">
        <v>0.1101265443</v>
      </c>
      <c r="BD596">
        <v>21257.7447929359</v>
      </c>
      <c r="BE596" s="1">
        <v>0.51406469678476618</v>
      </c>
      <c r="BF596">
        <v>0.29671572103420663</v>
      </c>
      <c r="BG596">
        <v>0.1226359898840351</v>
      </c>
      <c r="BH596">
        <v>4.6698166734415431E-2</v>
      </c>
      <c r="BI596">
        <v>1.9885425562576681E-2</v>
      </c>
    </row>
    <row r="597" spans="1:61" x14ac:dyDescent="0.35">
      <c r="A597" t="s">
        <v>1920</v>
      </c>
      <c r="B597" t="s">
        <v>1224</v>
      </c>
      <c r="C597">
        <v>70</v>
      </c>
      <c r="D597">
        <v>12.322669814285719</v>
      </c>
      <c r="E597">
        <v>862.58688700000005</v>
      </c>
      <c r="F597" t="s">
        <v>3</v>
      </c>
      <c r="G597" t="s">
        <v>3</v>
      </c>
      <c r="H597" t="s">
        <v>3</v>
      </c>
      <c r="I597">
        <v>0.10781510351000401</v>
      </c>
      <c r="J597">
        <v>0.86287425890313407</v>
      </c>
      <c r="K597">
        <v>2.603544106963962E-2</v>
      </c>
      <c r="L597">
        <v>0.23168899228208781</v>
      </c>
      <c r="M597" t="s">
        <v>3</v>
      </c>
      <c r="N597">
        <v>0.14980479976141201</v>
      </c>
      <c r="O597">
        <v>60246.457594929998</v>
      </c>
      <c r="P597" s="1">
        <v>0.1212121212121212</v>
      </c>
      <c r="Q597">
        <v>0.33333333333333331</v>
      </c>
      <c r="R597">
        <v>0.54545454545454541</v>
      </c>
      <c r="S597">
        <v>17</v>
      </c>
      <c r="T597">
        <v>52313.261176469998</v>
      </c>
      <c r="U597" s="1">
        <v>50.740405117647057</v>
      </c>
      <c r="V597">
        <v>268705.83531140548</v>
      </c>
      <c r="W597" s="1">
        <v>0.6930325905625252</v>
      </c>
      <c r="X597">
        <v>6.3924039355406734E-2</v>
      </c>
      <c r="Y597">
        <v>0.243043370082068</v>
      </c>
      <c r="Z597">
        <v>0.30696740943747469</v>
      </c>
      <c r="AA597">
        <v>268.70583531140562</v>
      </c>
      <c r="AB597">
        <v>8449.6287966408654</v>
      </c>
      <c r="AC597" s="1">
        <v>853.2061072243032</v>
      </c>
      <c r="AD597">
        <v>235374.34577763939</v>
      </c>
      <c r="AE597" s="1">
        <v>472</v>
      </c>
      <c r="AF597">
        <v>46614</v>
      </c>
      <c r="AG597" s="1">
        <v>72128.622075584877</v>
      </c>
      <c r="AH597" s="1">
        <v>43.699984000000001</v>
      </c>
      <c r="AI597">
        <v>26.999991000000001</v>
      </c>
      <c r="AJ597">
        <v>33.051439000000002</v>
      </c>
      <c r="AK597">
        <v>3.5</v>
      </c>
      <c r="AL597">
        <v>2.8044199999999999</v>
      </c>
      <c r="AM597">
        <v>3.1711710000000002</v>
      </c>
      <c r="AN597">
        <v>0</v>
      </c>
      <c r="AO597">
        <v>0.78666933409379114</v>
      </c>
      <c r="AP597">
        <v>1693.956785132533</v>
      </c>
      <c r="AQ597" s="1">
        <v>2634.932798369794</v>
      </c>
      <c r="AR597" s="1">
        <v>8285.4039954817908</v>
      </c>
      <c r="AS597" s="1">
        <v>808.32600229407387</v>
      </c>
      <c r="AT597" s="1">
        <v>357.15679735344742</v>
      </c>
      <c r="AU597">
        <v>13779.776378631639</v>
      </c>
      <c r="AV597" s="1">
        <v>5890.2419898707003</v>
      </c>
      <c r="AW597" s="1">
        <v>0.39956210879999998</v>
      </c>
      <c r="AX597">
        <v>6336.9569165070998</v>
      </c>
      <c r="AY597" s="1">
        <v>0.4298648296</v>
      </c>
      <c r="AZ597">
        <v>1366.6157587952</v>
      </c>
      <c r="BA597" s="1">
        <v>9.2703809999999998E-2</v>
      </c>
      <c r="BB597">
        <v>1147.9285073640999</v>
      </c>
      <c r="BC597" s="1">
        <v>7.78692515E-2</v>
      </c>
      <c r="BD597">
        <v>14741.743172537101</v>
      </c>
      <c r="BE597" s="1">
        <v>0.58946825525863666</v>
      </c>
      <c r="BF597">
        <v>0.23736427246103051</v>
      </c>
      <c r="BG597">
        <v>0.1125171898002205</v>
      </c>
      <c r="BH597">
        <v>4.3815946519397783E-2</v>
      </c>
      <c r="BI597">
        <v>1.68343359607145E-2</v>
      </c>
    </row>
    <row r="598" spans="1:61" x14ac:dyDescent="0.35">
      <c r="A598" t="s">
        <v>1921</v>
      </c>
      <c r="B598" t="s">
        <v>1225</v>
      </c>
      <c r="C598">
        <v>41</v>
      </c>
      <c r="D598">
        <v>45.474145682926832</v>
      </c>
      <c r="E598">
        <v>1864.439973</v>
      </c>
      <c r="F598">
        <v>3.4410059995479143E-2</v>
      </c>
      <c r="G598">
        <v>0.22286536051934891</v>
      </c>
      <c r="H598" t="s">
        <v>3</v>
      </c>
      <c r="I598">
        <v>5.4543564440822499E-2</v>
      </c>
      <c r="J598">
        <v>0.61119846168708303</v>
      </c>
      <c r="K598">
        <v>7.6982553357266545E-2</v>
      </c>
      <c r="L598">
        <v>0.44389958808532048</v>
      </c>
      <c r="M598">
        <v>3.8906518531948729E-2</v>
      </c>
      <c r="N598">
        <v>0.15075774935132599</v>
      </c>
      <c r="O598">
        <v>78786.371747209996</v>
      </c>
      <c r="P598" s="1">
        <v>6.6666666666666666E-2</v>
      </c>
      <c r="Q598">
        <v>0.19259259259259259</v>
      </c>
      <c r="R598">
        <v>0.7407407407407407</v>
      </c>
      <c r="S598">
        <v>24</v>
      </c>
      <c r="T598">
        <v>82031.458333329996</v>
      </c>
      <c r="U598" s="1">
        <v>77.684998875000005</v>
      </c>
      <c r="V598">
        <v>319447.18983988441</v>
      </c>
      <c r="W598" s="1">
        <v>0.70913712788145522</v>
      </c>
      <c r="X598">
        <v>0.27175513374458149</v>
      </c>
      <c r="Y598">
        <v>1.9107738373963259E-2</v>
      </c>
      <c r="Z598">
        <v>0.29086287211854472</v>
      </c>
      <c r="AA598">
        <v>319.4471898398844</v>
      </c>
      <c r="AB598">
        <v>13836.6632198354</v>
      </c>
      <c r="AC598" s="1">
        <v>1256.858629902375</v>
      </c>
      <c r="AD598" s="1">
        <v>296324.04447195289</v>
      </c>
      <c r="AE598" s="1">
        <v>548</v>
      </c>
      <c r="AF598">
        <v>40613.5</v>
      </c>
      <c r="AG598" s="1">
        <v>100325.7431165788</v>
      </c>
      <c r="AH598" s="1">
        <v>59.769973</v>
      </c>
      <c r="AI598">
        <v>42.829999000000001</v>
      </c>
      <c r="AJ598">
        <v>43.421398000000003</v>
      </c>
      <c r="AK598">
        <v>0.89</v>
      </c>
      <c r="AL598">
        <v>0.89</v>
      </c>
      <c r="AM598">
        <v>0.89</v>
      </c>
      <c r="AN598">
        <v>0</v>
      </c>
      <c r="AO598">
        <v>0.88133859151268712</v>
      </c>
      <c r="AP598">
        <v>2214.194197605309</v>
      </c>
      <c r="AQ598" s="1">
        <v>2871.394063379696</v>
      </c>
      <c r="AR598" s="1">
        <v>9371.7683342117452</v>
      </c>
      <c r="AS598" s="1">
        <v>998.25366166401113</v>
      </c>
      <c r="AT598">
        <v>280.49303145894311</v>
      </c>
      <c r="AU598">
        <v>15736.103288319709</v>
      </c>
      <c r="AV598" s="1">
        <v>2738.8826764205</v>
      </c>
      <c r="AW598" s="1">
        <v>0.14870719130000001</v>
      </c>
      <c r="AX598">
        <v>12205.0411234444</v>
      </c>
      <c r="AY598" s="1">
        <v>0.66267073109999997</v>
      </c>
      <c r="AZ598">
        <v>1756.3237512456999</v>
      </c>
      <c r="BA598" s="1">
        <v>9.5359313599999995E-2</v>
      </c>
      <c r="BB598">
        <v>1717.7095883495999</v>
      </c>
      <c r="BC598" s="1">
        <v>9.3262763900000004E-2</v>
      </c>
      <c r="BD598">
        <v>18417.957139460199</v>
      </c>
      <c r="BE598" s="1">
        <v>0.57812864416743359</v>
      </c>
      <c r="BF598">
        <v>0.22519289477728499</v>
      </c>
      <c r="BG598">
        <v>0.15701392421853741</v>
      </c>
      <c r="BH598">
        <v>2.4032474784748029E-2</v>
      </c>
      <c r="BI598">
        <v>1.5632062051995941E-2</v>
      </c>
    </row>
    <row r="599" spans="1:61" x14ac:dyDescent="0.35">
      <c r="A599" t="s">
        <v>1922</v>
      </c>
      <c r="B599" t="s">
        <v>1226</v>
      </c>
      <c r="C599">
        <v>42</v>
      </c>
      <c r="D599">
        <v>75.233296142857142</v>
      </c>
      <c r="E599">
        <v>3159.7984379999998</v>
      </c>
      <c r="F599">
        <v>1.566301114809706E-2</v>
      </c>
      <c r="G599">
        <v>3.0488790806454141E-2</v>
      </c>
      <c r="H599" t="s">
        <v>3</v>
      </c>
      <c r="I599">
        <v>4.2217947458954068E-2</v>
      </c>
      <c r="J599">
        <v>0.83701190963186289</v>
      </c>
      <c r="K599">
        <v>7.3993663570423945E-2</v>
      </c>
      <c r="L599">
        <v>0.42128954144012237</v>
      </c>
      <c r="M599">
        <v>1.6324494050292428E-2</v>
      </c>
      <c r="N599">
        <v>0.16377593352870951</v>
      </c>
      <c r="O599">
        <v>71332.079939040006</v>
      </c>
      <c r="P599" s="1">
        <v>0.19502074688796681</v>
      </c>
      <c r="Q599">
        <v>0.15767634854771781</v>
      </c>
      <c r="R599">
        <v>0.64730290456431538</v>
      </c>
      <c r="S599">
        <v>26</v>
      </c>
      <c r="T599">
        <v>88191.115384610006</v>
      </c>
      <c r="U599" s="1">
        <v>121.5307091538461</v>
      </c>
      <c r="V599">
        <v>257536.26250764041</v>
      </c>
      <c r="W599" s="1">
        <v>0.64611945585904729</v>
      </c>
      <c r="X599">
        <v>0.29474544101727551</v>
      </c>
      <c r="Y599">
        <v>5.9135103123677292E-2</v>
      </c>
      <c r="Z599">
        <v>0.35388054414095271</v>
      </c>
      <c r="AA599">
        <v>257.5362625076404</v>
      </c>
      <c r="AB599">
        <v>12242.29417129676</v>
      </c>
      <c r="AC599" s="1">
        <v>930.62030306630595</v>
      </c>
      <c r="AD599">
        <v>205860.60304777819</v>
      </c>
      <c r="AE599" s="1">
        <v>413</v>
      </c>
      <c r="AF599">
        <v>37100</v>
      </c>
      <c r="AG599" s="1">
        <v>69668.513466368968</v>
      </c>
      <c r="AH599" s="1">
        <v>80.099992</v>
      </c>
      <c r="AI599">
        <v>41.446899000000002</v>
      </c>
      <c r="AJ599">
        <v>54.351396999999999</v>
      </c>
      <c r="AK599">
        <v>1</v>
      </c>
      <c r="AL599">
        <v>0.67782299999999995</v>
      </c>
      <c r="AM599">
        <v>0.84813700000000003</v>
      </c>
      <c r="AN599">
        <v>0</v>
      </c>
      <c r="AO599">
        <v>1.1961068248437809</v>
      </c>
      <c r="AP599">
        <v>2079.8826978849211</v>
      </c>
      <c r="AQ599" s="1">
        <v>4524.824693897137</v>
      </c>
      <c r="AR599" s="1">
        <v>9754.1131039700849</v>
      </c>
      <c r="AS599" s="1">
        <v>1055.08069752391</v>
      </c>
      <c r="AT599">
        <v>458.32463317395951</v>
      </c>
      <c r="AU599">
        <v>17872.225826450009</v>
      </c>
      <c r="AV599" s="1">
        <v>4710.1262508641003</v>
      </c>
      <c r="AW599" s="1">
        <v>0.24093997189999999</v>
      </c>
      <c r="AX599">
        <v>10873.666120403601</v>
      </c>
      <c r="AY599" s="1">
        <v>0.55622730050000002</v>
      </c>
      <c r="AZ599">
        <v>1160.3860069578</v>
      </c>
      <c r="BA599">
        <v>5.9357935899999999E-2</v>
      </c>
      <c r="BB599">
        <v>2804.7831897719002</v>
      </c>
      <c r="BC599" s="1">
        <v>0.14347479169999999</v>
      </c>
      <c r="BD599">
        <v>19548.961567997401</v>
      </c>
      <c r="BE599" s="1">
        <v>0.55527304320932314</v>
      </c>
      <c r="BF599">
        <v>0.24724391411572491</v>
      </c>
      <c r="BG599">
        <v>0.1489329147393568</v>
      </c>
      <c r="BH599">
        <v>3.3536371115025408E-2</v>
      </c>
      <c r="BI599">
        <v>1.5013756820569839E-2</v>
      </c>
    </row>
    <row r="600" spans="1:61" x14ac:dyDescent="0.35">
      <c r="A600" t="s">
        <v>1923</v>
      </c>
      <c r="B600" t="s">
        <v>1227</v>
      </c>
      <c r="C600">
        <v>19</v>
      </c>
      <c r="D600">
        <v>527.4926923684211</v>
      </c>
      <c r="E600">
        <v>10022.361155000001</v>
      </c>
      <c r="F600">
        <v>3.5843817073386207E-2</v>
      </c>
      <c r="G600">
        <v>0.1085654061541805</v>
      </c>
      <c r="H600" t="s">
        <v>3</v>
      </c>
      <c r="I600">
        <v>0.10486856211514881</v>
      </c>
      <c r="J600">
        <v>0.65946210974236763</v>
      </c>
      <c r="K600">
        <v>9.0678572268215421E-2</v>
      </c>
      <c r="L600">
        <v>0.24720226263002759</v>
      </c>
      <c r="M600">
        <v>6.0864768765465087E-2</v>
      </c>
      <c r="N600">
        <v>0.16364820715327641</v>
      </c>
      <c r="O600">
        <v>85665.917891329998</v>
      </c>
      <c r="P600" s="1">
        <v>0.2050599201065246</v>
      </c>
      <c r="Q600">
        <v>0.1837549933422104</v>
      </c>
      <c r="R600">
        <v>0.61118508655126502</v>
      </c>
      <c r="S600">
        <v>54.01</v>
      </c>
      <c r="T600">
        <v>117678.58600259</v>
      </c>
      <c r="U600" s="1">
        <v>185.56491677467139</v>
      </c>
      <c r="V600">
        <v>243384.60092141831</v>
      </c>
      <c r="W600" s="1">
        <v>0.75736282463397309</v>
      </c>
      <c r="X600">
        <v>0.2134432592731953</v>
      </c>
      <c r="Y600">
        <v>2.9193916092831611E-2</v>
      </c>
      <c r="Z600">
        <v>0.24263717536602691</v>
      </c>
      <c r="AA600">
        <v>243.3846009214183</v>
      </c>
      <c r="AB600">
        <v>14000.76726730169</v>
      </c>
      <c r="AC600" s="1">
        <v>1093.247946321887</v>
      </c>
      <c r="AD600" s="1">
        <v>226257.57295562359</v>
      </c>
      <c r="AE600" s="1">
        <v>457</v>
      </c>
      <c r="AF600">
        <v>55835.5</v>
      </c>
      <c r="AG600" s="1">
        <v>104980.8396208941</v>
      </c>
      <c r="AH600" s="1">
        <v>104.939998</v>
      </c>
      <c r="AI600">
        <v>51.194598999999997</v>
      </c>
      <c r="AJ600">
        <v>73.503299999999996</v>
      </c>
      <c r="AK600">
        <v>1.9</v>
      </c>
      <c r="AL600">
        <v>1.898415</v>
      </c>
      <c r="AM600">
        <v>1.9</v>
      </c>
      <c r="AN600">
        <v>0</v>
      </c>
      <c r="AO600">
        <v>1.0127859184351029</v>
      </c>
      <c r="AP600">
        <v>1941.440553685575</v>
      </c>
      <c r="AQ600" s="1">
        <v>2446.4958447209342</v>
      </c>
      <c r="AR600" s="1">
        <v>10110.9939127912</v>
      </c>
      <c r="AS600" s="1">
        <v>1141.709097590387</v>
      </c>
      <c r="AT600" s="1">
        <v>881.43434001007108</v>
      </c>
      <c r="AU600">
        <v>16522.073748798171</v>
      </c>
      <c r="AV600" s="1">
        <v>3065.2008441005</v>
      </c>
      <c r="AW600" s="1">
        <v>0.1722609661</v>
      </c>
      <c r="AX600">
        <v>12981.1629801255</v>
      </c>
      <c r="AY600" s="1">
        <v>0.7295272934</v>
      </c>
      <c r="AZ600">
        <v>792.56079526849999</v>
      </c>
      <c r="BA600">
        <v>4.45410579E-2</v>
      </c>
      <c r="BB600">
        <v>955.01276659159998</v>
      </c>
      <c r="BC600" s="1">
        <v>5.36706827E-2</v>
      </c>
      <c r="BD600">
        <v>17793.937386086101</v>
      </c>
      <c r="BE600" s="1">
        <v>0.60085072881866364</v>
      </c>
      <c r="BF600">
        <v>0.23383117702197939</v>
      </c>
      <c r="BG600">
        <v>0.1158824887483241</v>
      </c>
      <c r="BH600">
        <v>3.6483637543189319E-2</v>
      </c>
      <c r="BI600">
        <v>1.2951967867843471E-2</v>
      </c>
    </row>
    <row r="601" spans="1:61" x14ac:dyDescent="0.35">
      <c r="A601" t="s">
        <v>1924</v>
      </c>
      <c r="B601" t="s">
        <v>1228</v>
      </c>
      <c r="C601">
        <v>168</v>
      </c>
      <c r="D601">
        <v>6.057907119047619</v>
      </c>
      <c r="E601">
        <v>1017.728396</v>
      </c>
      <c r="F601" t="s">
        <v>3</v>
      </c>
      <c r="G601" t="s">
        <v>3</v>
      </c>
      <c r="H601" t="s">
        <v>3</v>
      </c>
      <c r="I601" t="s">
        <v>3</v>
      </c>
      <c r="J601">
        <v>0.97453184618509847</v>
      </c>
      <c r="K601">
        <v>1.447468151741616E-2</v>
      </c>
      <c r="L601">
        <v>0.42121931385654438</v>
      </c>
      <c r="M601" t="s">
        <v>3</v>
      </c>
      <c r="N601">
        <v>0.17769875274624919</v>
      </c>
      <c r="O601">
        <v>62893.978074780003</v>
      </c>
      <c r="P601" s="1">
        <v>0.27142857142857141</v>
      </c>
      <c r="Q601">
        <v>0.18571428571428569</v>
      </c>
      <c r="R601">
        <v>0.54285714285714282</v>
      </c>
      <c r="S601">
        <v>10.199999999999999</v>
      </c>
      <c r="T601">
        <v>75405.137254899993</v>
      </c>
      <c r="U601" s="1">
        <v>99.777293725490196</v>
      </c>
      <c r="V601">
        <v>212376.5936467002</v>
      </c>
      <c r="W601" s="1">
        <v>0.70025389363801127</v>
      </c>
      <c r="X601">
        <v>8.1984322413690761E-2</v>
      </c>
      <c r="Y601">
        <v>0.21776178394829801</v>
      </c>
      <c r="Z601">
        <v>0.29974610636198867</v>
      </c>
      <c r="AA601">
        <v>212.3765936467002</v>
      </c>
      <c r="AB601">
        <v>6217.7384701762812</v>
      </c>
      <c r="AC601" s="1">
        <v>547.14641174264739</v>
      </c>
      <c r="AD601">
        <v>182966.960340461</v>
      </c>
      <c r="AE601" s="1">
        <v>336</v>
      </c>
      <c r="AF601">
        <v>38218</v>
      </c>
      <c r="AG601" s="1">
        <v>63266.422936692077</v>
      </c>
      <c r="AH601" s="1">
        <v>50.549976999999998</v>
      </c>
      <c r="AI601">
        <v>22.734494000000002</v>
      </c>
      <c r="AJ601">
        <v>28.653973000000001</v>
      </c>
      <c r="AK601">
        <v>1</v>
      </c>
      <c r="AL601">
        <v>0.98515799999999998</v>
      </c>
      <c r="AM601">
        <v>0.86046999999999996</v>
      </c>
      <c r="AN601">
        <v>0</v>
      </c>
      <c r="AO601">
        <v>0.95906361757694436</v>
      </c>
      <c r="AP601">
        <v>2058.3963641317132</v>
      </c>
      <c r="AQ601" s="1">
        <v>2549.988464702325</v>
      </c>
      <c r="AR601" s="1">
        <v>8131.4177265031331</v>
      </c>
      <c r="AS601" s="1">
        <v>598.60970018566718</v>
      </c>
      <c r="AT601">
        <v>279.91098717461739</v>
      </c>
      <c r="AU601">
        <v>13618.323242697459</v>
      </c>
      <c r="AV601" s="1">
        <v>7189.0742144341002</v>
      </c>
      <c r="AW601" s="1">
        <v>0.54162229429999997</v>
      </c>
      <c r="AX601">
        <v>4307.5410980175002</v>
      </c>
      <c r="AY601" s="1">
        <v>0.32452861420000001</v>
      </c>
      <c r="AZ601">
        <v>783.82955123040006</v>
      </c>
      <c r="BA601">
        <v>5.90534396E-2</v>
      </c>
      <c r="BB601">
        <v>992.77946680050002</v>
      </c>
      <c r="BC601" s="1">
        <v>7.4795651899999996E-2</v>
      </c>
      <c r="BD601">
        <v>13273.224330482501</v>
      </c>
      <c r="BE601" s="1">
        <v>0.52704124903552141</v>
      </c>
      <c r="BF601">
        <v>0.25137619995623861</v>
      </c>
      <c r="BG601">
        <v>0.17446242740638571</v>
      </c>
      <c r="BH601">
        <v>3.1921092742626042E-2</v>
      </c>
      <c r="BI601">
        <v>1.519903085922829E-2</v>
      </c>
    </row>
    <row r="602" spans="1:61" x14ac:dyDescent="0.35">
      <c r="A602" t="s">
        <v>1925</v>
      </c>
      <c r="B602" t="s">
        <v>1229</v>
      </c>
      <c r="C602">
        <v>3</v>
      </c>
      <c r="D602">
        <v>612.55291166666666</v>
      </c>
      <c r="E602">
        <v>1837.658735</v>
      </c>
      <c r="F602">
        <v>2.0415629947887641E-2</v>
      </c>
      <c r="G602">
        <v>0.1135686101437469</v>
      </c>
      <c r="H602" t="s">
        <v>3</v>
      </c>
      <c r="I602">
        <v>3.6719127305413948E-2</v>
      </c>
      <c r="J602">
        <v>0.75619741477223357</v>
      </c>
      <c r="K602">
        <v>7.3099217830717975E-2</v>
      </c>
      <c r="L602">
        <v>8.5978437212217901E-2</v>
      </c>
      <c r="M602" t="s">
        <v>3</v>
      </c>
      <c r="N602">
        <v>8.0620496972723554E-2</v>
      </c>
      <c r="O602">
        <v>85789.208781840003</v>
      </c>
      <c r="P602" s="1">
        <v>0.1013513513513514</v>
      </c>
      <c r="Q602">
        <v>0.25675675675675669</v>
      </c>
      <c r="R602">
        <v>0.64189189189189189</v>
      </c>
      <c r="S602">
        <v>11.67</v>
      </c>
      <c r="T602">
        <v>117707.54070265</v>
      </c>
      <c r="U602" s="1">
        <v>157.4686148243359</v>
      </c>
      <c r="V602">
        <v>191454.57385481309</v>
      </c>
      <c r="W602" s="1">
        <v>0.95526171198855392</v>
      </c>
      <c r="X602">
        <v>2.6647979893139311E-2</v>
      </c>
      <c r="Y602">
        <v>1.8090308118306728E-2</v>
      </c>
      <c r="Z602">
        <v>4.473828801144604E-2</v>
      </c>
      <c r="AA602">
        <v>191.45457385481319</v>
      </c>
      <c r="AB602">
        <v>6979.9842352122032</v>
      </c>
      <c r="AC602" s="1">
        <v>934.8796908148455</v>
      </c>
      <c r="AD602">
        <v>201277.03686472919</v>
      </c>
      <c r="AE602" s="1">
        <v>399</v>
      </c>
      <c r="AF602">
        <v>80824.5</v>
      </c>
      <c r="AG602" s="1">
        <v>183472.54240282689</v>
      </c>
      <c r="AH602" s="1">
        <v>88.529981000000006</v>
      </c>
      <c r="AI602">
        <v>35.321899999999999</v>
      </c>
      <c r="AJ602">
        <v>41.821511999999998</v>
      </c>
      <c r="AK602">
        <v>3.25</v>
      </c>
      <c r="AL602">
        <v>2.6862889999999999</v>
      </c>
      <c r="AM602">
        <v>2.732164</v>
      </c>
      <c r="AN602">
        <v>4850.6076619280448</v>
      </c>
      <c r="AO602" s="1">
        <v>0.71929429937194267</v>
      </c>
      <c r="AP602">
        <v>2414.583978782111</v>
      </c>
      <c r="AQ602" s="1">
        <v>1395.3185437338559</v>
      </c>
      <c r="AR602" s="1">
        <v>10095.57302270272</v>
      </c>
      <c r="AS602" s="1">
        <v>1118.5076482658251</v>
      </c>
      <c r="AT602" s="1">
        <v>862.7359638676329</v>
      </c>
      <c r="AU602">
        <v>15886.71915735214</v>
      </c>
      <c r="AV602" s="1">
        <v>3784.9747026378</v>
      </c>
      <c r="AW602" s="1">
        <v>0.23438944</v>
      </c>
      <c r="AX602">
        <v>11140.364301817501</v>
      </c>
      <c r="AY602" s="1">
        <v>0.68988142720000001</v>
      </c>
      <c r="AZ602">
        <v>776.9653320141</v>
      </c>
      <c r="BA602">
        <v>4.81145802E-2</v>
      </c>
      <c r="BB602">
        <v>445.9261599143</v>
      </c>
      <c r="BC602">
        <v>2.7614552600000002E-2</v>
      </c>
      <c r="BD602">
        <v>16148.2304963837</v>
      </c>
      <c r="BE602" s="1">
        <v>0.61960793803311187</v>
      </c>
      <c r="BF602">
        <v>0.20958693721551189</v>
      </c>
      <c r="BG602">
        <v>0.12076070613131371</v>
      </c>
      <c r="BH602">
        <v>1.9447649258823481E-2</v>
      </c>
      <c r="BI602">
        <v>3.059676936123901E-2</v>
      </c>
    </row>
    <row r="603" spans="1:61" x14ac:dyDescent="0.35">
      <c r="A603" t="s">
        <v>1926</v>
      </c>
      <c r="B603" t="s">
        <v>1230</v>
      </c>
      <c r="C603">
        <v>126</v>
      </c>
      <c r="D603">
        <v>28.389590198412701</v>
      </c>
      <c r="E603">
        <v>3577.0883650000001</v>
      </c>
      <c r="F603">
        <v>3.11506059191512E-3</v>
      </c>
      <c r="G603">
        <v>0.103820069349617</v>
      </c>
      <c r="H603" t="s">
        <v>3</v>
      </c>
      <c r="I603">
        <v>2.994746108338707E-2</v>
      </c>
      <c r="J603">
        <v>0.72271100577006187</v>
      </c>
      <c r="K603">
        <v>0.13942184887781861</v>
      </c>
      <c r="L603">
        <v>0.81402621930566621</v>
      </c>
      <c r="M603" t="s">
        <v>3</v>
      </c>
      <c r="N603">
        <v>0.19332237648118</v>
      </c>
      <c r="O603">
        <v>72122.534137010007</v>
      </c>
      <c r="P603" s="1">
        <v>0.31481481481481483</v>
      </c>
      <c r="Q603">
        <v>0.17777777777777781</v>
      </c>
      <c r="R603">
        <v>0.50740740740740742</v>
      </c>
      <c r="S603">
        <v>24</v>
      </c>
      <c r="T603">
        <v>103654.5</v>
      </c>
      <c r="U603" s="1">
        <v>149.0453485416667</v>
      </c>
      <c r="V603">
        <v>221448.720068172</v>
      </c>
      <c r="W603" s="1">
        <v>0.82640501009390188</v>
      </c>
      <c r="X603">
        <v>0.12938189942899611</v>
      </c>
      <c r="Y603">
        <v>4.4213090477102049E-2</v>
      </c>
      <c r="Z603">
        <v>0.17359498990609809</v>
      </c>
      <c r="AA603">
        <v>221.44872006817201</v>
      </c>
      <c r="AB603">
        <v>6733.0159454978966</v>
      </c>
      <c r="AC603" s="1">
        <v>915.75074355201173</v>
      </c>
      <c r="AD603">
        <v>167934.13420786289</v>
      </c>
      <c r="AE603" s="1">
        <v>271</v>
      </c>
      <c r="AF603">
        <v>36100</v>
      </c>
      <c r="AG603" s="1">
        <v>60826.205778373769</v>
      </c>
      <c r="AH603" s="1">
        <v>40.099986000000001</v>
      </c>
      <c r="AI603">
        <v>29.799999</v>
      </c>
      <c r="AJ603">
        <v>30.951696999999999</v>
      </c>
      <c r="AK603">
        <v>1.8</v>
      </c>
      <c r="AL603">
        <v>0.923952</v>
      </c>
      <c r="AM603">
        <v>1.3939820000000001</v>
      </c>
      <c r="AN603">
        <v>1454.663234185997</v>
      </c>
      <c r="AO603" s="1">
        <v>1.3947031409970669</v>
      </c>
      <c r="AP603">
        <v>1956.7891943871509</v>
      </c>
      <c r="AQ603" s="1">
        <v>2422.5942738207982</v>
      </c>
      <c r="AR603" s="1">
        <v>9627.7150340958942</v>
      </c>
      <c r="AS603" s="1">
        <v>1173.0081652595691</v>
      </c>
      <c r="AT603" s="1">
        <v>411.37898755822317</v>
      </c>
      <c r="AU603">
        <v>15591.485655121631</v>
      </c>
      <c r="AV603" s="1">
        <v>6349.7760779743003</v>
      </c>
      <c r="AW603" s="1">
        <v>0.37888220880000001</v>
      </c>
      <c r="AX603">
        <v>7079.6551518898004</v>
      </c>
      <c r="AY603" s="1">
        <v>0.42243306670000003</v>
      </c>
      <c r="AZ603">
        <v>756.13176138409995</v>
      </c>
      <c r="BA603">
        <v>4.51173188E-2</v>
      </c>
      <c r="BB603">
        <v>2573.6722819836</v>
      </c>
      <c r="BC603" s="1">
        <v>0.15356740569999999</v>
      </c>
      <c r="BD603">
        <v>16759.2352732318</v>
      </c>
      <c r="BE603" s="1">
        <v>0.60770299755478641</v>
      </c>
      <c r="BF603">
        <v>0.20872060012534299</v>
      </c>
      <c r="BG603">
        <v>0.15247496116726611</v>
      </c>
      <c r="BH603">
        <v>2.218935745905087E-2</v>
      </c>
      <c r="BI603">
        <v>8.9120836935535682E-3</v>
      </c>
    </row>
    <row r="604" spans="1:61" x14ac:dyDescent="0.35">
      <c r="A604" t="s">
        <v>1927</v>
      </c>
      <c r="B604" t="s">
        <v>1231</v>
      </c>
      <c r="C604">
        <v>17</v>
      </c>
      <c r="D604">
        <v>37.315772235294112</v>
      </c>
      <c r="E604">
        <v>634.36812799999996</v>
      </c>
      <c r="F604" t="s">
        <v>3</v>
      </c>
      <c r="G604">
        <v>6.4352022323836189E-2</v>
      </c>
      <c r="H604" t="s">
        <v>3</v>
      </c>
      <c r="I604">
        <v>9.0352751076862595E-2</v>
      </c>
      <c r="J604">
        <v>0.70318468276073143</v>
      </c>
      <c r="K604">
        <v>0.1245885435069536</v>
      </c>
      <c r="L604">
        <v>0.2535442712272048</v>
      </c>
      <c r="M604" t="s">
        <v>3</v>
      </c>
      <c r="N604">
        <v>0.1572614979210229</v>
      </c>
      <c r="O604">
        <v>71722.727293110001</v>
      </c>
      <c r="P604" s="1">
        <v>0.30769230769230771</v>
      </c>
      <c r="Q604">
        <v>0.15384615384615391</v>
      </c>
      <c r="R604">
        <v>0.53846153846153844</v>
      </c>
      <c r="S604">
        <v>7.77</v>
      </c>
      <c r="T604">
        <v>113549.29214929001</v>
      </c>
      <c r="U604" s="1">
        <v>81.643259716859717</v>
      </c>
      <c r="V604">
        <v>276094.24602113682</v>
      </c>
      <c r="W604" s="1">
        <v>0.87428935468983793</v>
      </c>
      <c r="X604">
        <v>0.1084837574086306</v>
      </c>
      <c r="Y604">
        <v>1.7226887901531408E-2</v>
      </c>
      <c r="Z604">
        <v>0.12571064531016199</v>
      </c>
      <c r="AA604">
        <v>276.09424602113683</v>
      </c>
      <c r="AB604">
        <v>8841.1629658670372</v>
      </c>
      <c r="AC604" s="1">
        <v>1076.554999938458</v>
      </c>
      <c r="AD604" s="1">
        <v>224146.71529564011</v>
      </c>
      <c r="AE604" s="1">
        <v>451</v>
      </c>
      <c r="AF604">
        <v>43523</v>
      </c>
      <c r="AG604" s="1">
        <v>114748.9549910873</v>
      </c>
      <c r="AH604" s="1">
        <v>63.089742000000001</v>
      </c>
      <c r="AI604">
        <v>31.289992000000002</v>
      </c>
      <c r="AJ604">
        <v>32.990358999999998</v>
      </c>
      <c r="AK604">
        <v>1.2</v>
      </c>
      <c r="AL604">
        <v>0.85338199999999997</v>
      </c>
      <c r="AM604">
        <v>0.90922899999999995</v>
      </c>
      <c r="AN604">
        <v>3011.255288033638</v>
      </c>
      <c r="AO604" s="1">
        <v>1.2158313885708329</v>
      </c>
      <c r="AP604">
        <v>3680.9075943991938</v>
      </c>
      <c r="AQ604" s="1">
        <v>2402.0258943400131</v>
      </c>
      <c r="AR604" s="1">
        <v>8367.6783017699145</v>
      </c>
      <c r="AS604" s="1">
        <v>1389.2789393101421</v>
      </c>
      <c r="AT604" s="1">
        <v>889.9752763114858</v>
      </c>
      <c r="AU604">
        <v>16729.866006130749</v>
      </c>
      <c r="AV604" s="1">
        <v>5282.5656336965003</v>
      </c>
      <c r="AW604" s="1">
        <v>0.29027521560000002</v>
      </c>
      <c r="AX604">
        <v>11236.261351929201</v>
      </c>
      <c r="AY604" s="1">
        <v>0.61742880499999997</v>
      </c>
      <c r="AZ604">
        <v>902.00906162260003</v>
      </c>
      <c r="BA604" s="1">
        <v>4.9565096400000001E-2</v>
      </c>
      <c r="BB604">
        <v>777.63681354849996</v>
      </c>
      <c r="BC604" s="1">
        <v>4.2730882900000003E-2</v>
      </c>
      <c r="BD604">
        <v>18198.472860796799</v>
      </c>
      <c r="BE604" s="1">
        <v>0.61050632276634287</v>
      </c>
      <c r="BF604">
        <v>0.20630196909811191</v>
      </c>
      <c r="BG604">
        <v>0.14364492453141919</v>
      </c>
      <c r="BH604">
        <v>2.7209613666794641E-2</v>
      </c>
      <c r="BI604">
        <v>1.233716993733143E-2</v>
      </c>
    </row>
    <row r="605" spans="1:61" x14ac:dyDescent="0.35">
      <c r="A605" t="s">
        <v>1928</v>
      </c>
      <c r="B605" t="s">
        <v>1232</v>
      </c>
      <c r="C605">
        <v>46</v>
      </c>
      <c r="D605">
        <v>96.382553391304356</v>
      </c>
      <c r="E605">
        <v>4433.5974560000004</v>
      </c>
      <c r="F605" t="s">
        <v>3</v>
      </c>
      <c r="G605">
        <v>0.52213963880698744</v>
      </c>
      <c r="H605" t="s">
        <v>3</v>
      </c>
      <c r="I605">
        <v>0.24840132749817589</v>
      </c>
      <c r="J605">
        <v>0.13048132855194849</v>
      </c>
      <c r="K605">
        <v>9.6011770781403369E-2</v>
      </c>
      <c r="L605">
        <v>0.9990917501405524</v>
      </c>
      <c r="M605">
        <v>8.654908891976254E-2</v>
      </c>
      <c r="N605">
        <v>0.18073744587694349</v>
      </c>
      <c r="O605">
        <v>53988.484321409996</v>
      </c>
      <c r="P605" s="1">
        <v>0.18472906403940889</v>
      </c>
      <c r="Q605">
        <v>0.36945812807881773</v>
      </c>
      <c r="R605">
        <v>0.44581280788177341</v>
      </c>
      <c r="S605">
        <v>83.17</v>
      </c>
      <c r="T605">
        <v>81205.607791269998</v>
      </c>
      <c r="U605" s="1">
        <v>53.307652470842847</v>
      </c>
      <c r="V605">
        <v>125517.0108524169</v>
      </c>
      <c r="W605" s="1">
        <v>0.50589099320223707</v>
      </c>
      <c r="X605">
        <v>0.30991827554003931</v>
      </c>
      <c r="Y605">
        <v>0.18419073125772359</v>
      </c>
      <c r="Z605">
        <v>0.49410900679776287</v>
      </c>
      <c r="AA605">
        <v>125.5170108524169</v>
      </c>
      <c r="AB605">
        <v>6496.9648881898847</v>
      </c>
      <c r="AC605" s="1">
        <v>731.80293028388985</v>
      </c>
      <c r="AD605">
        <v>41282.736648714417</v>
      </c>
      <c r="AE605" s="1">
        <v>3</v>
      </c>
      <c r="AF605">
        <v>23216</v>
      </c>
      <c r="AG605" s="1">
        <v>34618.390285837093</v>
      </c>
      <c r="AH605" s="1">
        <v>56.199995000000001</v>
      </c>
      <c r="AI605">
        <v>47.518397999999998</v>
      </c>
      <c r="AJ605">
        <v>56.050198000000002</v>
      </c>
      <c r="AK605">
        <v>0.5</v>
      </c>
      <c r="AL605">
        <v>0.44259900000000002</v>
      </c>
      <c r="AM605">
        <v>0.49849500000000002</v>
      </c>
      <c r="AN605">
        <v>0</v>
      </c>
      <c r="AO605">
        <v>1.45467125988889</v>
      </c>
      <c r="AP605">
        <v>3890.3182643832688</v>
      </c>
      <c r="AQ605" s="1">
        <v>6345.8562644032691</v>
      </c>
      <c r="AR605" s="1">
        <v>12116.52673548448</v>
      </c>
      <c r="AS605" s="1">
        <v>2256.7857973797968</v>
      </c>
      <c r="AT605" s="1">
        <v>2016.8441155835951</v>
      </c>
      <c r="AU605" s="1">
        <v>26626.33117723442</v>
      </c>
      <c r="AV605" s="1">
        <v>14932.407903180499</v>
      </c>
      <c r="AW605" s="1">
        <v>0.52605165899999995</v>
      </c>
      <c r="AX605">
        <v>5541.4109926730998</v>
      </c>
      <c r="AY605" s="1">
        <v>0.19521757410000001</v>
      </c>
      <c r="AZ605">
        <v>295.48216873259997</v>
      </c>
      <c r="BA605">
        <v>1.0409498999999999E-2</v>
      </c>
      <c r="BB605">
        <v>7616.5193149214001</v>
      </c>
      <c r="BC605" s="1">
        <v>0.26832126789999999</v>
      </c>
      <c r="BD605">
        <v>28385.820379507601</v>
      </c>
      <c r="BE605" s="1">
        <v>0.55173609962527803</v>
      </c>
      <c r="BF605">
        <v>0.25043773051408658</v>
      </c>
      <c r="BG605">
        <v>0.15833981397690991</v>
      </c>
      <c r="BH605">
        <v>2.7433896908780422E-2</v>
      </c>
      <c r="BI605">
        <v>1.2052458974945141E-2</v>
      </c>
    </row>
    <row r="606" spans="1:61" x14ac:dyDescent="0.35">
      <c r="A606" t="s">
        <v>1929</v>
      </c>
      <c r="B606" t="s">
        <v>1233</v>
      </c>
      <c r="C606">
        <v>104</v>
      </c>
      <c r="D606">
        <v>11.90488578846154</v>
      </c>
      <c r="E606">
        <v>1238.1081220000001</v>
      </c>
      <c r="F606" t="s">
        <v>3</v>
      </c>
      <c r="G606" t="s">
        <v>3</v>
      </c>
      <c r="H606" t="s">
        <v>3</v>
      </c>
      <c r="I606">
        <v>1.2975630933683041E-2</v>
      </c>
      <c r="J606">
        <v>0.94007765889619455</v>
      </c>
      <c r="K606">
        <v>3.5606625987021551E-2</v>
      </c>
      <c r="L606">
        <v>0.38780762548421938</v>
      </c>
      <c r="M606" t="s">
        <v>3</v>
      </c>
      <c r="N606">
        <v>0.15714085968810609</v>
      </c>
      <c r="O606">
        <v>65101.532409140003</v>
      </c>
      <c r="P606" s="1">
        <v>0.1222222222222222</v>
      </c>
      <c r="Q606">
        <v>0.23333333333333331</v>
      </c>
      <c r="R606">
        <v>0.64444444444444449</v>
      </c>
      <c r="S606">
        <v>8</v>
      </c>
      <c r="T606">
        <v>80818.5</v>
      </c>
      <c r="U606" s="1">
        <v>154.76351525000001</v>
      </c>
      <c r="V606">
        <v>253705.73411035261</v>
      </c>
      <c r="W606" s="1">
        <v>0.72194335242622665</v>
      </c>
      <c r="X606">
        <v>0.1546664434788608</v>
      </c>
      <c r="Y606">
        <v>0.1233902040949126</v>
      </c>
      <c r="Z606">
        <v>0.27805664757377341</v>
      </c>
      <c r="AA606">
        <v>253.70573411035261</v>
      </c>
      <c r="AB606">
        <v>5678.6252146078723</v>
      </c>
      <c r="AC606" s="1">
        <v>484.03535147797061</v>
      </c>
      <c r="AD606">
        <v>191280.23900817719</v>
      </c>
      <c r="AE606" s="1">
        <v>366</v>
      </c>
      <c r="AF606">
        <v>43898.5</v>
      </c>
      <c r="AG606" s="1">
        <v>66835.726372637262</v>
      </c>
      <c r="AH606" s="1">
        <v>29.099999</v>
      </c>
      <c r="AI606">
        <v>20.899996999999999</v>
      </c>
      <c r="AJ606">
        <v>23.944782</v>
      </c>
      <c r="AK606">
        <v>0</v>
      </c>
      <c r="AL606">
        <v>0</v>
      </c>
      <c r="AM606">
        <v>0</v>
      </c>
      <c r="AN606">
        <v>1552.638599038283</v>
      </c>
      <c r="AO606" s="1">
        <v>1.0388433551620311</v>
      </c>
      <c r="AP606">
        <v>1645.852606724116</v>
      </c>
      <c r="AQ606" s="1">
        <v>3075.2569281667311</v>
      </c>
      <c r="AR606" s="1">
        <v>7716.3024539144408</v>
      </c>
      <c r="AS606" s="1">
        <v>1133.1722771785519</v>
      </c>
      <c r="AT606" s="1">
        <v>107.5192607451452</v>
      </c>
      <c r="AU606">
        <v>13678.103526728981</v>
      </c>
      <c r="AV606" s="1">
        <v>5915.5260528183999</v>
      </c>
      <c r="AW606" s="1">
        <v>0.39334059339999999</v>
      </c>
      <c r="AX606">
        <v>6774.0030419640998</v>
      </c>
      <c r="AY606" s="1">
        <v>0.45042323420000002</v>
      </c>
      <c r="AZ606">
        <v>932.67538492870005</v>
      </c>
      <c r="BA606">
        <v>6.20163086E-2</v>
      </c>
      <c r="BB606">
        <v>1416.9909440534</v>
      </c>
      <c r="BC606" s="1">
        <v>9.4219863799999998E-2</v>
      </c>
      <c r="BD606">
        <v>15039.1954237646</v>
      </c>
      <c r="BE606" s="1">
        <v>0.52162206594481619</v>
      </c>
      <c r="BF606">
        <v>0.26802210104561652</v>
      </c>
      <c r="BG606">
        <v>0.16281842093253571</v>
      </c>
      <c r="BH606">
        <v>2.930415777918103E-2</v>
      </c>
      <c r="BI606">
        <v>1.8233254297850599E-2</v>
      </c>
    </row>
    <row r="607" spans="1:61" x14ac:dyDescent="0.35">
      <c r="A607" t="s">
        <v>1930</v>
      </c>
      <c r="B607" t="s">
        <v>1234</v>
      </c>
      <c r="C607">
        <v>18</v>
      </c>
      <c r="D607">
        <v>155.23669944444441</v>
      </c>
      <c r="E607">
        <v>2794.2605899999999</v>
      </c>
      <c r="F607">
        <v>3.6918373070033189E-3</v>
      </c>
      <c r="G607">
        <v>9.3133976723178552E-2</v>
      </c>
      <c r="H607" t="s">
        <v>3</v>
      </c>
      <c r="I607">
        <v>2.9390788959691692E-2</v>
      </c>
      <c r="J607">
        <v>0.64865178100479282</v>
      </c>
      <c r="K607">
        <v>0.22379300949726591</v>
      </c>
      <c r="L607">
        <v>0.99620340278195163</v>
      </c>
      <c r="M607" t="s">
        <v>3</v>
      </c>
      <c r="N607">
        <v>0.27194143714733121</v>
      </c>
      <c r="O607">
        <v>57725.488084639997</v>
      </c>
      <c r="P607" s="1">
        <v>0.30735930735930728</v>
      </c>
      <c r="Q607">
        <v>0.31601731601731597</v>
      </c>
      <c r="R607">
        <v>0.37662337662337658</v>
      </c>
      <c r="S607">
        <v>33</v>
      </c>
      <c r="T607">
        <v>79935.469696960005</v>
      </c>
      <c r="U607" s="1">
        <v>84.674563333333325</v>
      </c>
      <c r="V607">
        <v>161916.61279522971</v>
      </c>
      <c r="W607" s="1">
        <v>0.64148063772208308</v>
      </c>
      <c r="X607">
        <v>0.2991026091775254</v>
      </c>
      <c r="Y607">
        <v>5.9416753100391552E-2</v>
      </c>
      <c r="Z607">
        <v>0.35851936227791698</v>
      </c>
      <c r="AA607">
        <v>161.9166127952297</v>
      </c>
      <c r="AB607">
        <v>3970.0184154978911</v>
      </c>
      <c r="AC607" s="1">
        <v>483.26282982790809</v>
      </c>
      <c r="AD607">
        <v>96567.738533872573</v>
      </c>
      <c r="AE607" s="1">
        <v>57</v>
      </c>
      <c r="AF607">
        <v>28852</v>
      </c>
      <c r="AG607" s="1">
        <v>45041.659753893808</v>
      </c>
      <c r="AH607" s="1">
        <v>43.249975999999997</v>
      </c>
      <c r="AI607">
        <v>23.301798000000002</v>
      </c>
      <c r="AJ607">
        <v>23.408294999999999</v>
      </c>
      <c r="AK607">
        <v>0.5</v>
      </c>
      <c r="AL607">
        <v>0.40198699999999998</v>
      </c>
      <c r="AM607">
        <v>0.46594799999999997</v>
      </c>
      <c r="AN607">
        <v>0</v>
      </c>
      <c r="AO607">
        <v>0.91050445868258834</v>
      </c>
      <c r="AP607">
        <v>2474.8337698882979</v>
      </c>
      <c r="AQ607" s="1">
        <v>4720.6576892672711</v>
      </c>
      <c r="AR607" s="1">
        <v>9994.428100208077</v>
      </c>
      <c r="AS607" s="1">
        <v>978.13336013875505</v>
      </c>
      <c r="AT607">
        <v>596.4509058190597</v>
      </c>
      <c r="AU607">
        <v>18764.503825321459</v>
      </c>
      <c r="AV607" s="1">
        <v>9842.5745377775002</v>
      </c>
      <c r="AW607" s="1">
        <v>0.49839798740000002</v>
      </c>
      <c r="AX607">
        <v>3527.8965782477999</v>
      </c>
      <c r="AY607" s="1">
        <v>0.1786419343</v>
      </c>
      <c r="AZ607">
        <v>2403.2165162462002</v>
      </c>
      <c r="BA607">
        <v>0.1216915625</v>
      </c>
      <c r="BB607">
        <v>3974.7358913681001</v>
      </c>
      <c r="BC607" s="1">
        <v>0.20126851579999999</v>
      </c>
      <c r="BD607">
        <v>19748.423523639602</v>
      </c>
      <c r="BE607" s="1">
        <v>0.53917726405366384</v>
      </c>
      <c r="BF607">
        <v>0.27219793834363459</v>
      </c>
      <c r="BG607">
        <v>0.15574350356862551</v>
      </c>
      <c r="BH607">
        <v>2.432507631969464E-2</v>
      </c>
      <c r="BI607">
        <v>8.5562177143813974E-3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607"/>
  <sheetViews>
    <sheetView workbookViewId="0"/>
  </sheetViews>
  <sheetFormatPr defaultRowHeight="14.5" x14ac:dyDescent="0.35"/>
  <cols>
    <col min="1" max="1" width="39.26953125" bestFit="1" customWidth="1"/>
    <col min="2" max="2" width="7" customWidth="1"/>
    <col min="3" max="4" width="7" bestFit="1" customWidth="1"/>
    <col min="5" max="5" width="7" customWidth="1"/>
    <col min="6" max="15" width="7" bestFit="1" customWidth="1"/>
    <col min="17" max="20" width="7" bestFit="1" customWidth="1"/>
    <col min="21" max="21" width="10.1796875" bestFit="1" customWidth="1"/>
    <col min="22" max="22" width="7" bestFit="1" customWidth="1"/>
    <col min="23" max="23" width="10.1796875" bestFit="1" customWidth="1"/>
    <col min="24" max="28" width="7" bestFit="1" customWidth="1"/>
    <col min="30" max="30" width="8.1796875" bestFit="1" customWidth="1"/>
    <col min="31" max="31" width="10.1796875" bestFit="1" customWidth="1"/>
    <col min="32" max="32" width="3.7265625" bestFit="1" customWidth="1"/>
    <col min="34" max="34" width="10.1796875" bestFit="1" customWidth="1"/>
    <col min="35" max="35" width="7" bestFit="1" customWidth="1"/>
    <col min="36" max="37" width="6" bestFit="1" customWidth="1"/>
    <col min="38" max="40" width="5" bestFit="1" customWidth="1"/>
    <col min="41" max="41" width="8.1796875" bestFit="1" customWidth="1"/>
    <col min="42" max="42" width="7" bestFit="1" customWidth="1"/>
    <col min="43" max="44" width="8.1796875" bestFit="1" customWidth="1"/>
    <col min="46" max="47" width="8.1796875" bestFit="1" customWidth="1"/>
    <col min="50" max="50" width="7" bestFit="1" customWidth="1"/>
    <col min="52" max="52" width="7" bestFit="1" customWidth="1"/>
    <col min="53" max="53" width="8.1796875" bestFit="1" customWidth="1"/>
    <col min="54" max="54" width="7" bestFit="1" customWidth="1"/>
    <col min="55" max="55" width="8.1796875" bestFit="1" customWidth="1"/>
    <col min="56" max="56" width="7" bestFit="1" customWidth="1"/>
    <col min="58" max="62" width="7" bestFit="1" customWidth="1"/>
  </cols>
  <sheetData>
    <row r="1" spans="1:62" ht="174" x14ac:dyDescent="0.35">
      <c r="A1" t="s">
        <v>0</v>
      </c>
      <c r="B1" t="s">
        <v>1</v>
      </c>
      <c r="C1" s="2" t="s">
        <v>1268</v>
      </c>
      <c r="D1" s="2" t="s">
        <v>1269</v>
      </c>
      <c r="E1" s="2" t="s">
        <v>1270</v>
      </c>
      <c r="F1" s="2" t="s">
        <v>1957</v>
      </c>
      <c r="G1" s="2" t="s">
        <v>1271</v>
      </c>
      <c r="H1" s="2" t="s">
        <v>1272</v>
      </c>
      <c r="I1" s="2" t="s">
        <v>1273</v>
      </c>
      <c r="J1" s="2" t="s">
        <v>1274</v>
      </c>
      <c r="K1" s="2" t="s">
        <v>1275</v>
      </c>
      <c r="L1" s="2" t="s">
        <v>1276</v>
      </c>
      <c r="M1" s="2" t="s">
        <v>1277</v>
      </c>
      <c r="N1" s="2" t="s">
        <v>1278</v>
      </c>
      <c r="O1" s="2" t="s">
        <v>1279</v>
      </c>
      <c r="P1" s="2" t="s">
        <v>1280</v>
      </c>
      <c r="Q1" s="2" t="s">
        <v>1281</v>
      </c>
      <c r="R1" s="2" t="s">
        <v>1282</v>
      </c>
      <c r="S1" s="2" t="s">
        <v>1283</v>
      </c>
      <c r="T1" s="2" t="s">
        <v>1284</v>
      </c>
      <c r="U1" s="2" t="s">
        <v>1285</v>
      </c>
      <c r="V1" s="2" t="s">
        <v>1286</v>
      </c>
      <c r="W1" s="2" t="s">
        <v>1287</v>
      </c>
      <c r="X1" s="2" t="s">
        <v>1288</v>
      </c>
      <c r="Y1" s="2" t="s">
        <v>1289</v>
      </c>
      <c r="Z1" s="2" t="s">
        <v>1290</v>
      </c>
      <c r="AA1" s="2" t="s">
        <v>1291</v>
      </c>
      <c r="AB1" s="2" t="s">
        <v>1292</v>
      </c>
      <c r="AC1" s="2" t="s">
        <v>1293</v>
      </c>
      <c r="AD1" s="2" t="s">
        <v>1294</v>
      </c>
      <c r="AE1" s="2" t="s">
        <v>1295</v>
      </c>
      <c r="AF1" s="2" t="s">
        <v>1296</v>
      </c>
      <c r="AG1" s="2" t="s">
        <v>1297</v>
      </c>
      <c r="AH1" s="2" t="s">
        <v>1298</v>
      </c>
      <c r="AI1" s="2" t="s">
        <v>1299</v>
      </c>
      <c r="AJ1" s="2" t="s">
        <v>1300</v>
      </c>
      <c r="AK1" s="2" t="s">
        <v>1301</v>
      </c>
      <c r="AL1" s="2" t="s">
        <v>1302</v>
      </c>
      <c r="AM1" s="2" t="s">
        <v>1303</v>
      </c>
      <c r="AN1" s="2" t="s">
        <v>617</v>
      </c>
      <c r="AO1" s="2" t="s">
        <v>1304</v>
      </c>
      <c r="AP1" s="2" t="s">
        <v>1305</v>
      </c>
      <c r="AQ1" s="2" t="s">
        <v>1306</v>
      </c>
      <c r="AR1" s="2" t="s">
        <v>1307</v>
      </c>
      <c r="AS1" s="2" t="s">
        <v>1308</v>
      </c>
      <c r="AT1" s="2" t="s">
        <v>1309</v>
      </c>
      <c r="AU1" s="2" t="s">
        <v>1310</v>
      </c>
      <c r="AV1" s="2" t="s">
        <v>1311</v>
      </c>
      <c r="AW1" s="2" t="s">
        <v>1312</v>
      </c>
      <c r="AX1" s="2" t="s">
        <v>1313</v>
      </c>
      <c r="AY1" s="2" t="s">
        <v>1314</v>
      </c>
      <c r="AZ1" s="2" t="s">
        <v>1315</v>
      </c>
      <c r="BA1" s="2" t="s">
        <v>1316</v>
      </c>
      <c r="BB1" s="2" t="s">
        <v>1317</v>
      </c>
      <c r="BC1" s="2" t="s">
        <v>1318</v>
      </c>
      <c r="BD1" s="2" t="s">
        <v>1319</v>
      </c>
      <c r="BE1" s="2" t="s">
        <v>1320</v>
      </c>
      <c r="BF1" s="2" t="s">
        <v>1321</v>
      </c>
      <c r="BG1" s="2" t="s">
        <v>1322</v>
      </c>
      <c r="BH1" s="2" t="s">
        <v>1323</v>
      </c>
      <c r="BI1" s="2" t="s">
        <v>1324</v>
      </c>
      <c r="BJ1" s="2"/>
    </row>
    <row r="2" spans="1:62" x14ac:dyDescent="0.35">
      <c r="A2" t="s">
        <v>1325</v>
      </c>
      <c r="B2" t="s">
        <v>629</v>
      </c>
      <c r="C2">
        <v>41.6</v>
      </c>
      <c r="D2">
        <v>31.39246239794079</v>
      </c>
      <c r="E2">
        <v>1013.5404719000001</v>
      </c>
      <c r="F2">
        <v>1.4105812849591391E-2</v>
      </c>
      <c r="G2">
        <v>1.650844292176093E-2</v>
      </c>
      <c r="H2" t="s">
        <v>3</v>
      </c>
      <c r="I2">
        <v>4.1225050261386613E-2</v>
      </c>
      <c r="J2">
        <v>0.89954706361521808</v>
      </c>
      <c r="K2">
        <v>4.161519344654286E-2</v>
      </c>
      <c r="L2">
        <v>0.40150839864244692</v>
      </c>
      <c r="M2">
        <v>1.8734775370408949E-2</v>
      </c>
      <c r="N2">
        <v>0.15136586433450641</v>
      </c>
      <c r="O2">
        <v>61465.022035331502</v>
      </c>
      <c r="P2" s="1">
        <v>0.19906601911829119</v>
      </c>
      <c r="Q2">
        <v>0.18196202142329629</v>
      </c>
      <c r="R2">
        <v>0.61897195945841232</v>
      </c>
      <c r="S2">
        <v>9.7799999999999994</v>
      </c>
      <c r="T2">
        <v>82603.952532792508</v>
      </c>
      <c r="U2" s="1">
        <v>110.48955176683771</v>
      </c>
      <c r="V2">
        <v>240671.62982227001</v>
      </c>
      <c r="W2" s="1">
        <v>0.74690869029894391</v>
      </c>
      <c r="X2">
        <v>0.13204331300771019</v>
      </c>
      <c r="Y2">
        <v>0.1210479966933459</v>
      </c>
      <c r="Z2">
        <v>0.25309130970105598</v>
      </c>
      <c r="AA2">
        <v>240.67162982227001</v>
      </c>
      <c r="AB2">
        <v>6226.1891853387606</v>
      </c>
      <c r="AC2" s="1">
        <v>676.50873629258285</v>
      </c>
      <c r="AD2">
        <v>195600.31002763871</v>
      </c>
      <c r="AE2" s="1" t="s">
        <v>3</v>
      </c>
      <c r="AF2">
        <v>37668.824999999997</v>
      </c>
      <c r="AG2" s="1">
        <v>64542.843437856398</v>
      </c>
      <c r="AH2" s="1">
        <v>40.636894249999997</v>
      </c>
      <c r="AI2">
        <v>23.115492549999999</v>
      </c>
      <c r="AJ2">
        <v>28.0671526</v>
      </c>
      <c r="AK2">
        <v>1.6125</v>
      </c>
      <c r="AL2">
        <v>1.2291955000000001</v>
      </c>
      <c r="AM2">
        <v>1.5415698</v>
      </c>
      <c r="AN2">
        <v>1011.469075055207</v>
      </c>
      <c r="AO2" s="1">
        <v>1.0869808248738539</v>
      </c>
      <c r="AP2">
        <v>2025.759120023502</v>
      </c>
      <c r="AQ2" s="1">
        <v>2983.6973225376992</v>
      </c>
      <c r="AR2" s="1">
        <v>8024.3694943721466</v>
      </c>
      <c r="AS2" s="1">
        <v>853.13007791594885</v>
      </c>
      <c r="AT2">
        <v>489.19820929216593</v>
      </c>
      <c r="AU2">
        <v>14376.154224141461</v>
      </c>
      <c r="AV2" s="1">
        <v>6712.5412615541791</v>
      </c>
      <c r="AW2" s="1">
        <v>0.41587588937499992</v>
      </c>
      <c r="AX2">
        <v>6626.1720829531896</v>
      </c>
      <c r="AY2" s="1">
        <v>0.39534421012499998</v>
      </c>
      <c r="AZ2">
        <v>1222.647121915245</v>
      </c>
      <c r="BA2">
        <v>7.3677921169999994E-2</v>
      </c>
      <c r="BB2">
        <v>1902.975523139585</v>
      </c>
      <c r="BC2" s="1">
        <v>0.11510197936</v>
      </c>
      <c r="BD2">
        <v>16464.335989562209</v>
      </c>
      <c r="BE2" s="1">
        <v>0.55092296913121808</v>
      </c>
      <c r="BF2">
        <v>0.2298095861821545</v>
      </c>
      <c r="BG2">
        <v>0.16265374313496389</v>
      </c>
      <c r="BH2">
        <v>3.5906508550524512E-2</v>
      </c>
      <c r="BI2">
        <v>2.070719300113889E-2</v>
      </c>
    </row>
    <row r="3" spans="1:62" x14ac:dyDescent="0.35">
      <c r="A3" t="s">
        <v>1326</v>
      </c>
      <c r="B3" t="s">
        <v>1033</v>
      </c>
      <c r="C3">
        <v>193.85</v>
      </c>
      <c r="D3">
        <v>10.93185300927423</v>
      </c>
      <c r="E3">
        <v>1711.4617526</v>
      </c>
      <c r="F3">
        <v>4.748956968868118E-3</v>
      </c>
      <c r="G3">
        <v>9.8717350033909156E-3</v>
      </c>
      <c r="H3" t="s">
        <v>3</v>
      </c>
      <c r="I3">
        <v>1.630778407443291E-2</v>
      </c>
      <c r="J3">
        <v>0.95157536572835144</v>
      </c>
      <c r="K3">
        <v>2.3972619385969288E-2</v>
      </c>
      <c r="L3">
        <v>0.46874092969380959</v>
      </c>
      <c r="M3">
        <v>9.0611650715315857E-3</v>
      </c>
      <c r="N3">
        <v>0.1659163891171975</v>
      </c>
      <c r="O3">
        <v>61967.139238277487</v>
      </c>
      <c r="P3" s="1">
        <v>0.1953186377635206</v>
      </c>
      <c r="Q3">
        <v>0.17527432597154011</v>
      </c>
      <c r="R3">
        <v>0.62940703626493921</v>
      </c>
      <c r="S3">
        <v>15.37</v>
      </c>
      <c r="T3">
        <v>81405.250268392003</v>
      </c>
      <c r="U3" s="1">
        <v>122.0756009414377</v>
      </c>
      <c r="V3">
        <v>272259.78185815451</v>
      </c>
      <c r="W3" s="1">
        <v>0.67619159852112232</v>
      </c>
      <c r="X3">
        <v>0.12302609014769481</v>
      </c>
      <c r="Y3">
        <v>0.20078231133118291</v>
      </c>
      <c r="Z3">
        <v>0.32380840147887768</v>
      </c>
      <c r="AA3">
        <v>272.2597818581545</v>
      </c>
      <c r="AB3">
        <v>6710.9483928029313</v>
      </c>
      <c r="AC3" s="1">
        <v>504.56065943766691</v>
      </c>
      <c r="AD3">
        <v>214934.83514438619</v>
      </c>
      <c r="AE3" s="1" t="s">
        <v>3</v>
      </c>
      <c r="AF3">
        <v>36936.800000000003</v>
      </c>
      <c r="AG3" s="1">
        <v>60470.744650002933</v>
      </c>
      <c r="AH3" s="1">
        <v>29.813502849999999</v>
      </c>
      <c r="AI3">
        <v>21.134875650000001</v>
      </c>
      <c r="AJ3">
        <v>23.305953049999999</v>
      </c>
      <c r="AK3">
        <v>1.4475</v>
      </c>
      <c r="AL3">
        <v>0.86612574999999992</v>
      </c>
      <c r="AM3">
        <v>1.1257169499999999</v>
      </c>
      <c r="AN3">
        <v>294.31523979119959</v>
      </c>
      <c r="AO3" s="1">
        <v>0.96414104135470724</v>
      </c>
      <c r="AP3">
        <v>1896.515755740146</v>
      </c>
      <c r="AQ3" s="1">
        <v>3243.2962574212202</v>
      </c>
      <c r="AR3" s="1">
        <v>8571.3793797269573</v>
      </c>
      <c r="AS3" s="1">
        <v>810.05084192139725</v>
      </c>
      <c r="AT3">
        <v>434.89664226120101</v>
      </c>
      <c r="AU3">
        <v>14956.13887707092</v>
      </c>
      <c r="AV3" s="1">
        <v>7703.90332208785</v>
      </c>
      <c r="AW3" s="1">
        <v>0.46347345530999989</v>
      </c>
      <c r="AX3">
        <v>6166.2539350704947</v>
      </c>
      <c r="AY3" s="1">
        <v>0.33932251471000002</v>
      </c>
      <c r="AZ3">
        <v>1052.3471226324</v>
      </c>
      <c r="BA3">
        <v>6.2063475890000011E-2</v>
      </c>
      <c r="BB3">
        <v>2336.470946048255</v>
      </c>
      <c r="BC3" s="1">
        <v>0.135140554105</v>
      </c>
      <c r="BD3">
        <v>17258.975325839001</v>
      </c>
      <c r="BE3" s="1">
        <v>0.54391301958364369</v>
      </c>
      <c r="BF3">
        <v>0.25346297963351988</v>
      </c>
      <c r="BG3">
        <v>0.13030127573165351</v>
      </c>
      <c r="BH3">
        <v>5.0944736714049102E-2</v>
      </c>
      <c r="BI3">
        <v>2.1377988337133658E-2</v>
      </c>
    </row>
    <row r="4" spans="1:62" x14ac:dyDescent="0.35">
      <c r="A4" t="s">
        <v>1327</v>
      </c>
      <c r="B4" t="s">
        <v>630</v>
      </c>
      <c r="C4">
        <v>106.6</v>
      </c>
      <c r="D4">
        <v>10.023465903771161</v>
      </c>
      <c r="E4">
        <v>953.72237150000001</v>
      </c>
      <c r="F4">
        <v>1.7601499456067281E-2</v>
      </c>
      <c r="G4" t="s">
        <v>3</v>
      </c>
      <c r="H4" t="s">
        <v>3</v>
      </c>
      <c r="I4">
        <v>4.4487588907682118E-2</v>
      </c>
      <c r="J4">
        <v>0.9200452484560937</v>
      </c>
      <c r="K4">
        <v>2.7456536468813259E-2</v>
      </c>
      <c r="L4">
        <v>0.34773081027462432</v>
      </c>
      <c r="M4">
        <v>1.8535951183538211E-2</v>
      </c>
      <c r="N4">
        <v>0.1608071754710822</v>
      </c>
      <c r="O4">
        <v>60985.365683615993</v>
      </c>
      <c r="P4" s="1">
        <v>0.24562655694199539</v>
      </c>
      <c r="Q4">
        <v>0.16615996345268519</v>
      </c>
      <c r="R4">
        <v>0.58821347960531933</v>
      </c>
      <c r="S4">
        <v>10.9625</v>
      </c>
      <c r="T4">
        <v>75312.738685342498</v>
      </c>
      <c r="U4" s="1">
        <v>93.32582354808855</v>
      </c>
      <c r="V4">
        <v>206628.6480636482</v>
      </c>
      <c r="W4" s="1">
        <v>0.83330853590279619</v>
      </c>
      <c r="X4">
        <v>5.3562279643448799E-2</v>
      </c>
      <c r="Y4">
        <v>0.1131291844537551</v>
      </c>
      <c r="Z4">
        <v>0.1666914640972039</v>
      </c>
      <c r="AA4">
        <v>206.6286480636482</v>
      </c>
      <c r="AB4">
        <v>4960.5529375114538</v>
      </c>
      <c r="AC4" s="1">
        <v>541.08760283303377</v>
      </c>
      <c r="AD4">
        <v>177064.544272728</v>
      </c>
      <c r="AE4" s="1" t="s">
        <v>3</v>
      </c>
      <c r="AF4">
        <v>40069.85</v>
      </c>
      <c r="AG4" s="1">
        <v>63637.856944212217</v>
      </c>
      <c r="AH4" s="1">
        <v>34.183998000000003</v>
      </c>
      <c r="AI4">
        <v>21.737935950000001</v>
      </c>
      <c r="AJ4">
        <v>25.815591749999999</v>
      </c>
      <c r="AK4">
        <v>1.8120000000000001</v>
      </c>
      <c r="AL4">
        <v>1.0367903000000001</v>
      </c>
      <c r="AM4">
        <v>1.4874143</v>
      </c>
      <c r="AN4">
        <v>1624.49873854773</v>
      </c>
      <c r="AO4">
        <v>1.3209994211406451</v>
      </c>
      <c r="AP4">
        <v>2031.5234826380249</v>
      </c>
      <c r="AQ4" s="1">
        <v>2926.4840106269548</v>
      </c>
      <c r="AR4" s="1">
        <v>8134.0919080949843</v>
      </c>
      <c r="AS4" s="1">
        <v>830.63164834471411</v>
      </c>
      <c r="AT4" s="1">
        <v>405.14522535221818</v>
      </c>
      <c r="AU4">
        <v>14327.876275056889</v>
      </c>
      <c r="AV4" s="1">
        <v>7756.6153548394268</v>
      </c>
      <c r="AW4" s="1">
        <v>0.47502174950000009</v>
      </c>
      <c r="AX4">
        <v>5844.507076435455</v>
      </c>
      <c r="AY4" s="1">
        <v>0.34993804368499998</v>
      </c>
      <c r="AZ4">
        <v>1211.77133509446</v>
      </c>
      <c r="BA4">
        <v>7.346365484999999E-2</v>
      </c>
      <c r="BB4">
        <v>1667.7780530500249</v>
      </c>
      <c r="BC4" s="1">
        <v>0.101576551965</v>
      </c>
      <c r="BD4">
        <v>16480.671819419371</v>
      </c>
      <c r="BE4" s="1">
        <v>0.55092564620574647</v>
      </c>
      <c r="BF4">
        <v>0.23362616304741141</v>
      </c>
      <c r="BG4">
        <v>0.15521033763005099</v>
      </c>
      <c r="BH4">
        <v>4.4166092164042041E-2</v>
      </c>
      <c r="BI4">
        <v>1.6071760952749009E-2</v>
      </c>
    </row>
    <row r="5" spans="1:62" x14ac:dyDescent="0.35">
      <c r="A5" t="s">
        <v>1328</v>
      </c>
      <c r="B5" t="s">
        <v>631</v>
      </c>
      <c r="C5">
        <v>33.549999999999997</v>
      </c>
      <c r="D5">
        <v>354.34815418457453</v>
      </c>
      <c r="E5">
        <v>10668.92944075</v>
      </c>
      <c r="F5">
        <v>8.5578708187941006E-3</v>
      </c>
      <c r="G5">
        <v>0.43541819897486178</v>
      </c>
      <c r="H5">
        <v>2.062684814324115E-3</v>
      </c>
      <c r="I5">
        <v>0.1421693572820692</v>
      </c>
      <c r="J5">
        <v>0.30843695991047138</v>
      </c>
      <c r="K5">
        <v>0.10610566949706721</v>
      </c>
      <c r="L5">
        <v>0.96807172964664812</v>
      </c>
      <c r="M5">
        <v>6.7169445459571986E-2</v>
      </c>
      <c r="N5">
        <v>0.19700751196511021</v>
      </c>
      <c r="O5">
        <v>68377.497618662979</v>
      </c>
      <c r="P5" s="1">
        <v>0.29264525590216739</v>
      </c>
      <c r="Q5">
        <v>0.19482207406639479</v>
      </c>
      <c r="R5">
        <v>0.51253267003143788</v>
      </c>
      <c r="S5">
        <v>133.2235</v>
      </c>
      <c r="T5">
        <v>91715.720073157994</v>
      </c>
      <c r="U5" s="1">
        <v>91.223817709991948</v>
      </c>
      <c r="V5">
        <v>142228.24966057099</v>
      </c>
      <c r="W5" s="1">
        <v>0.64416878915171316</v>
      </c>
      <c r="X5">
        <v>0.27392951140883898</v>
      </c>
      <c r="Y5">
        <v>8.1901699439447875E-2</v>
      </c>
      <c r="Z5">
        <v>0.35583121084828689</v>
      </c>
      <c r="AA5">
        <v>142.22824966057101</v>
      </c>
      <c r="AB5">
        <v>5917.5944333984989</v>
      </c>
      <c r="AC5" s="1">
        <v>628.13948227050651</v>
      </c>
      <c r="AD5">
        <v>80106.684075904108</v>
      </c>
      <c r="AE5" s="1" t="s">
        <v>3</v>
      </c>
      <c r="AF5">
        <v>29885.35</v>
      </c>
      <c r="AG5" s="1">
        <v>45182.586148860893</v>
      </c>
      <c r="AH5" s="1">
        <v>59.950437150000013</v>
      </c>
      <c r="AI5">
        <v>36.852284649999987</v>
      </c>
      <c r="AJ5">
        <v>45.613302150000003</v>
      </c>
      <c r="AK5">
        <v>1.919</v>
      </c>
      <c r="AL5">
        <v>1.56685355</v>
      </c>
      <c r="AM5">
        <v>1.7693228000000001</v>
      </c>
      <c r="AN5">
        <v>7.2906756133461856E-2</v>
      </c>
      <c r="AO5" s="1">
        <v>1.2238953696594059</v>
      </c>
      <c r="AP5">
        <v>2763.3812260940549</v>
      </c>
      <c r="AQ5" s="1">
        <v>4145.7476006534725</v>
      </c>
      <c r="AR5" s="1">
        <v>10180.1209414533</v>
      </c>
      <c r="AS5" s="1">
        <v>1528.097240381398</v>
      </c>
      <c r="AT5">
        <v>923.4626056308764</v>
      </c>
      <c r="AU5">
        <v>19540.8096142131</v>
      </c>
      <c r="AV5" s="1">
        <v>9699.6967822823499</v>
      </c>
      <c r="AW5" s="1">
        <v>0.47649381881500003</v>
      </c>
      <c r="AX5">
        <v>5418.8903209443461</v>
      </c>
      <c r="AY5" s="1">
        <v>0.25642163803500012</v>
      </c>
      <c r="AZ5">
        <v>822.54072523506022</v>
      </c>
      <c r="BA5">
        <v>3.9874693915000009E-2</v>
      </c>
      <c r="BB5">
        <v>4782.3984524153557</v>
      </c>
      <c r="BC5" s="1">
        <v>0.22720984925500001</v>
      </c>
      <c r="BD5">
        <v>20723.526280877111</v>
      </c>
      <c r="BE5" s="1">
        <v>0.57318728585725509</v>
      </c>
      <c r="BF5">
        <v>0.21624737019066459</v>
      </c>
      <c r="BG5">
        <v>0.16695646834467309</v>
      </c>
      <c r="BH5">
        <v>3.2530993315066578E-2</v>
      </c>
      <c r="BI5">
        <v>1.10778822923405E-2</v>
      </c>
    </row>
    <row r="6" spans="1:62" x14ac:dyDescent="0.35">
      <c r="A6" t="s">
        <v>1329</v>
      </c>
      <c r="B6" t="s">
        <v>632</v>
      </c>
      <c r="C6">
        <v>114.85</v>
      </c>
      <c r="D6">
        <v>10.92279498682065</v>
      </c>
      <c r="E6">
        <v>1184.11617755</v>
      </c>
      <c r="F6" t="s">
        <v>3</v>
      </c>
      <c r="G6">
        <v>1.0413430879444791E-2</v>
      </c>
      <c r="H6" t="s">
        <v>3</v>
      </c>
      <c r="I6">
        <v>1.6694831663467691E-2</v>
      </c>
      <c r="J6">
        <v>0.95706606510555225</v>
      </c>
      <c r="K6">
        <v>2.0876578677738261E-2</v>
      </c>
      <c r="L6">
        <v>0.33510552056307208</v>
      </c>
      <c r="M6">
        <v>5.8316133053065138E-3</v>
      </c>
      <c r="N6">
        <v>0.1559791447051366</v>
      </c>
      <c r="O6">
        <v>60920.73058616549</v>
      </c>
      <c r="P6" s="1">
        <v>0.17709387849673139</v>
      </c>
      <c r="Q6">
        <v>0.18790051235419619</v>
      </c>
      <c r="R6">
        <v>0.63500560914907234</v>
      </c>
      <c r="S6">
        <v>10.778499999999999</v>
      </c>
      <c r="T6">
        <v>81593.6643301765</v>
      </c>
      <c r="U6" s="1">
        <v>118.29431421529149</v>
      </c>
      <c r="V6">
        <v>224220.2574577569</v>
      </c>
      <c r="W6" s="1">
        <v>0.76232237557402349</v>
      </c>
      <c r="X6">
        <v>6.3771711244267282E-2</v>
      </c>
      <c r="Y6">
        <v>0.17390591318170931</v>
      </c>
      <c r="Z6">
        <v>0.23767762442597659</v>
      </c>
      <c r="AA6">
        <v>224.22025745775699</v>
      </c>
      <c r="AB6">
        <v>5456.2887418790442</v>
      </c>
      <c r="AC6" s="1">
        <v>520.67294819540223</v>
      </c>
      <c r="AD6">
        <v>187918.9682125645</v>
      </c>
      <c r="AE6" s="1" t="s">
        <v>3</v>
      </c>
      <c r="AF6">
        <v>39277.875</v>
      </c>
      <c r="AG6" s="1">
        <v>63495.731498017303</v>
      </c>
      <c r="AH6" s="1">
        <v>35.484717199999999</v>
      </c>
      <c r="AI6">
        <v>21.41566280000001</v>
      </c>
      <c r="AJ6">
        <v>23.990892899999999</v>
      </c>
      <c r="AK6">
        <v>1.9350000000000001</v>
      </c>
      <c r="AL6">
        <v>1.2756696000000001</v>
      </c>
      <c r="AM6">
        <v>1.5498048499999999</v>
      </c>
      <c r="AN6">
        <v>1350.7663539918551</v>
      </c>
      <c r="AO6" s="1">
        <v>1.210678355955223</v>
      </c>
      <c r="AP6">
        <v>1743.285939694121</v>
      </c>
      <c r="AQ6" s="1">
        <v>3153.3998698894138</v>
      </c>
      <c r="AR6" s="1">
        <v>7820.3636303579533</v>
      </c>
      <c r="AS6" s="1">
        <v>788.81330642820012</v>
      </c>
      <c r="AT6">
        <v>447.79518980606372</v>
      </c>
      <c r="AU6">
        <v>13953.65793617575</v>
      </c>
      <c r="AV6" s="1">
        <v>7074.0491950246651</v>
      </c>
      <c r="AW6" s="1">
        <v>0.46410084689999997</v>
      </c>
      <c r="AX6">
        <v>5512.8252994125814</v>
      </c>
      <c r="AY6" s="1">
        <v>0.36058647770500002</v>
      </c>
      <c r="AZ6">
        <v>1050.6582611070801</v>
      </c>
      <c r="BA6">
        <v>6.6874156695000006E-2</v>
      </c>
      <c r="BB6">
        <v>1690.72719832235</v>
      </c>
      <c r="BC6" s="1">
        <v>0.108438518695</v>
      </c>
      <c r="BD6">
        <v>15328.259953866669</v>
      </c>
      <c r="BE6" s="1">
        <v>0.55260798000210809</v>
      </c>
      <c r="BF6">
        <v>0.24724809614774751</v>
      </c>
      <c r="BG6">
        <v>0.14333494274754491</v>
      </c>
      <c r="BH6">
        <v>4.027614972983997E-2</v>
      </c>
      <c r="BI6">
        <v>1.653283137275954E-2</v>
      </c>
    </row>
    <row r="7" spans="1:62" x14ac:dyDescent="0.35">
      <c r="A7" t="s">
        <v>1330</v>
      </c>
      <c r="B7" t="s">
        <v>633</v>
      </c>
      <c r="C7">
        <v>106.3</v>
      </c>
      <c r="D7">
        <v>10.94841227618334</v>
      </c>
      <c r="E7">
        <v>1030.54427405</v>
      </c>
      <c r="F7">
        <v>1.7601499456067281E-2</v>
      </c>
      <c r="G7">
        <v>1.18024492677552E-2</v>
      </c>
      <c r="H7" t="s">
        <v>3</v>
      </c>
      <c r="I7">
        <v>2.9601736820750211E-2</v>
      </c>
      <c r="J7">
        <v>0.93394362365677908</v>
      </c>
      <c r="K7">
        <v>2.9390399902755038E-2</v>
      </c>
      <c r="L7">
        <v>0.32253676618323762</v>
      </c>
      <c r="M7">
        <v>1.984055351592684E-2</v>
      </c>
      <c r="N7">
        <v>0.15171291959495281</v>
      </c>
      <c r="O7">
        <v>62131.186302143004</v>
      </c>
      <c r="P7" s="1">
        <v>0.2378322774159298</v>
      </c>
      <c r="Q7">
        <v>0.1854549416209457</v>
      </c>
      <c r="R7">
        <v>0.57671278096312462</v>
      </c>
      <c r="S7">
        <v>10.9435</v>
      </c>
      <c r="T7">
        <v>76573.522360527</v>
      </c>
      <c r="U7" s="1">
        <v>98.307020552700124</v>
      </c>
      <c r="V7">
        <v>209944.37691914741</v>
      </c>
      <c r="W7" s="1">
        <v>0.84802740737702353</v>
      </c>
      <c r="X7">
        <v>6.1035133120709739E-2</v>
      </c>
      <c r="Y7">
        <v>9.0937459502266574E-2</v>
      </c>
      <c r="Z7">
        <v>0.1519725926229763</v>
      </c>
      <c r="AA7">
        <v>209.94437691914749</v>
      </c>
      <c r="AB7">
        <v>5005.9815244698739</v>
      </c>
      <c r="AC7" s="1">
        <v>571.20642553138998</v>
      </c>
      <c r="AD7">
        <v>179036.31066847619</v>
      </c>
      <c r="AE7" s="1" t="s">
        <v>3</v>
      </c>
      <c r="AF7">
        <v>40834.074999999997</v>
      </c>
      <c r="AG7" s="1">
        <v>64480.049135429363</v>
      </c>
      <c r="AH7" s="1">
        <v>33.162499299999993</v>
      </c>
      <c r="AI7">
        <v>21.92856235</v>
      </c>
      <c r="AJ7">
        <v>24.891026700000001</v>
      </c>
      <c r="AK7">
        <v>1.8320000000000001</v>
      </c>
      <c r="AL7">
        <v>1.0976014000000001</v>
      </c>
      <c r="AM7">
        <v>1.497622</v>
      </c>
      <c r="AN7">
        <v>1309.6920223125851</v>
      </c>
      <c r="AO7">
        <v>1.2275674174047551</v>
      </c>
      <c r="AP7">
        <v>1950.0457345169291</v>
      </c>
      <c r="AQ7" s="1">
        <v>2967.6620897112089</v>
      </c>
      <c r="AR7" s="1">
        <v>8099.5925253852238</v>
      </c>
      <c r="AS7" s="1">
        <v>871.25210821912515</v>
      </c>
      <c r="AT7" s="1">
        <v>427.48329868509182</v>
      </c>
      <c r="AU7">
        <v>14316.03575651758</v>
      </c>
      <c r="AV7" s="1">
        <v>7537.6914847612588</v>
      </c>
      <c r="AW7" s="1">
        <v>0.47284196792999977</v>
      </c>
      <c r="AX7">
        <v>5646.4646604992649</v>
      </c>
      <c r="AY7" s="1">
        <v>0.347142124675</v>
      </c>
      <c r="AZ7">
        <v>1197.8322555520001</v>
      </c>
      <c r="BA7">
        <v>7.4602717469999996E-2</v>
      </c>
      <c r="BB7">
        <v>1677.18765188201</v>
      </c>
      <c r="BC7" s="1">
        <v>0.10541318994</v>
      </c>
      <c r="BD7">
        <v>16059.176052694531</v>
      </c>
      <c r="BE7" s="1">
        <v>0.54604688749458252</v>
      </c>
      <c r="BF7">
        <v>0.2353056666901833</v>
      </c>
      <c r="BG7">
        <v>0.15541437322646409</v>
      </c>
      <c r="BH7">
        <v>4.0689252710672731E-2</v>
      </c>
      <c r="BI7">
        <v>2.2543819878097351E-2</v>
      </c>
    </row>
    <row r="8" spans="1:62" x14ac:dyDescent="0.35">
      <c r="A8" t="s">
        <v>1331</v>
      </c>
      <c r="B8" t="s">
        <v>634</v>
      </c>
      <c r="C8">
        <v>15.5</v>
      </c>
      <c r="D8">
        <v>260.89300256350242</v>
      </c>
      <c r="E8">
        <v>2850.8167726000001</v>
      </c>
      <c r="F8">
        <v>5.8619287963897447E-3</v>
      </c>
      <c r="G8">
        <v>0.1837712638568901</v>
      </c>
      <c r="H8">
        <v>2.083089965684664E-3</v>
      </c>
      <c r="I8">
        <v>0.1060800800400119</v>
      </c>
      <c r="J8">
        <v>0.567630318460559</v>
      </c>
      <c r="K8">
        <v>0.1369888774489991</v>
      </c>
      <c r="L8">
        <v>0.96211025287069263</v>
      </c>
      <c r="M8">
        <v>5.1129308956967261E-2</v>
      </c>
      <c r="N8">
        <v>0.19569834477108519</v>
      </c>
      <c r="O8">
        <v>64580.410063679992</v>
      </c>
      <c r="P8" s="1">
        <v>0.23753285909992941</v>
      </c>
      <c r="Q8">
        <v>0.18948981873922019</v>
      </c>
      <c r="R8">
        <v>0.57297732216085051</v>
      </c>
      <c r="S8">
        <v>28.0535</v>
      </c>
      <c r="T8">
        <v>87024.848760741021</v>
      </c>
      <c r="U8" s="1">
        <v>110.8770981457603</v>
      </c>
      <c r="V8">
        <v>132579.05915231179</v>
      </c>
      <c r="W8" s="1">
        <v>0.67071116799129515</v>
      </c>
      <c r="X8">
        <v>0.24758308165658521</v>
      </c>
      <c r="Y8">
        <v>8.1705750352119563E-2</v>
      </c>
      <c r="Z8">
        <v>0.32928883200870479</v>
      </c>
      <c r="AA8">
        <v>132.57905915231169</v>
      </c>
      <c r="AB8">
        <v>4387.9505075332499</v>
      </c>
      <c r="AC8" s="1">
        <v>510.56231517446878</v>
      </c>
      <c r="AD8">
        <v>85732.272058711591</v>
      </c>
      <c r="AE8" s="1" t="s">
        <v>3</v>
      </c>
      <c r="AF8">
        <v>29672.9</v>
      </c>
      <c r="AG8" s="1">
        <v>45234.866387790556</v>
      </c>
      <c r="AH8" s="1">
        <v>51.290924699999991</v>
      </c>
      <c r="AI8">
        <v>31.07756315</v>
      </c>
      <c r="AJ8">
        <v>37.692006849999999</v>
      </c>
      <c r="AK8">
        <v>2.1274999999999999</v>
      </c>
      <c r="AL8">
        <v>1.7910864</v>
      </c>
      <c r="AM8">
        <v>2.0324985500000001</v>
      </c>
      <c r="AN8">
        <v>7.2906756133461856E-2</v>
      </c>
      <c r="AO8" s="1">
        <v>1.078618727587658</v>
      </c>
      <c r="AP8">
        <v>2203.3657260253999</v>
      </c>
      <c r="AQ8" s="1">
        <v>3900.7842784253171</v>
      </c>
      <c r="AR8" s="1">
        <v>9455.6011773288428</v>
      </c>
      <c r="AS8" s="1">
        <v>1218.032293037166</v>
      </c>
      <c r="AT8">
        <v>595.92394766572022</v>
      </c>
      <c r="AU8">
        <v>17373.70742248245</v>
      </c>
      <c r="AV8" s="1">
        <v>9640.8164968179481</v>
      </c>
      <c r="AW8" s="1">
        <v>0.52245879949000007</v>
      </c>
      <c r="AX8">
        <v>3788.4454825808598</v>
      </c>
      <c r="AY8" s="1">
        <v>0.20518682394000001</v>
      </c>
      <c r="AZ8">
        <v>854.37643929935496</v>
      </c>
      <c r="BA8">
        <v>4.5882995549999993E-2</v>
      </c>
      <c r="BB8">
        <v>4189.97369250888</v>
      </c>
      <c r="BC8" s="1">
        <v>0.22647138104</v>
      </c>
      <c r="BD8">
        <v>18473.61211120705</v>
      </c>
      <c r="BE8" s="1">
        <v>0.55250972749140304</v>
      </c>
      <c r="BF8">
        <v>0.23341972468210331</v>
      </c>
      <c r="BG8">
        <v>0.17203063590568371</v>
      </c>
      <c r="BH8">
        <v>2.874482220517937E-2</v>
      </c>
      <c r="BI8">
        <v>1.329508971563053E-2</v>
      </c>
    </row>
    <row r="9" spans="1:62" x14ac:dyDescent="0.35">
      <c r="A9" t="s">
        <v>1332</v>
      </c>
      <c r="B9" t="s">
        <v>635</v>
      </c>
      <c r="C9">
        <v>133</v>
      </c>
      <c r="D9">
        <v>11.491242350183891</v>
      </c>
      <c r="E9">
        <v>1454.58255295</v>
      </c>
      <c r="F9">
        <v>6.7203754913049661E-3</v>
      </c>
      <c r="G9">
        <v>8.9613351244411665E-3</v>
      </c>
      <c r="H9" t="s">
        <v>3</v>
      </c>
      <c r="I9">
        <v>1.6285061944834381E-2</v>
      </c>
      <c r="J9">
        <v>0.94988769159307562</v>
      </c>
      <c r="K9">
        <v>2.475795807756534E-2</v>
      </c>
      <c r="L9">
        <v>0.32826489640020701</v>
      </c>
      <c r="M9">
        <v>5.8316133053065138E-3</v>
      </c>
      <c r="N9">
        <v>0.15871803727443581</v>
      </c>
      <c r="O9">
        <v>63746.012383705507</v>
      </c>
      <c r="P9" s="1">
        <v>0.18178818504973079</v>
      </c>
      <c r="Q9">
        <v>0.17434102236546459</v>
      </c>
      <c r="R9">
        <v>0.64387079258480462</v>
      </c>
      <c r="S9">
        <v>13.077</v>
      </c>
      <c r="T9">
        <v>83851.503112524006</v>
      </c>
      <c r="U9" s="1">
        <v>121.8298016099686</v>
      </c>
      <c r="V9">
        <v>217638.48559349679</v>
      </c>
      <c r="W9" s="1">
        <v>0.7984117034285132</v>
      </c>
      <c r="X9">
        <v>6.8698483718846945E-2</v>
      </c>
      <c r="Y9">
        <v>0.1328898128526397</v>
      </c>
      <c r="Z9">
        <v>0.20158829657148669</v>
      </c>
      <c r="AA9">
        <v>217.6384855934968</v>
      </c>
      <c r="AB9">
        <v>5027.9493516148159</v>
      </c>
      <c r="AC9" s="1">
        <v>529.96128129127612</v>
      </c>
      <c r="AD9">
        <v>189760.16188495641</v>
      </c>
      <c r="AE9" s="1" t="s">
        <v>3</v>
      </c>
      <c r="AF9">
        <v>41234.974999999999</v>
      </c>
      <c r="AG9" s="1">
        <v>67095.007441950002</v>
      </c>
      <c r="AH9" s="1">
        <v>32.650105799999992</v>
      </c>
      <c r="AI9">
        <v>21.20774595</v>
      </c>
      <c r="AJ9">
        <v>23.53820185</v>
      </c>
      <c r="AK9">
        <v>1.6895</v>
      </c>
      <c r="AL9">
        <v>1.0891748999999999</v>
      </c>
      <c r="AM9">
        <v>1.3522361000000001</v>
      </c>
      <c r="AN9">
        <v>1203.598677456881</v>
      </c>
      <c r="AO9" s="1">
        <v>1.108319685856048</v>
      </c>
      <c r="AP9">
        <v>1818.135098990047</v>
      </c>
      <c r="AQ9" s="1">
        <v>2970.890197333284</v>
      </c>
      <c r="AR9" s="1">
        <v>7866.5893991850262</v>
      </c>
      <c r="AS9" s="1">
        <v>840.65399747718675</v>
      </c>
      <c r="AT9">
        <v>1056.1512563513279</v>
      </c>
      <c r="AU9">
        <v>14552.419949336871</v>
      </c>
      <c r="AV9" s="1">
        <v>7052.4037847105519</v>
      </c>
      <c r="AW9" s="1">
        <v>0.46595604290499998</v>
      </c>
      <c r="AX9">
        <v>5655.7673604299634</v>
      </c>
      <c r="AY9" s="1">
        <v>0.37072872736500001</v>
      </c>
      <c r="AZ9">
        <v>1011.70670056994</v>
      </c>
      <c r="BA9">
        <v>6.6595349454999994E-2</v>
      </c>
      <c r="BB9">
        <v>1481.0047892948201</v>
      </c>
      <c r="BC9" s="1">
        <v>9.6719880290000018E-2</v>
      </c>
      <c r="BD9">
        <v>15200.88263500528</v>
      </c>
      <c r="BE9" s="1">
        <v>0.5540013118047995</v>
      </c>
      <c r="BF9">
        <v>0.24234830293459159</v>
      </c>
      <c r="BG9">
        <v>0.14142423393880801</v>
      </c>
      <c r="BH9">
        <v>4.2530762576615699E-2</v>
      </c>
      <c r="BI9">
        <v>1.9695388745185241E-2</v>
      </c>
    </row>
    <row r="10" spans="1:62" x14ac:dyDescent="0.35">
      <c r="A10" t="s">
        <v>1333</v>
      </c>
      <c r="B10" t="s">
        <v>636</v>
      </c>
      <c r="C10">
        <v>28.6</v>
      </c>
      <c r="D10">
        <v>162.79183409473501</v>
      </c>
      <c r="E10">
        <v>4095.2180153999998</v>
      </c>
      <c r="F10">
        <v>2.6856505458280291E-2</v>
      </c>
      <c r="G10">
        <v>8.0338618779929594E-2</v>
      </c>
      <c r="H10">
        <v>2.315281540776828E-3</v>
      </c>
      <c r="I10">
        <v>6.6870163016705106E-2</v>
      </c>
      <c r="J10">
        <v>0.75938428500720767</v>
      </c>
      <c r="K10">
        <v>6.5065706793199382E-2</v>
      </c>
      <c r="L10">
        <v>0.32600870769035062</v>
      </c>
      <c r="M10">
        <v>2.5244649574478379E-2</v>
      </c>
      <c r="N10">
        <v>0.1585531805189889</v>
      </c>
      <c r="O10">
        <v>72237.836627798999</v>
      </c>
      <c r="P10" s="1">
        <v>0.2036405176587163</v>
      </c>
      <c r="Q10">
        <v>0.17928929274541169</v>
      </c>
      <c r="R10">
        <v>0.61707018959587201</v>
      </c>
      <c r="S10">
        <v>31.085000000000001</v>
      </c>
      <c r="T10">
        <v>98277.190812763496</v>
      </c>
      <c r="U10" s="1">
        <v>136.741573464525</v>
      </c>
      <c r="V10">
        <v>244704.83180414271</v>
      </c>
      <c r="W10" s="1">
        <v>0.73653118920429961</v>
      </c>
      <c r="X10">
        <v>0.216934826040212</v>
      </c>
      <c r="Y10">
        <v>4.6533984755488478E-2</v>
      </c>
      <c r="Z10">
        <v>0.26346881079570039</v>
      </c>
      <c r="AA10">
        <v>244.70483180414291</v>
      </c>
      <c r="AB10">
        <v>9152.275746983687</v>
      </c>
      <c r="AC10" s="1">
        <v>905.59620059843724</v>
      </c>
      <c r="AD10">
        <v>200403.8434247949</v>
      </c>
      <c r="AE10" s="1" t="s">
        <v>3</v>
      </c>
      <c r="AF10">
        <v>43940.2</v>
      </c>
      <c r="AG10" s="1">
        <v>73831.849228912819</v>
      </c>
      <c r="AH10" s="1">
        <v>63.810998199999993</v>
      </c>
      <c r="AI10">
        <v>34.453054899999998</v>
      </c>
      <c r="AJ10">
        <v>42.204706450000003</v>
      </c>
      <c r="AK10">
        <v>2.1084999999999998</v>
      </c>
      <c r="AL10">
        <v>1.5531225</v>
      </c>
      <c r="AM10">
        <v>1.8552758</v>
      </c>
      <c r="AN10">
        <v>174.5924527982568</v>
      </c>
      <c r="AO10" s="1">
        <v>0.93517596714065854</v>
      </c>
      <c r="AP10">
        <v>1775.726678473115</v>
      </c>
      <c r="AQ10" s="1">
        <v>2518.0695504609612</v>
      </c>
      <c r="AR10" s="1">
        <v>8540.9941816539704</v>
      </c>
      <c r="AS10" s="1">
        <v>1016.0867469608989</v>
      </c>
      <c r="AT10">
        <v>398.16493032249701</v>
      </c>
      <c r="AU10">
        <v>14249.042087871439</v>
      </c>
      <c r="AV10" s="1">
        <v>4280.8738502649649</v>
      </c>
      <c r="AW10" s="1">
        <v>0.28742660706500001</v>
      </c>
      <c r="AX10">
        <v>8325.864585864565</v>
      </c>
      <c r="AY10" s="1">
        <v>0.54086637147500005</v>
      </c>
      <c r="AZ10">
        <v>1106.9165557490151</v>
      </c>
      <c r="BA10">
        <v>7.4697455664999995E-2</v>
      </c>
      <c r="BB10">
        <v>1471.5916364863649</v>
      </c>
      <c r="BC10" s="1">
        <v>9.7009565800000003E-2</v>
      </c>
      <c r="BD10">
        <v>15185.24662836491</v>
      </c>
      <c r="BE10" s="1">
        <v>0.58063243485868177</v>
      </c>
      <c r="BF10">
        <v>0.2339155418632935</v>
      </c>
      <c r="BG10">
        <v>0.137922603010697</v>
      </c>
      <c r="BH10">
        <v>2.9220632318860022E-2</v>
      </c>
      <c r="BI10">
        <v>1.8308787948467711E-2</v>
      </c>
    </row>
    <row r="11" spans="1:62" x14ac:dyDescent="0.35">
      <c r="A11" t="s">
        <v>1334</v>
      </c>
      <c r="B11" t="s">
        <v>637</v>
      </c>
      <c r="C11">
        <v>84.85</v>
      </c>
      <c r="D11">
        <v>13.09935978293039</v>
      </c>
      <c r="E11">
        <v>1005.11274485</v>
      </c>
      <c r="F11">
        <v>1.0981649328789001E-2</v>
      </c>
      <c r="G11">
        <v>1.150780458285721E-2</v>
      </c>
      <c r="H11" t="s">
        <v>3</v>
      </c>
      <c r="I11">
        <v>3.5413963355006343E-2</v>
      </c>
      <c r="J11">
        <v>0.93873621586400691</v>
      </c>
      <c r="K11">
        <v>2.5984268456821051E-2</v>
      </c>
      <c r="L11">
        <v>0.19284514704665351</v>
      </c>
      <c r="M11">
        <v>1.2591738087898589E-2</v>
      </c>
      <c r="N11">
        <v>0.12598617205796619</v>
      </c>
      <c r="O11">
        <v>64887.5680559795</v>
      </c>
      <c r="P11" s="1">
        <v>0.20496680897727881</v>
      </c>
      <c r="Q11">
        <v>0.2067841779682596</v>
      </c>
      <c r="R11">
        <v>0.58824901305446131</v>
      </c>
      <c r="S11">
        <v>8.4749999999999996</v>
      </c>
      <c r="T11">
        <v>82876.215278088988</v>
      </c>
      <c r="U11" s="1">
        <v>127.1247505264527</v>
      </c>
      <c r="V11">
        <v>223707.00471546609</v>
      </c>
      <c r="W11" s="1">
        <v>0.82075167940842264</v>
      </c>
      <c r="X11">
        <v>5.6114788197437648E-2</v>
      </c>
      <c r="Y11">
        <v>0.12313353239413979</v>
      </c>
      <c r="Z11">
        <v>0.17924832059157739</v>
      </c>
      <c r="AA11">
        <v>223.7070047154661</v>
      </c>
      <c r="AB11">
        <v>5447.510482821499</v>
      </c>
      <c r="AC11" s="1">
        <v>558.81888792379164</v>
      </c>
      <c r="AD11">
        <v>203005.81279129881</v>
      </c>
      <c r="AE11" s="1" t="s">
        <v>3</v>
      </c>
      <c r="AF11">
        <v>46008.55</v>
      </c>
      <c r="AG11" s="1">
        <v>76718.447241167771</v>
      </c>
      <c r="AH11" s="1">
        <v>34.5858378</v>
      </c>
      <c r="AI11">
        <v>21.669524299999999</v>
      </c>
      <c r="AJ11">
        <v>23.6002674</v>
      </c>
      <c r="AK11">
        <v>1.5405</v>
      </c>
      <c r="AL11">
        <v>1.0402147500000001</v>
      </c>
      <c r="AM11">
        <v>1.31999015</v>
      </c>
      <c r="AN11">
        <v>1990.4401341797691</v>
      </c>
      <c r="AO11" s="1">
        <v>1.1568508295455411</v>
      </c>
      <c r="AP11">
        <v>1830.9319694582371</v>
      </c>
      <c r="AQ11" s="1">
        <v>2867.8688564649779</v>
      </c>
      <c r="AR11" s="1">
        <v>7989.076756784887</v>
      </c>
      <c r="AS11" s="1">
        <v>682.95567546430971</v>
      </c>
      <c r="AT11">
        <v>1125.342184724138</v>
      </c>
      <c r="AU11">
        <v>14496.175442896551</v>
      </c>
      <c r="AV11" s="1">
        <v>6621.4895257859607</v>
      </c>
      <c r="AW11" s="1">
        <v>0.43521246378499989</v>
      </c>
      <c r="AX11">
        <v>6539.7796683278593</v>
      </c>
      <c r="AY11" s="1">
        <v>0.41341325222999997</v>
      </c>
      <c r="AZ11">
        <v>1183.6379492276051</v>
      </c>
      <c r="BA11">
        <v>7.735219958999999E-2</v>
      </c>
      <c r="BB11">
        <v>1168.623047019965</v>
      </c>
      <c r="BC11" s="1">
        <v>7.4022084404999994E-2</v>
      </c>
      <c r="BD11">
        <v>15513.530190361391</v>
      </c>
      <c r="BE11" s="1">
        <v>0.54900476438860013</v>
      </c>
      <c r="BF11">
        <v>0.24147904788837529</v>
      </c>
      <c r="BG11">
        <v>0.14340152866127359</v>
      </c>
      <c r="BH11">
        <v>3.9704058845204372E-2</v>
      </c>
      <c r="BI11">
        <v>2.6410600216546679E-2</v>
      </c>
    </row>
    <row r="12" spans="1:62" x14ac:dyDescent="0.35">
      <c r="A12" t="s">
        <v>1335</v>
      </c>
      <c r="B12" t="s">
        <v>638</v>
      </c>
      <c r="C12">
        <v>107.25</v>
      </c>
      <c r="D12">
        <v>8.7396816244592124</v>
      </c>
      <c r="E12">
        <v>846.45886474999986</v>
      </c>
      <c r="F12">
        <v>1.7601499456067281E-2</v>
      </c>
      <c r="G12" t="s">
        <v>3</v>
      </c>
      <c r="H12" t="s">
        <v>3</v>
      </c>
      <c r="I12">
        <v>2.2859536673411739E-2</v>
      </c>
      <c r="J12">
        <v>0.95296953426856068</v>
      </c>
      <c r="K12">
        <v>2.103369654317732E-2</v>
      </c>
      <c r="L12">
        <v>0.38089000659183159</v>
      </c>
      <c r="M12">
        <v>1.7476206617365479E-2</v>
      </c>
      <c r="N12">
        <v>0.1543404459489662</v>
      </c>
      <c r="O12">
        <v>60702.731919702492</v>
      </c>
      <c r="P12" s="1">
        <v>0.1916866377323975</v>
      </c>
      <c r="Q12">
        <v>0.17916823618550951</v>
      </c>
      <c r="R12">
        <v>0.62914512608209294</v>
      </c>
      <c r="S12">
        <v>10.069000000000001</v>
      </c>
      <c r="T12">
        <v>75806.859689298013</v>
      </c>
      <c r="U12" s="1">
        <v>91.271694771543736</v>
      </c>
      <c r="V12">
        <v>232018.34026008149</v>
      </c>
      <c r="W12" s="1">
        <v>0.75219638116938781</v>
      </c>
      <c r="X12">
        <v>6.4699343051809827E-2</v>
      </c>
      <c r="Y12">
        <v>0.18310427577880231</v>
      </c>
      <c r="Z12">
        <v>0.24780361883061219</v>
      </c>
      <c r="AA12">
        <v>232.0183402600816</v>
      </c>
      <c r="AB12">
        <v>6123.7271058477554</v>
      </c>
      <c r="AC12" s="1">
        <v>522.60434825337495</v>
      </c>
      <c r="AD12">
        <v>196566.15375847131</v>
      </c>
      <c r="AE12" s="1" t="s">
        <v>3</v>
      </c>
      <c r="AF12">
        <v>37827.1</v>
      </c>
      <c r="AG12" s="1">
        <v>60170.903094423084</v>
      </c>
      <c r="AH12" s="1">
        <v>31.99074105</v>
      </c>
      <c r="AI12">
        <v>22.224987000000009</v>
      </c>
      <c r="AJ12">
        <v>24.0356612</v>
      </c>
      <c r="AK12">
        <v>1.7350000000000001</v>
      </c>
      <c r="AL12">
        <v>1.0941467499999999</v>
      </c>
      <c r="AM12">
        <v>1.2849561</v>
      </c>
      <c r="AN12">
        <v>1303.122124790674</v>
      </c>
      <c r="AO12" s="1">
        <v>1.2941644525598099</v>
      </c>
      <c r="AP12">
        <v>2241.656907523864</v>
      </c>
      <c r="AQ12" s="1">
        <v>3019.4358603266019</v>
      </c>
      <c r="AR12" s="1">
        <v>8900.835875191844</v>
      </c>
      <c r="AS12" s="1">
        <v>858.34806917859589</v>
      </c>
      <c r="AT12">
        <v>523.86674700640765</v>
      </c>
      <c r="AU12">
        <v>15544.143459227311</v>
      </c>
      <c r="AV12" s="1">
        <v>7910.5353180163993</v>
      </c>
      <c r="AW12" s="1">
        <v>0.46124333855499999</v>
      </c>
      <c r="AX12">
        <v>6129.2716440677696</v>
      </c>
      <c r="AY12" s="1">
        <v>0.33575358325499988</v>
      </c>
      <c r="AZ12">
        <v>1436.0444283813899</v>
      </c>
      <c r="BA12">
        <v>8.1496004184999998E-2</v>
      </c>
      <c r="BB12">
        <v>2137.5594843079152</v>
      </c>
      <c r="BC12" s="1">
        <v>0.12150707400000001</v>
      </c>
      <c r="BD12">
        <v>17613.410874773479</v>
      </c>
      <c r="BE12" s="1">
        <v>0.54539063029449464</v>
      </c>
      <c r="BF12">
        <v>0.2392696816769512</v>
      </c>
      <c r="BG12">
        <v>0.13867804585261059</v>
      </c>
      <c r="BH12">
        <v>4.2092652611946779E-2</v>
      </c>
      <c r="BI12">
        <v>3.4568989563996642E-2</v>
      </c>
    </row>
    <row r="13" spans="1:62" x14ac:dyDescent="0.35">
      <c r="A13" t="s">
        <v>1336</v>
      </c>
      <c r="B13" t="s">
        <v>639</v>
      </c>
      <c r="C13">
        <v>50.75</v>
      </c>
      <c r="D13">
        <v>96.551443687372426</v>
      </c>
      <c r="E13">
        <v>3352.8644832499999</v>
      </c>
      <c r="F13">
        <v>2.1760575471996411E-2</v>
      </c>
      <c r="G13">
        <v>2.1152934514498321E-2</v>
      </c>
      <c r="H13" t="s">
        <v>3</v>
      </c>
      <c r="I13">
        <v>3.8471599370994591E-2</v>
      </c>
      <c r="J13">
        <v>0.88180864220254995</v>
      </c>
      <c r="K13">
        <v>3.7552765639436797E-2</v>
      </c>
      <c r="L13">
        <v>0.14004461178589361</v>
      </c>
      <c r="M13">
        <v>1.480353379457801E-2</v>
      </c>
      <c r="N13">
        <v>0.1211782276379726</v>
      </c>
      <c r="O13">
        <v>76242.693802140988</v>
      </c>
      <c r="P13" s="1">
        <v>0.16726741459580249</v>
      </c>
      <c r="Q13">
        <v>0.16252960420475129</v>
      </c>
      <c r="R13">
        <v>0.67020298119944621</v>
      </c>
      <c r="S13">
        <v>21.6035</v>
      </c>
      <c r="T13">
        <v>96531.711592245498</v>
      </c>
      <c r="U13" s="1">
        <v>158.7217155200774</v>
      </c>
      <c r="V13">
        <v>305322.13102728478</v>
      </c>
      <c r="W13" s="1">
        <v>0.83204152845940449</v>
      </c>
      <c r="X13">
        <v>0.11989953846153199</v>
      </c>
      <c r="Y13">
        <v>4.8058933079063601E-2</v>
      </c>
      <c r="Z13">
        <v>0.16795847154059559</v>
      </c>
      <c r="AA13">
        <v>305.3221310272848</v>
      </c>
      <c r="AB13">
        <v>9914.2718327050243</v>
      </c>
      <c r="AC13" s="1">
        <v>1083.0194572051851</v>
      </c>
      <c r="AD13">
        <v>261291.74786974909</v>
      </c>
      <c r="AE13" s="1" t="s">
        <v>3</v>
      </c>
      <c r="AF13">
        <v>54566.400000000001</v>
      </c>
      <c r="AG13" s="1">
        <v>123057.6808850938</v>
      </c>
      <c r="AH13" s="1">
        <v>60.720702150000022</v>
      </c>
      <c r="AI13">
        <v>30.579002499999991</v>
      </c>
      <c r="AJ13">
        <v>36.336418999999992</v>
      </c>
      <c r="AK13">
        <v>1.83</v>
      </c>
      <c r="AL13">
        <v>1.3545438999999999</v>
      </c>
      <c r="AM13">
        <v>1.62876865</v>
      </c>
      <c r="AN13">
        <v>301.67483021873488</v>
      </c>
      <c r="AO13" s="1">
        <v>0.68665296728723624</v>
      </c>
      <c r="AP13">
        <v>1757.8749989635839</v>
      </c>
      <c r="AQ13" s="1">
        <v>2741.7561939847928</v>
      </c>
      <c r="AR13" s="1">
        <v>8325.4968506767491</v>
      </c>
      <c r="AS13" s="1">
        <v>882.7491649074509</v>
      </c>
      <c r="AT13">
        <v>377.18127915637461</v>
      </c>
      <c r="AU13">
        <v>14085.05848768895</v>
      </c>
      <c r="AV13" s="1">
        <v>3639.09519900749</v>
      </c>
      <c r="AW13" s="1">
        <v>0.25151994694500002</v>
      </c>
      <c r="AX13">
        <v>8868.5023861702884</v>
      </c>
      <c r="AY13" s="1">
        <v>0.59920273627500009</v>
      </c>
      <c r="AZ13">
        <v>1197.2918467535751</v>
      </c>
      <c r="BA13">
        <v>8.0769220390000035E-2</v>
      </c>
      <c r="BB13">
        <v>992.90126559845498</v>
      </c>
      <c r="BC13" s="1">
        <v>6.8508096369999993E-2</v>
      </c>
      <c r="BD13">
        <v>14697.79069752981</v>
      </c>
      <c r="BE13" s="1">
        <v>0.58998967157613358</v>
      </c>
      <c r="BF13">
        <v>0.22108889602916851</v>
      </c>
      <c r="BG13">
        <v>0.13527649767685879</v>
      </c>
      <c r="BH13">
        <v>3.5587622500959287E-2</v>
      </c>
      <c r="BI13">
        <v>1.805731221687977E-2</v>
      </c>
    </row>
    <row r="14" spans="1:62" x14ac:dyDescent="0.35">
      <c r="A14" t="s">
        <v>1337</v>
      </c>
      <c r="B14" t="s">
        <v>640</v>
      </c>
      <c r="C14">
        <v>93</v>
      </c>
      <c r="D14">
        <v>8.7581629866317705</v>
      </c>
      <c r="E14">
        <v>756.38287834999994</v>
      </c>
      <c r="F14">
        <v>1.7601499456067281E-2</v>
      </c>
      <c r="G14">
        <v>1.7419048328683621E-2</v>
      </c>
      <c r="H14" t="s">
        <v>3</v>
      </c>
      <c r="I14">
        <v>4.0044854284332167E-2</v>
      </c>
      <c r="J14">
        <v>0.92715323920778714</v>
      </c>
      <c r="K14">
        <v>2.715447703994419E-2</v>
      </c>
      <c r="L14">
        <v>0.33386767885945251</v>
      </c>
      <c r="M14">
        <v>1.7476206617365479E-2</v>
      </c>
      <c r="N14">
        <v>0.15064683525548861</v>
      </c>
      <c r="O14">
        <v>61214.800095071507</v>
      </c>
      <c r="P14" s="1">
        <v>0.22475729792504179</v>
      </c>
      <c r="Q14">
        <v>0.18347281047267949</v>
      </c>
      <c r="R14">
        <v>0.59176989160227866</v>
      </c>
      <c r="S14">
        <v>9.7639999999999993</v>
      </c>
      <c r="T14">
        <v>72255.908535574505</v>
      </c>
      <c r="U14" s="1">
        <v>81.61339353770957</v>
      </c>
      <c r="V14">
        <v>211313.19298130801</v>
      </c>
      <c r="W14" s="1">
        <v>0.82250167630909632</v>
      </c>
      <c r="X14">
        <v>5.4772801234596817E-2</v>
      </c>
      <c r="Y14">
        <v>0.1227255224563068</v>
      </c>
      <c r="Z14">
        <v>0.1774983236909036</v>
      </c>
      <c r="AA14">
        <v>211.31319298130799</v>
      </c>
      <c r="AB14">
        <v>5621.0528263114002</v>
      </c>
      <c r="AC14" s="1">
        <v>549.23470068202403</v>
      </c>
      <c r="AD14">
        <v>180394.24171908441</v>
      </c>
      <c r="AE14" s="1" t="s">
        <v>3</v>
      </c>
      <c r="AF14">
        <v>39517.474999999999</v>
      </c>
      <c r="AG14" s="1">
        <v>63508.134115869143</v>
      </c>
      <c r="AH14" s="1">
        <v>34.921861550000003</v>
      </c>
      <c r="AI14">
        <v>22.463111900000001</v>
      </c>
      <c r="AJ14">
        <v>25.810190599999999</v>
      </c>
      <c r="AK14">
        <v>1.7595000000000001</v>
      </c>
      <c r="AL14">
        <v>1.2520153000000001</v>
      </c>
      <c r="AM14">
        <v>1.53999145</v>
      </c>
      <c r="AN14">
        <v>1700.2667226915</v>
      </c>
      <c r="AO14" s="1">
        <v>1.368939717723586</v>
      </c>
      <c r="AP14">
        <v>2231.3472111773272</v>
      </c>
      <c r="AQ14" s="1">
        <v>3271.2184413384521</v>
      </c>
      <c r="AR14" s="1">
        <v>8596.4158878976341</v>
      </c>
      <c r="AS14" s="1">
        <v>761.51082153700168</v>
      </c>
      <c r="AT14">
        <v>418.14323967332342</v>
      </c>
      <c r="AU14">
        <v>15278.635601623741</v>
      </c>
      <c r="AV14" s="1">
        <v>8337.7071324305289</v>
      </c>
      <c r="AW14" s="1">
        <v>0.48430902068499992</v>
      </c>
      <c r="AX14">
        <v>6182.8596809179389</v>
      </c>
      <c r="AY14" s="1">
        <v>0.33947100183500001</v>
      </c>
      <c r="AZ14">
        <v>1357.7281821004451</v>
      </c>
      <c r="BA14">
        <v>7.6810525355000006E-2</v>
      </c>
      <c r="BB14">
        <v>1759.86135576632</v>
      </c>
      <c r="BC14" s="1">
        <v>9.9409452145000007E-2</v>
      </c>
      <c r="BD14">
        <v>17638.156351215239</v>
      </c>
      <c r="BE14" s="1">
        <v>0.53809640504979872</v>
      </c>
      <c r="BF14">
        <v>0.22926324273506701</v>
      </c>
      <c r="BG14">
        <v>0.16928158623379119</v>
      </c>
      <c r="BH14">
        <v>4.2361120621323453E-2</v>
      </c>
      <c r="BI14">
        <v>2.099764536001977E-2</v>
      </c>
    </row>
    <row r="15" spans="1:62" x14ac:dyDescent="0.35">
      <c r="A15" t="s">
        <v>1338</v>
      </c>
      <c r="B15" t="s">
        <v>641</v>
      </c>
      <c r="C15">
        <v>75.05</v>
      </c>
      <c r="D15">
        <v>10.2354438511883</v>
      </c>
      <c r="E15">
        <v>674.22857440000007</v>
      </c>
      <c r="F15" t="s">
        <v>3</v>
      </c>
      <c r="G15">
        <v>2.323904858051493E-2</v>
      </c>
      <c r="H15" t="s">
        <v>3</v>
      </c>
      <c r="I15">
        <v>8.3495667976713414E-2</v>
      </c>
      <c r="J15">
        <v>0.8803050058618741</v>
      </c>
      <c r="K15">
        <v>2.5324193396713161E-2</v>
      </c>
      <c r="L15">
        <v>0.27865367066633318</v>
      </c>
      <c r="M15">
        <v>2.2703121255568851E-2</v>
      </c>
      <c r="N15">
        <v>0.1431113349403299</v>
      </c>
      <c r="O15">
        <v>62181.320624413507</v>
      </c>
      <c r="P15" s="1">
        <v>0.1981999345339957</v>
      </c>
      <c r="Q15">
        <v>0.1673805611798849</v>
      </c>
      <c r="R15">
        <v>0.63441950428611937</v>
      </c>
      <c r="S15">
        <v>7.0419999999999998</v>
      </c>
      <c r="T15">
        <v>74622.475375185502</v>
      </c>
      <c r="U15" s="1">
        <v>107.87051140080931</v>
      </c>
      <c r="V15">
        <v>233772.8342472896</v>
      </c>
      <c r="W15" s="1">
        <v>0.73438557557391926</v>
      </c>
      <c r="X15">
        <v>7.9843164618783921E-2</v>
      </c>
      <c r="Y15">
        <v>0.18577125980729689</v>
      </c>
      <c r="Z15">
        <v>0.2656144244260808</v>
      </c>
      <c r="AA15">
        <v>233.77283424728961</v>
      </c>
      <c r="AB15">
        <v>6460.6000540897276</v>
      </c>
      <c r="AC15" s="1">
        <v>589.18690061715188</v>
      </c>
      <c r="AD15">
        <v>207370.84495256111</v>
      </c>
      <c r="AE15" s="1" t="s">
        <v>3</v>
      </c>
      <c r="AF15">
        <v>40286.300000000003</v>
      </c>
      <c r="AG15" s="1">
        <v>65792.580790608525</v>
      </c>
      <c r="AH15" s="1">
        <v>40.010183299999987</v>
      </c>
      <c r="AI15">
        <v>22.999412849999999</v>
      </c>
      <c r="AJ15">
        <v>29.234172300000001</v>
      </c>
      <c r="AK15">
        <v>2.3355000000000001</v>
      </c>
      <c r="AL15">
        <v>1.6964101</v>
      </c>
      <c r="AM15">
        <v>2.1654504500000011</v>
      </c>
      <c r="AN15">
        <v>1900.6170085888391</v>
      </c>
      <c r="AO15" s="1">
        <v>1.3522309529070939</v>
      </c>
      <c r="AP15">
        <v>2294.3369854652128</v>
      </c>
      <c r="AQ15" s="1">
        <v>3182.6339348342049</v>
      </c>
      <c r="AR15" s="1">
        <v>8883.9435626595841</v>
      </c>
      <c r="AS15" s="1">
        <v>739.46507828796132</v>
      </c>
      <c r="AT15">
        <v>333.69048488930218</v>
      </c>
      <c r="AU15">
        <v>15434.070046136259</v>
      </c>
      <c r="AV15" s="1">
        <v>7581.5795614930557</v>
      </c>
      <c r="AW15" s="1">
        <v>0.43364478484499991</v>
      </c>
      <c r="AX15">
        <v>7063.8208125158071</v>
      </c>
      <c r="AY15" s="1">
        <v>0.39630255964000022</v>
      </c>
      <c r="AZ15">
        <v>1398.7253880954099</v>
      </c>
      <c r="BA15">
        <v>7.9225201094999989E-2</v>
      </c>
      <c r="BB15">
        <v>1590.9678542110851</v>
      </c>
      <c r="BC15" s="1">
        <v>9.0827454425000009E-2</v>
      </c>
      <c r="BD15">
        <v>17635.093616315349</v>
      </c>
      <c r="BE15" s="1">
        <v>0.5516671085276641</v>
      </c>
      <c r="BF15">
        <v>0.23560509813505329</v>
      </c>
      <c r="BG15">
        <v>0.15101894520689141</v>
      </c>
      <c r="BH15">
        <v>3.820464939901641E-2</v>
      </c>
      <c r="BI15">
        <v>2.3504198731374971E-2</v>
      </c>
    </row>
    <row r="16" spans="1:62" x14ac:dyDescent="0.35">
      <c r="A16" t="s">
        <v>1339</v>
      </c>
      <c r="B16" t="s">
        <v>642</v>
      </c>
      <c r="C16">
        <v>93.95</v>
      </c>
      <c r="D16">
        <v>11.36892875793796</v>
      </c>
      <c r="E16">
        <v>994.08217045000004</v>
      </c>
      <c r="F16">
        <v>1.448997251869448E-2</v>
      </c>
      <c r="G16">
        <v>1.150775524258099E-2</v>
      </c>
      <c r="H16" t="s">
        <v>3</v>
      </c>
      <c r="I16">
        <v>2.2748933053740289E-2</v>
      </c>
      <c r="J16">
        <v>0.94651541516768722</v>
      </c>
      <c r="K16">
        <v>2.4239895909493051E-2</v>
      </c>
      <c r="L16">
        <v>0.30309309361540598</v>
      </c>
      <c r="M16">
        <v>0.1067008472768947</v>
      </c>
      <c r="N16">
        <v>0.14388881552810859</v>
      </c>
      <c r="O16">
        <v>61212.251933815503</v>
      </c>
      <c r="P16" s="1">
        <v>0.2210982815592811</v>
      </c>
      <c r="Q16">
        <v>0.18929201274771701</v>
      </c>
      <c r="R16">
        <v>0.58960970569300197</v>
      </c>
      <c r="S16">
        <v>10.3605</v>
      </c>
      <c r="T16">
        <v>76828.066482143506</v>
      </c>
      <c r="U16" s="1">
        <v>107.1018325732352</v>
      </c>
      <c r="V16">
        <v>225643.07654270151</v>
      </c>
      <c r="W16" s="1">
        <v>0.79928023529872094</v>
      </c>
      <c r="X16">
        <v>6.084635322977798E-2</v>
      </c>
      <c r="Y16">
        <v>0.13987341147150109</v>
      </c>
      <c r="Z16">
        <v>0.20071976470127911</v>
      </c>
      <c r="AA16">
        <v>225.64307654270149</v>
      </c>
      <c r="AB16">
        <v>5739.2232746280079</v>
      </c>
      <c r="AC16" s="1">
        <v>555.75122470478686</v>
      </c>
      <c r="AD16">
        <v>188430.50300700261</v>
      </c>
      <c r="AE16" s="1" t="s">
        <v>3</v>
      </c>
      <c r="AF16">
        <v>39356.050000000003</v>
      </c>
      <c r="AG16" s="1">
        <v>64385.685810587311</v>
      </c>
      <c r="AH16" s="1">
        <v>33.688219750000002</v>
      </c>
      <c r="AI16">
        <v>22.419029999999999</v>
      </c>
      <c r="AJ16">
        <v>23.978166999999999</v>
      </c>
      <c r="AK16">
        <v>1.5794999999999999</v>
      </c>
      <c r="AL16">
        <v>1.1613180999999999</v>
      </c>
      <c r="AM16">
        <v>1.4367447</v>
      </c>
      <c r="AN16">
        <v>1274.903460640925</v>
      </c>
      <c r="AO16" s="1">
        <v>1.2563515216926759</v>
      </c>
      <c r="AP16">
        <v>1938.935707650719</v>
      </c>
      <c r="AQ16" s="1">
        <v>3219.807538185129</v>
      </c>
      <c r="AR16" s="1">
        <v>8362.978676031742</v>
      </c>
      <c r="AS16" s="1">
        <v>808.63211021822929</v>
      </c>
      <c r="AT16">
        <v>501.52193707488601</v>
      </c>
      <c r="AU16">
        <v>14831.87596916071</v>
      </c>
      <c r="AV16" s="1">
        <v>7622.95303729853</v>
      </c>
      <c r="AW16" s="1">
        <v>0.46797768435499998</v>
      </c>
      <c r="AX16">
        <v>6112.6468139028711</v>
      </c>
      <c r="AY16" s="1">
        <v>0.35387008797000002</v>
      </c>
      <c r="AZ16">
        <v>1109.560129260205</v>
      </c>
      <c r="BA16">
        <v>6.7517122434999993E-2</v>
      </c>
      <c r="BB16">
        <v>1880.0107681290999</v>
      </c>
      <c r="BC16" s="1">
        <v>0.11063510525</v>
      </c>
      <c r="BD16">
        <v>16725.17074859071</v>
      </c>
      <c r="BE16" s="1">
        <v>0.54774506563273095</v>
      </c>
      <c r="BF16">
        <v>0.23857390229230799</v>
      </c>
      <c r="BG16">
        <v>0.14130553035096469</v>
      </c>
      <c r="BH16">
        <v>4.5529752732416461E-2</v>
      </c>
      <c r="BI16">
        <v>2.684574899157989E-2</v>
      </c>
    </row>
    <row r="17" spans="1:61" x14ac:dyDescent="0.35">
      <c r="A17" t="s">
        <v>1340</v>
      </c>
      <c r="B17" t="s">
        <v>643</v>
      </c>
      <c r="C17">
        <v>77.900000000000006</v>
      </c>
      <c r="D17">
        <v>19.893366182956949</v>
      </c>
      <c r="E17">
        <v>1320.8260245500001</v>
      </c>
      <c r="F17">
        <v>9.0810495202348594E-3</v>
      </c>
      <c r="G17">
        <v>1.31508130877433E-2</v>
      </c>
      <c r="H17" t="s">
        <v>3</v>
      </c>
      <c r="I17">
        <v>8.4416891297390828E-2</v>
      </c>
      <c r="J17">
        <v>0.86445691059456231</v>
      </c>
      <c r="K17">
        <v>3.5798697876936458E-2</v>
      </c>
      <c r="L17">
        <v>0.32602718134951492</v>
      </c>
      <c r="M17">
        <v>1.8668541313187331E-2</v>
      </c>
      <c r="N17">
        <v>0.15352039641968679</v>
      </c>
      <c r="O17">
        <v>65584.891231011978</v>
      </c>
      <c r="P17" s="1">
        <v>0.1501851540525147</v>
      </c>
      <c r="Q17">
        <v>0.17547960211673139</v>
      </c>
      <c r="R17">
        <v>0.67433524383075405</v>
      </c>
      <c r="S17">
        <v>12.061578947368419</v>
      </c>
      <c r="T17">
        <v>77642.091221965777</v>
      </c>
      <c r="U17" s="1">
        <v>115.14417599178719</v>
      </c>
      <c r="V17">
        <v>232479.94946368161</v>
      </c>
      <c r="W17" s="1">
        <v>0.73309617752761569</v>
      </c>
      <c r="X17">
        <v>0.15832859078505471</v>
      </c>
      <c r="Y17">
        <v>0.10857523168732949</v>
      </c>
      <c r="Z17">
        <v>0.2669038224723842</v>
      </c>
      <c r="AA17">
        <v>232.47994946368161</v>
      </c>
      <c r="AB17">
        <v>6496.7280850429452</v>
      </c>
      <c r="AC17" s="1">
        <v>626.76448194524869</v>
      </c>
      <c r="AD17">
        <v>199447.60256320561</v>
      </c>
      <c r="AE17" s="1" t="s">
        <v>3</v>
      </c>
      <c r="AF17">
        <v>39244.65</v>
      </c>
      <c r="AG17" s="1">
        <v>65221.042321832247</v>
      </c>
      <c r="AH17" s="1">
        <v>45.07294795</v>
      </c>
      <c r="AI17">
        <v>24.43812165000001</v>
      </c>
      <c r="AJ17">
        <v>31.265339449999988</v>
      </c>
      <c r="AK17">
        <v>2.1375000000000002</v>
      </c>
      <c r="AL17">
        <v>1.6708871999999999</v>
      </c>
      <c r="AM17">
        <v>2.019715150000001</v>
      </c>
      <c r="AN17">
        <v>1253.3064894789341</v>
      </c>
      <c r="AO17" s="1">
        <v>1.161386934587826</v>
      </c>
      <c r="AP17">
        <v>1802.2840777032859</v>
      </c>
      <c r="AQ17" s="1">
        <v>2598.491535845566</v>
      </c>
      <c r="AR17" s="1">
        <v>8315.8949967482258</v>
      </c>
      <c r="AS17" s="1">
        <v>877.39994695183339</v>
      </c>
      <c r="AT17">
        <v>542.5917404035788</v>
      </c>
      <c r="AU17">
        <v>14136.66229765249</v>
      </c>
      <c r="AV17" s="1">
        <v>6050.5631090013649</v>
      </c>
      <c r="AW17" s="1">
        <v>0.38996598877999988</v>
      </c>
      <c r="AX17">
        <v>6800.8307362484147</v>
      </c>
      <c r="AY17" s="1">
        <v>0.42910782146999998</v>
      </c>
      <c r="AZ17">
        <v>1206.152302655375</v>
      </c>
      <c r="BA17">
        <v>7.6900931249999999E-2</v>
      </c>
      <c r="BB17">
        <v>1653.329016091215</v>
      </c>
      <c r="BC17" s="1">
        <v>0.104025258505</v>
      </c>
      <c r="BD17">
        <v>15710.87516399637</v>
      </c>
      <c r="BE17" s="1">
        <v>0.56779351803608757</v>
      </c>
      <c r="BF17">
        <v>0.23368098016140729</v>
      </c>
      <c r="BG17">
        <v>0.14450181158668379</v>
      </c>
      <c r="BH17">
        <v>3.5203685156642642E-2</v>
      </c>
      <c r="BI17">
        <v>1.8820005059178781E-2</v>
      </c>
    </row>
    <row r="18" spans="1:61" x14ac:dyDescent="0.35">
      <c r="A18" t="s">
        <v>1341</v>
      </c>
      <c r="B18" t="s">
        <v>644</v>
      </c>
      <c r="C18">
        <v>66.75</v>
      </c>
      <c r="D18">
        <v>11.65176784993627</v>
      </c>
      <c r="E18">
        <v>704.10250989999986</v>
      </c>
      <c r="F18">
        <v>1.0981649328789001E-2</v>
      </c>
      <c r="G18" t="s">
        <v>3</v>
      </c>
      <c r="H18" t="s">
        <v>3</v>
      </c>
      <c r="I18">
        <v>2.9935926375427999E-2</v>
      </c>
      <c r="J18">
        <v>0.94496996456636551</v>
      </c>
      <c r="K18">
        <v>2.869400751069295E-2</v>
      </c>
      <c r="L18">
        <v>0.20180611458507641</v>
      </c>
      <c r="M18">
        <v>1.2591738087898589E-2</v>
      </c>
      <c r="N18">
        <v>0.13589301797170039</v>
      </c>
      <c r="O18">
        <v>62690.993619291497</v>
      </c>
      <c r="P18" s="1">
        <v>0.17247791528795159</v>
      </c>
      <c r="Q18">
        <v>0.163263956512119</v>
      </c>
      <c r="R18">
        <v>0.66425812819992947</v>
      </c>
      <c r="S18">
        <v>6.1150000000000002</v>
      </c>
      <c r="T18">
        <v>84389.605416949984</v>
      </c>
      <c r="U18" s="1">
        <v>119.71871196791091</v>
      </c>
      <c r="V18">
        <v>205289.14859199181</v>
      </c>
      <c r="W18" s="1">
        <v>0.83142540944877419</v>
      </c>
      <c r="X18">
        <v>6.6347608793273144E-2</v>
      </c>
      <c r="Y18">
        <v>0.10222698175795281</v>
      </c>
      <c r="Z18">
        <v>0.16857459055122601</v>
      </c>
      <c r="AA18">
        <v>205.28914859199179</v>
      </c>
      <c r="AB18">
        <v>5290.3544194946689</v>
      </c>
      <c r="AC18" s="1">
        <v>549.10428028246861</v>
      </c>
      <c r="AD18">
        <v>188702.5171800353</v>
      </c>
      <c r="AE18" s="1" t="s">
        <v>3</v>
      </c>
      <c r="AF18">
        <v>44470.6</v>
      </c>
      <c r="AG18" s="1">
        <v>74147.175149613337</v>
      </c>
      <c r="AH18" s="1">
        <v>34.722647600000002</v>
      </c>
      <c r="AI18">
        <v>22.2036832</v>
      </c>
      <c r="AJ18">
        <v>25.06419004999999</v>
      </c>
      <c r="AK18">
        <v>1.5295000000000001</v>
      </c>
      <c r="AL18">
        <v>1.015531</v>
      </c>
      <c r="AM18">
        <v>1.33986505</v>
      </c>
      <c r="AN18">
        <v>2104.0241707302212</v>
      </c>
      <c r="AO18" s="1">
        <v>1.2372300077533369</v>
      </c>
      <c r="AP18">
        <v>1920.984096870752</v>
      </c>
      <c r="AQ18" s="1">
        <v>2767.3187977381949</v>
      </c>
      <c r="AR18" s="1">
        <v>8362.8741535546342</v>
      </c>
      <c r="AS18" s="1">
        <v>681.5669410768445</v>
      </c>
      <c r="AT18">
        <v>472.86423553916097</v>
      </c>
      <c r="AU18">
        <v>14205.608224779589</v>
      </c>
      <c r="AV18" s="1">
        <v>7480.4546637229096</v>
      </c>
      <c r="AW18" s="1">
        <v>0.46277057848999997</v>
      </c>
      <c r="AX18">
        <v>6447.294802843694</v>
      </c>
      <c r="AY18" s="1">
        <v>0.38134307823500002</v>
      </c>
      <c r="AZ18">
        <v>1299.4430272560301</v>
      </c>
      <c r="BA18">
        <v>7.9717539814999988E-2</v>
      </c>
      <c r="BB18">
        <v>1248.71918497459</v>
      </c>
      <c r="BC18" s="1">
        <v>7.6168803480000005E-2</v>
      </c>
      <c r="BD18">
        <v>16475.91167879722</v>
      </c>
      <c r="BE18" s="1">
        <v>0.56250496140205763</v>
      </c>
      <c r="BF18">
        <v>0.23877195731484679</v>
      </c>
      <c r="BG18">
        <v>0.13135051214973401</v>
      </c>
      <c r="BH18">
        <v>3.904594196906621E-2</v>
      </c>
      <c r="BI18">
        <v>2.8326627164295241E-2</v>
      </c>
    </row>
    <row r="19" spans="1:61" x14ac:dyDescent="0.35">
      <c r="A19" t="s">
        <v>1342</v>
      </c>
      <c r="B19" t="s">
        <v>645</v>
      </c>
      <c r="C19">
        <v>62.75</v>
      </c>
      <c r="D19">
        <v>45.934344640498338</v>
      </c>
      <c r="E19">
        <v>2211.6666010499998</v>
      </c>
      <c r="F19">
        <v>9.2422716591876401E-3</v>
      </c>
      <c r="G19">
        <v>1.7905948258190581E-2</v>
      </c>
      <c r="H19" t="s">
        <v>3</v>
      </c>
      <c r="I19">
        <v>4.5383950704815178E-2</v>
      </c>
      <c r="J19">
        <v>0.88656180405108176</v>
      </c>
      <c r="K19">
        <v>4.4345143642825803E-2</v>
      </c>
      <c r="L19">
        <v>0.38302994929660822</v>
      </c>
      <c r="M19">
        <v>2.0644906499183741E-2</v>
      </c>
      <c r="N19">
        <v>0.16281429844471301</v>
      </c>
      <c r="O19">
        <v>64741.382904817488</v>
      </c>
      <c r="P19" s="1">
        <v>0.17656034119349201</v>
      </c>
      <c r="Q19">
        <v>0.17956849582023951</v>
      </c>
      <c r="R19">
        <v>0.64387116298626856</v>
      </c>
      <c r="S19">
        <v>16.710999999999999</v>
      </c>
      <c r="T19">
        <v>86507.886338207507</v>
      </c>
      <c r="U19" s="1">
        <v>138.41073772948801</v>
      </c>
      <c r="V19">
        <v>201532.73348094631</v>
      </c>
      <c r="W19" s="1">
        <v>0.78473659525777761</v>
      </c>
      <c r="X19">
        <v>0.14706562945148</v>
      </c>
      <c r="Y19">
        <v>6.8197775290742432E-2</v>
      </c>
      <c r="Z19">
        <v>0.21526340474222239</v>
      </c>
      <c r="AA19">
        <v>201.53273348094621</v>
      </c>
      <c r="AB19">
        <v>5554.0487071765474</v>
      </c>
      <c r="AC19" s="1">
        <v>624.3923384599434</v>
      </c>
      <c r="AD19">
        <v>166106.9485240888</v>
      </c>
      <c r="AE19" s="1" t="s">
        <v>3</v>
      </c>
      <c r="AF19">
        <v>38875.4</v>
      </c>
      <c r="AG19" s="1">
        <v>65883.377533274383</v>
      </c>
      <c r="AH19" s="1">
        <v>43.844810650000007</v>
      </c>
      <c r="AI19">
        <v>24.991141750000001</v>
      </c>
      <c r="AJ19">
        <v>30.881260850000011</v>
      </c>
      <c r="AK19">
        <v>1.8634999999999999</v>
      </c>
      <c r="AL19">
        <v>1.4526071</v>
      </c>
      <c r="AM19">
        <v>1.7329523</v>
      </c>
      <c r="AN19">
        <v>805.59149414766944</v>
      </c>
      <c r="AO19" s="1">
        <v>1.0144721888974391</v>
      </c>
      <c r="AP19">
        <v>1703.364054085818</v>
      </c>
      <c r="AQ19" s="1">
        <v>2494.2787471149268</v>
      </c>
      <c r="AR19" s="1">
        <v>7583.2791076268386</v>
      </c>
      <c r="AS19" s="1">
        <v>871.5108780861367</v>
      </c>
      <c r="AT19" s="1">
        <v>457.54689272196958</v>
      </c>
      <c r="AU19">
        <v>13109.97967963569</v>
      </c>
      <c r="AV19" s="1">
        <v>5772.8696645714181</v>
      </c>
      <c r="AW19" s="1">
        <v>0.42073630417000002</v>
      </c>
      <c r="AX19">
        <v>5724.9352911533952</v>
      </c>
      <c r="AY19" s="1">
        <v>0.40546963348999993</v>
      </c>
      <c r="AZ19">
        <v>923.41874818725989</v>
      </c>
      <c r="BA19">
        <v>6.6372502869999989E-2</v>
      </c>
      <c r="BB19">
        <v>1492.1870108165499</v>
      </c>
      <c r="BC19" s="1">
        <v>0.10742155946</v>
      </c>
      <c r="BD19">
        <v>13913.410714728619</v>
      </c>
      <c r="BE19" s="1">
        <v>0.56804561294604672</v>
      </c>
      <c r="BF19">
        <v>0.22883547811362531</v>
      </c>
      <c r="BG19">
        <v>0.14513316982201119</v>
      </c>
      <c r="BH19">
        <v>3.4186602867738593E-2</v>
      </c>
      <c r="BI19">
        <v>2.379913625057805E-2</v>
      </c>
    </row>
    <row r="20" spans="1:61" x14ac:dyDescent="0.35">
      <c r="A20" t="s">
        <v>1343</v>
      </c>
      <c r="B20" t="s">
        <v>646</v>
      </c>
      <c r="C20">
        <v>31.1</v>
      </c>
      <c r="D20">
        <v>164.88723543264879</v>
      </c>
      <c r="E20">
        <v>2770.1624192499999</v>
      </c>
      <c r="F20">
        <v>5.2840380324069127E-3</v>
      </c>
      <c r="G20">
        <v>0.2138034278518566</v>
      </c>
      <c r="H20">
        <v>2.083089965684664E-3</v>
      </c>
      <c r="I20">
        <v>8.9109067543037226E-2</v>
      </c>
      <c r="J20">
        <v>0.56118092568251121</v>
      </c>
      <c r="K20">
        <v>0.13083108160870849</v>
      </c>
      <c r="L20">
        <v>0.95280334671728562</v>
      </c>
      <c r="M20">
        <v>2.7790643687968412E-2</v>
      </c>
      <c r="N20">
        <v>0.18447522556421769</v>
      </c>
      <c r="O20">
        <v>65067.65848672601</v>
      </c>
      <c r="P20" s="1">
        <v>0.2121502975638816</v>
      </c>
      <c r="Q20">
        <v>0.20459864174782719</v>
      </c>
      <c r="R20">
        <v>0.58325106068829125</v>
      </c>
      <c r="S20">
        <v>28.625499999999999</v>
      </c>
      <c r="T20">
        <v>89807.182708056993</v>
      </c>
      <c r="U20" s="1">
        <v>104.8246579608908</v>
      </c>
      <c r="V20">
        <v>157717.95101052339</v>
      </c>
      <c r="W20" s="1">
        <v>0.63924452313024105</v>
      </c>
      <c r="X20">
        <v>0.24564760335863539</v>
      </c>
      <c r="Y20">
        <v>0.1151078735111236</v>
      </c>
      <c r="Z20">
        <v>0.36075547686975912</v>
      </c>
      <c r="AA20">
        <v>157.71795101052339</v>
      </c>
      <c r="AB20">
        <v>5007.0119523797612</v>
      </c>
      <c r="AC20" s="1">
        <v>547.45469625279179</v>
      </c>
      <c r="AD20">
        <v>102466.7004706218</v>
      </c>
      <c r="AE20" s="1" t="s">
        <v>3</v>
      </c>
      <c r="AF20">
        <v>29940.15</v>
      </c>
      <c r="AG20" s="1">
        <v>46955.321381107577</v>
      </c>
      <c r="AH20" s="1">
        <v>47.139973150000003</v>
      </c>
      <c r="AI20">
        <v>30.54896200000001</v>
      </c>
      <c r="AJ20">
        <v>35.108028550000007</v>
      </c>
      <c r="AK20">
        <v>2.218</v>
      </c>
      <c r="AL20">
        <v>1.7882260999999999</v>
      </c>
      <c r="AM20">
        <v>2.0446317500000002</v>
      </c>
      <c r="AN20">
        <v>231.27638045291241</v>
      </c>
      <c r="AO20" s="1">
        <v>1.138474538003001</v>
      </c>
      <c r="AP20">
        <v>2358.75363155894</v>
      </c>
      <c r="AQ20" s="1">
        <v>4006.1033199782269</v>
      </c>
      <c r="AR20" s="1">
        <v>9816.6830023528419</v>
      </c>
      <c r="AS20" s="1">
        <v>1276.863446610683</v>
      </c>
      <c r="AT20">
        <v>610.14628470232174</v>
      </c>
      <c r="AU20">
        <v>18068.549685203019</v>
      </c>
      <c r="AV20" s="1">
        <v>9288.7734625047851</v>
      </c>
      <c r="AW20" s="1">
        <v>0.48151829023999992</v>
      </c>
      <c r="AX20">
        <v>4533.4197284786196</v>
      </c>
      <c r="AY20" s="1">
        <v>0.23921817856499999</v>
      </c>
      <c r="AZ20">
        <v>890.8267037159801</v>
      </c>
      <c r="BA20">
        <v>4.7159876725000001E-2</v>
      </c>
      <c r="BB20">
        <v>4535.3505595768393</v>
      </c>
      <c r="BC20" s="1">
        <v>0.23210365447500009</v>
      </c>
      <c r="BD20">
        <v>19248.370454276221</v>
      </c>
      <c r="BE20" s="1">
        <v>0.5613275117895975</v>
      </c>
      <c r="BF20">
        <v>0.2318843855633855</v>
      </c>
      <c r="BG20">
        <v>0.15605445842747559</v>
      </c>
      <c r="BH20">
        <v>3.303666667416353E-2</v>
      </c>
      <c r="BI20">
        <v>1.769697754537802E-2</v>
      </c>
    </row>
    <row r="21" spans="1:61" x14ac:dyDescent="0.35">
      <c r="A21" t="s">
        <v>1344</v>
      </c>
      <c r="B21" t="s">
        <v>647</v>
      </c>
      <c r="C21">
        <v>45.8</v>
      </c>
      <c r="D21">
        <v>61.555302244591623</v>
      </c>
      <c r="E21">
        <v>2119.9505609500002</v>
      </c>
      <c r="F21">
        <v>1.604139586917443E-2</v>
      </c>
      <c r="G21">
        <v>4.4460392831508162E-2</v>
      </c>
      <c r="H21" t="s">
        <v>3</v>
      </c>
      <c r="I21">
        <v>6.2645986888791014E-2</v>
      </c>
      <c r="J21">
        <v>0.82349873125583883</v>
      </c>
      <c r="K21">
        <v>5.8839017174949923E-2</v>
      </c>
      <c r="L21">
        <v>0.3632226737788336</v>
      </c>
      <c r="M21">
        <v>2.3165926011527119E-2</v>
      </c>
      <c r="N21">
        <v>0.14362843868474981</v>
      </c>
      <c r="O21">
        <v>69091.766324926488</v>
      </c>
      <c r="P21" s="1">
        <v>0.14976299350989139</v>
      </c>
      <c r="Q21">
        <v>0.172888154316367</v>
      </c>
      <c r="R21">
        <v>0.67734885217374163</v>
      </c>
      <c r="S21">
        <v>16.2745</v>
      </c>
      <c r="T21">
        <v>92108.416840143997</v>
      </c>
      <c r="U21" s="1">
        <v>136.6035592438856</v>
      </c>
      <c r="V21">
        <v>279777.51968421967</v>
      </c>
      <c r="W21" s="1">
        <v>0.69542210887770683</v>
      </c>
      <c r="X21">
        <v>0.2377929111249508</v>
      </c>
      <c r="Y21">
        <v>6.6784979997342425E-2</v>
      </c>
      <c r="Z21">
        <v>0.30457789112229322</v>
      </c>
      <c r="AA21">
        <v>279.77751968421973</v>
      </c>
      <c r="AB21">
        <v>9226.7438867737965</v>
      </c>
      <c r="AC21" s="1">
        <v>856.9888503274376</v>
      </c>
      <c r="AD21" s="1">
        <v>234070.23771746061</v>
      </c>
      <c r="AE21" s="1" t="s">
        <v>3</v>
      </c>
      <c r="AF21">
        <v>38421.175000000003</v>
      </c>
      <c r="AG21" s="1">
        <v>74280.882886133972</v>
      </c>
      <c r="AH21" s="1">
        <v>56.066273700000004</v>
      </c>
      <c r="AI21">
        <v>30.362333499999998</v>
      </c>
      <c r="AJ21">
        <v>36.203214799999998</v>
      </c>
      <c r="AK21">
        <v>1.9995000000000001</v>
      </c>
      <c r="AL21">
        <v>1.5630555500000001</v>
      </c>
      <c r="AM21">
        <v>1.8168681</v>
      </c>
      <c r="AN21">
        <v>401.48442240148171</v>
      </c>
      <c r="AO21" s="1">
        <v>0.99226669217752195</v>
      </c>
      <c r="AP21">
        <v>1854.3897427696429</v>
      </c>
      <c r="AQ21" s="1">
        <v>2758.3220078477671</v>
      </c>
      <c r="AR21" s="1">
        <v>8383.7058223219956</v>
      </c>
      <c r="AS21" s="1">
        <v>955.80873853856826</v>
      </c>
      <c r="AT21">
        <v>484.74234236637318</v>
      </c>
      <c r="AU21">
        <v>14436.968653844349</v>
      </c>
      <c r="AV21" s="1">
        <v>4381.3424896038541</v>
      </c>
      <c r="AW21" s="1">
        <v>0.28989489016999997</v>
      </c>
      <c r="AX21">
        <v>8500.7222317306041</v>
      </c>
      <c r="AY21" s="1">
        <v>0.52803741195999987</v>
      </c>
      <c r="AZ21">
        <v>1191.4083383117049</v>
      </c>
      <c r="BA21">
        <v>7.3464882995000008E-2</v>
      </c>
      <c r="BB21">
        <v>1694.656945732205</v>
      </c>
      <c r="BC21" s="1">
        <v>0.10860281488</v>
      </c>
      <c r="BD21">
        <v>15768.130005378371</v>
      </c>
      <c r="BE21" s="1">
        <v>0.57917699746489104</v>
      </c>
      <c r="BF21">
        <v>0.22662763521897539</v>
      </c>
      <c r="BG21">
        <v>0.14054776423495</v>
      </c>
      <c r="BH21">
        <v>3.455849019153856E-2</v>
      </c>
      <c r="BI21">
        <v>1.9089112889645019E-2</v>
      </c>
    </row>
    <row r="22" spans="1:61" x14ac:dyDescent="0.35">
      <c r="A22" t="s">
        <v>1345</v>
      </c>
      <c r="B22" t="s">
        <v>648</v>
      </c>
      <c r="C22">
        <v>24.8</v>
      </c>
      <c r="D22">
        <v>217.34886229067621</v>
      </c>
      <c r="E22">
        <v>3971.8739858499998</v>
      </c>
      <c r="F22">
        <v>6.0271036525474553E-2</v>
      </c>
      <c r="G22">
        <v>3.9635033116695563E-2</v>
      </c>
      <c r="H22">
        <v>2.9641861599683001E-3</v>
      </c>
      <c r="I22">
        <v>4.7747516208213388E-2</v>
      </c>
      <c r="J22">
        <v>0.80327199862018384</v>
      </c>
      <c r="K22">
        <v>4.8189282916168953E-2</v>
      </c>
      <c r="L22">
        <v>0.1126746054178835</v>
      </c>
      <c r="M22">
        <v>2.7498024779094282E-2</v>
      </c>
      <c r="N22">
        <v>0.1171419975991348</v>
      </c>
      <c r="O22">
        <v>80778.950475129997</v>
      </c>
      <c r="P22" s="1">
        <v>0.1479504129708149</v>
      </c>
      <c r="Q22">
        <v>0.1666428095053604</v>
      </c>
      <c r="R22">
        <v>0.68540677752382473</v>
      </c>
      <c r="S22">
        <v>26.421500000000002</v>
      </c>
      <c r="T22">
        <v>107357.08433619401</v>
      </c>
      <c r="U22" s="1">
        <v>157.17295048024971</v>
      </c>
      <c r="V22">
        <v>335326.2147842219</v>
      </c>
      <c r="W22" s="1">
        <v>0.80214236856866206</v>
      </c>
      <c r="X22">
        <v>0.1650198376137588</v>
      </c>
      <c r="Y22">
        <v>3.2837793817579272E-2</v>
      </c>
      <c r="Z22">
        <v>0.197857631431338</v>
      </c>
      <c r="AA22">
        <v>335.32621478422192</v>
      </c>
      <c r="AB22">
        <v>12712.9921824106</v>
      </c>
      <c r="AC22" s="1">
        <v>1196.562600946477</v>
      </c>
      <c r="AD22">
        <v>305585.61974234838</v>
      </c>
      <c r="AE22" s="1" t="s">
        <v>3</v>
      </c>
      <c r="AF22">
        <v>62048.55</v>
      </c>
      <c r="AG22" s="1">
        <v>150144.56865270401</v>
      </c>
      <c r="AH22" s="1">
        <v>74.138153900000006</v>
      </c>
      <c r="AI22">
        <v>35.967795699999989</v>
      </c>
      <c r="AJ22">
        <v>44.772414949999998</v>
      </c>
      <c r="AK22">
        <v>1.85</v>
      </c>
      <c r="AL22">
        <v>1.3060616</v>
      </c>
      <c r="AM22">
        <v>1.46435055</v>
      </c>
      <c r="AN22">
        <v>96.978936210650033</v>
      </c>
      <c r="AO22" s="1">
        <v>0.5943815458342383</v>
      </c>
      <c r="AP22">
        <v>1929.621744543261</v>
      </c>
      <c r="AQ22" s="1">
        <v>2689.3113870398711</v>
      </c>
      <c r="AR22" s="1">
        <v>9333.5562930759734</v>
      </c>
      <c r="AS22" s="1">
        <v>1084.947932440163</v>
      </c>
      <c r="AT22">
        <v>499.91353110749009</v>
      </c>
      <c r="AU22">
        <v>15537.35088820676</v>
      </c>
      <c r="AV22" s="1">
        <v>2813.110833209274</v>
      </c>
      <c r="AW22" s="1">
        <v>0.17762228985</v>
      </c>
      <c r="AX22">
        <v>11061.01064408397</v>
      </c>
      <c r="AY22" s="1">
        <v>0.67467689914999984</v>
      </c>
      <c r="AZ22">
        <v>1367.1074084097049</v>
      </c>
      <c r="BA22">
        <v>8.6015582010000008E-2</v>
      </c>
      <c r="BB22">
        <v>985.66296082621989</v>
      </c>
      <c r="BC22" s="1">
        <v>6.1685228979999993E-2</v>
      </c>
      <c r="BD22">
        <v>16226.891846529161</v>
      </c>
      <c r="BE22" s="1">
        <v>0.60048792043204946</v>
      </c>
      <c r="BF22">
        <v>0.21903262488254291</v>
      </c>
      <c r="BG22">
        <v>0.13190054388087391</v>
      </c>
      <c r="BH22">
        <v>3.2681048246943581E-2</v>
      </c>
      <c r="BI22">
        <v>1.589786255759024E-2</v>
      </c>
    </row>
    <row r="23" spans="1:61" x14ac:dyDescent="0.35">
      <c r="A23" t="s">
        <v>1346</v>
      </c>
      <c r="B23" t="s">
        <v>649</v>
      </c>
      <c r="C23">
        <v>26.9</v>
      </c>
      <c r="D23">
        <v>181.86107160198799</v>
      </c>
      <c r="E23">
        <v>3985.7840295999999</v>
      </c>
      <c r="F23">
        <v>1.324538566452723E-2</v>
      </c>
      <c r="G23">
        <v>9.2703652357544603E-2</v>
      </c>
      <c r="H23">
        <v>2.8304249355838038E-3</v>
      </c>
      <c r="I23">
        <v>8.5871119393443857E-2</v>
      </c>
      <c r="J23">
        <v>0.71681961373632586</v>
      </c>
      <c r="K23">
        <v>9.1164422981382595E-2</v>
      </c>
      <c r="L23">
        <v>0.55302763269803989</v>
      </c>
      <c r="M23">
        <v>2.5323006773920818E-2</v>
      </c>
      <c r="N23">
        <v>0.17235813228622371</v>
      </c>
      <c r="O23">
        <v>70711.83427591552</v>
      </c>
      <c r="P23" s="1">
        <v>0.18163264264609699</v>
      </c>
      <c r="Q23">
        <v>0.1736059036953386</v>
      </c>
      <c r="R23">
        <v>0.64476145365856452</v>
      </c>
      <c r="S23">
        <v>27.046500000000002</v>
      </c>
      <c r="T23">
        <v>96565.364824608507</v>
      </c>
      <c r="U23" s="1">
        <v>150.94143462388021</v>
      </c>
      <c r="V23">
        <v>180212.25257728429</v>
      </c>
      <c r="W23" s="1">
        <v>0.71117026225328916</v>
      </c>
      <c r="X23">
        <v>0.23673208263506379</v>
      </c>
      <c r="Y23">
        <v>5.2097655111647122E-2</v>
      </c>
      <c r="Z23">
        <v>0.28882973774671078</v>
      </c>
      <c r="AA23">
        <v>180.2122525772842</v>
      </c>
      <c r="AB23">
        <v>5988.916016210218</v>
      </c>
      <c r="AC23" s="1">
        <v>648.89496080633171</v>
      </c>
      <c r="AD23" s="1">
        <v>140315.7262182878</v>
      </c>
      <c r="AE23" s="1" t="s">
        <v>3</v>
      </c>
      <c r="AF23">
        <v>35988.425000000003</v>
      </c>
      <c r="AG23" s="1">
        <v>57876.340257628799</v>
      </c>
      <c r="AH23" s="1">
        <v>55.356478450000012</v>
      </c>
      <c r="AI23">
        <v>31.16425365000001</v>
      </c>
      <c r="AJ23">
        <v>36.247820300000008</v>
      </c>
      <c r="AK23">
        <v>1.6355</v>
      </c>
      <c r="AL23">
        <v>1.1593638500000001</v>
      </c>
      <c r="AM23">
        <v>1.3781268499999999</v>
      </c>
      <c r="AN23">
        <v>478.21128029482122</v>
      </c>
      <c r="AO23" s="1">
        <v>1.0920353023006419</v>
      </c>
      <c r="AP23">
        <v>1657.864276310589</v>
      </c>
      <c r="AQ23" s="1">
        <v>2560.8996115361529</v>
      </c>
      <c r="AR23" s="1">
        <v>8620.4570058067511</v>
      </c>
      <c r="AS23" s="1">
        <v>1003.098914250288</v>
      </c>
      <c r="AT23">
        <v>432.46325348221308</v>
      </c>
      <c r="AU23">
        <v>14274.783061386001</v>
      </c>
      <c r="AV23" s="1">
        <v>6367.7497801374493</v>
      </c>
      <c r="AW23" s="1">
        <v>0.41270386218999999</v>
      </c>
      <c r="AX23">
        <v>5765.3126751208492</v>
      </c>
      <c r="AY23" s="1">
        <v>0.37194948602999989</v>
      </c>
      <c r="AZ23">
        <v>816.02534714808485</v>
      </c>
      <c r="BA23">
        <v>5.2988714625000002E-2</v>
      </c>
      <c r="BB23">
        <v>2531.0393132508889</v>
      </c>
      <c r="BC23" s="1">
        <v>0.1623579371500001</v>
      </c>
      <c r="BD23">
        <v>15480.127115657269</v>
      </c>
      <c r="BE23" s="1">
        <v>0.57393934843349237</v>
      </c>
      <c r="BF23">
        <v>0.23802414722928131</v>
      </c>
      <c r="BG23">
        <v>0.14066920815678441</v>
      </c>
      <c r="BH23">
        <v>3.2090165643086657E-2</v>
      </c>
      <c r="BI23">
        <v>1.527713053735524E-2</v>
      </c>
    </row>
    <row r="24" spans="1:61" x14ac:dyDescent="0.35">
      <c r="A24" t="s">
        <v>1347</v>
      </c>
      <c r="B24" t="s">
        <v>650</v>
      </c>
      <c r="C24">
        <v>24.95</v>
      </c>
      <c r="D24">
        <v>189.70180498633161</v>
      </c>
      <c r="E24">
        <v>4301.24980555</v>
      </c>
      <c r="F24">
        <v>5.2979562085546349E-2</v>
      </c>
      <c r="G24">
        <v>4.1535846089231332E-2</v>
      </c>
      <c r="H24">
        <v>2.9641861599683001E-3</v>
      </c>
      <c r="I24">
        <v>4.6832800391545817E-2</v>
      </c>
      <c r="J24">
        <v>0.81030045240880888</v>
      </c>
      <c r="K24">
        <v>4.731431803877973E-2</v>
      </c>
      <c r="L24">
        <v>0.14417770339892211</v>
      </c>
      <c r="M24">
        <v>2.7544937199710431E-2</v>
      </c>
      <c r="N24">
        <v>0.1271378481341108</v>
      </c>
      <c r="O24">
        <v>80107.023528975507</v>
      </c>
      <c r="P24" s="1">
        <v>0.1440429070566511</v>
      </c>
      <c r="Q24">
        <v>0.15871224612322479</v>
      </c>
      <c r="R24">
        <v>0.697244846820124</v>
      </c>
      <c r="S24">
        <v>26.360499999999998</v>
      </c>
      <c r="T24">
        <v>104146.27072965199</v>
      </c>
      <c r="U24" s="1">
        <v>167.2046700317118</v>
      </c>
      <c r="V24">
        <v>308103.63747917331</v>
      </c>
      <c r="W24" s="1">
        <v>0.80153273120052759</v>
      </c>
      <c r="X24">
        <v>0.1688491406872864</v>
      </c>
      <c r="Y24">
        <v>2.9618128112186049E-2</v>
      </c>
      <c r="Z24">
        <v>0.19846726879947249</v>
      </c>
      <c r="AA24">
        <v>308.10363747917319</v>
      </c>
      <c r="AB24">
        <v>11678.8075923573</v>
      </c>
      <c r="AC24" s="1">
        <v>1130.874419315624</v>
      </c>
      <c r="AD24" s="1">
        <v>277016.91493212339</v>
      </c>
      <c r="AE24" s="1" t="s">
        <v>3</v>
      </c>
      <c r="AF24">
        <v>55962.275000000001</v>
      </c>
      <c r="AG24" s="1">
        <v>120026.3694276583</v>
      </c>
      <c r="AH24" s="1">
        <v>70.975649700000005</v>
      </c>
      <c r="AI24">
        <v>36.557275499999989</v>
      </c>
      <c r="AJ24">
        <v>43.1642966</v>
      </c>
      <c r="AK24">
        <v>1.7075</v>
      </c>
      <c r="AL24">
        <v>1.25192455</v>
      </c>
      <c r="AM24">
        <v>1.3863502000000001</v>
      </c>
      <c r="AN24">
        <v>96.978936210650033</v>
      </c>
      <c r="AO24" s="1">
        <v>0.69818380821238279</v>
      </c>
      <c r="AP24">
        <v>1799.3230067754739</v>
      </c>
      <c r="AQ24" s="1">
        <v>2605.5555017223078</v>
      </c>
      <c r="AR24" s="1">
        <v>9223.733987428026</v>
      </c>
      <c r="AS24" s="1">
        <v>1105.145221086108</v>
      </c>
      <c r="AT24" s="1">
        <v>378.01612974892453</v>
      </c>
      <c r="AU24">
        <v>15111.77384676084</v>
      </c>
      <c r="AV24" s="1">
        <v>3145.3556480675988</v>
      </c>
      <c r="AW24" s="1">
        <v>0.20254808499499999</v>
      </c>
      <c r="AX24">
        <v>10291.49874491775</v>
      </c>
      <c r="AY24" s="1">
        <v>0.645569448845</v>
      </c>
      <c r="AZ24">
        <v>1351.510354950485</v>
      </c>
      <c r="BA24">
        <v>8.7042515624999983E-2</v>
      </c>
      <c r="BB24">
        <v>1011.2734530758549</v>
      </c>
      <c r="BC24" s="1">
        <v>6.4839950514999994E-2</v>
      </c>
      <c r="BD24">
        <v>15799.638201011679</v>
      </c>
      <c r="BE24" s="1">
        <v>0.59819971777861891</v>
      </c>
      <c r="BF24">
        <v>0.22847220549956879</v>
      </c>
      <c r="BG24">
        <v>0.1247300923184039</v>
      </c>
      <c r="BH24">
        <v>3.2063717209854049E-2</v>
      </c>
      <c r="BI24">
        <v>1.653426719355415E-2</v>
      </c>
    </row>
    <row r="25" spans="1:61" x14ac:dyDescent="0.35">
      <c r="A25" t="s">
        <v>1348</v>
      </c>
      <c r="B25" t="s">
        <v>651</v>
      </c>
      <c r="C25">
        <v>23.45</v>
      </c>
      <c r="D25">
        <v>231.43100410703701</v>
      </c>
      <c r="E25">
        <v>4677.1427245499999</v>
      </c>
      <c r="F25">
        <v>8.4846301189712592E-2</v>
      </c>
      <c r="G25">
        <v>4.803028085688904E-2</v>
      </c>
      <c r="H25">
        <v>2.6501902639941891E-3</v>
      </c>
      <c r="I25">
        <v>4.8420984138716393E-2</v>
      </c>
      <c r="J25">
        <v>0.76596299899839304</v>
      </c>
      <c r="K25">
        <v>5.169117776023633E-2</v>
      </c>
      <c r="L25">
        <v>0.1183124343932636</v>
      </c>
      <c r="M25">
        <v>3.3548273246240649E-2</v>
      </c>
      <c r="N25">
        <v>0.1221916564491909</v>
      </c>
      <c r="O25">
        <v>81581.548862097508</v>
      </c>
      <c r="P25" s="1">
        <v>0.148292433645382</v>
      </c>
      <c r="Q25">
        <v>0.15687530347132461</v>
      </c>
      <c r="R25">
        <v>0.69483226288329347</v>
      </c>
      <c r="S25">
        <v>30.355</v>
      </c>
      <c r="T25">
        <v>108382.1701636075</v>
      </c>
      <c r="U25" s="1">
        <v>160.70192064629899</v>
      </c>
      <c r="V25">
        <v>321491.71055696212</v>
      </c>
      <c r="W25" s="1">
        <v>0.79409231265740832</v>
      </c>
      <c r="X25">
        <v>0.1715059103710021</v>
      </c>
      <c r="Y25">
        <v>3.4401776971589693E-2</v>
      </c>
      <c r="Z25">
        <v>0.20590768734259171</v>
      </c>
      <c r="AA25">
        <v>321.49171055696189</v>
      </c>
      <c r="AB25">
        <v>12464.015595423451</v>
      </c>
      <c r="AC25" s="1">
        <v>1162.9205864485691</v>
      </c>
      <c r="AD25">
        <v>291798.55219884642</v>
      </c>
      <c r="AE25" s="1" t="s">
        <v>3</v>
      </c>
      <c r="AF25">
        <v>61672.525000000001</v>
      </c>
      <c r="AG25" s="1">
        <v>148161.5598762891</v>
      </c>
      <c r="AH25" s="1">
        <v>74.217204399999986</v>
      </c>
      <c r="AI25">
        <v>36.706145399999997</v>
      </c>
      <c r="AJ25">
        <v>45.258020350000002</v>
      </c>
      <c r="AK25">
        <v>1.7364999999999999</v>
      </c>
      <c r="AL25">
        <v>1.1987705</v>
      </c>
      <c r="AM25">
        <v>1.3888989</v>
      </c>
      <c r="AN25">
        <v>96.978936210650033</v>
      </c>
      <c r="AO25" s="1">
        <v>0.60239008495208846</v>
      </c>
      <c r="AP25">
        <v>1874.582271276649</v>
      </c>
      <c r="AQ25" s="1">
        <v>2631.443364491005</v>
      </c>
      <c r="AR25" s="1">
        <v>9435.9850980274841</v>
      </c>
      <c r="AS25" s="1">
        <v>1167.903057604213</v>
      </c>
      <c r="AT25">
        <v>447.61589020261852</v>
      </c>
      <c r="AU25">
        <v>15557.529681601971</v>
      </c>
      <c r="AV25" s="1">
        <v>2878.9420568483001</v>
      </c>
      <c r="AW25" s="1">
        <v>0.182700530655</v>
      </c>
      <c r="AX25">
        <v>10994.40097246557</v>
      </c>
      <c r="AY25" s="1">
        <v>0.67414283217000004</v>
      </c>
      <c r="AZ25">
        <v>1345.95098518861</v>
      </c>
      <c r="BA25" s="1">
        <v>8.3906267189999995E-2</v>
      </c>
      <c r="BB25">
        <v>945.40023248832495</v>
      </c>
      <c r="BC25" s="1">
        <v>5.9250369969999987E-2</v>
      </c>
      <c r="BD25">
        <v>16164.69424699081</v>
      </c>
      <c r="BE25" s="1">
        <v>0.61158955289216255</v>
      </c>
      <c r="BF25">
        <v>0.2252872945526288</v>
      </c>
      <c r="BG25">
        <v>0.11631864957530411</v>
      </c>
      <c r="BH25">
        <v>3.0699947382305179E-2</v>
      </c>
      <c r="BI25">
        <v>1.6104555597599299E-2</v>
      </c>
    </row>
    <row r="26" spans="1:61" x14ac:dyDescent="0.35">
      <c r="A26" t="s">
        <v>1349</v>
      </c>
      <c r="B26" t="s">
        <v>652</v>
      </c>
      <c r="C26">
        <v>80.8</v>
      </c>
      <c r="D26">
        <v>13.35461480849891</v>
      </c>
      <c r="E26">
        <v>951.03301649999992</v>
      </c>
      <c r="F26" t="s">
        <v>3</v>
      </c>
      <c r="G26">
        <v>1.6539204145976712E-2</v>
      </c>
      <c r="H26" t="s">
        <v>3</v>
      </c>
      <c r="I26">
        <v>7.8286234862409931E-2</v>
      </c>
      <c r="J26">
        <v>0.88235760362051252</v>
      </c>
      <c r="K26">
        <v>2.8464003927568308E-2</v>
      </c>
      <c r="L26">
        <v>0.27315184482640342</v>
      </c>
      <c r="M26">
        <v>1.6223477140891378E-2</v>
      </c>
      <c r="N26">
        <v>0.14202918255166061</v>
      </c>
      <c r="O26">
        <v>63607.510629371493</v>
      </c>
      <c r="P26" s="1">
        <v>0.18652859906652561</v>
      </c>
      <c r="Q26">
        <v>0.20750740735561271</v>
      </c>
      <c r="R26">
        <v>0.60596399357786157</v>
      </c>
      <c r="S26">
        <v>9.6555</v>
      </c>
      <c r="T26">
        <v>75881.606211556995</v>
      </c>
      <c r="U26" s="1">
        <v>113.0670013433797</v>
      </c>
      <c r="V26">
        <v>271235.29921763582</v>
      </c>
      <c r="W26" s="1">
        <v>0.67646843811052715</v>
      </c>
      <c r="X26">
        <v>8.7965689288990789E-2</v>
      </c>
      <c r="Y26">
        <v>0.23556587260048201</v>
      </c>
      <c r="Z26">
        <v>0.32353156188947291</v>
      </c>
      <c r="AA26">
        <v>271.23529921763583</v>
      </c>
      <c r="AB26">
        <v>8010.5752427133311</v>
      </c>
      <c r="AC26" s="1">
        <v>619.57084891197167</v>
      </c>
      <c r="AD26">
        <v>233675.95743426969</v>
      </c>
      <c r="AE26" s="1" t="s">
        <v>3</v>
      </c>
      <c r="AF26">
        <v>40796.1</v>
      </c>
      <c r="AG26" s="1">
        <v>68892.633404065244</v>
      </c>
      <c r="AH26" s="1">
        <v>42.66609425</v>
      </c>
      <c r="AI26">
        <v>24.162912850000001</v>
      </c>
      <c r="AJ26">
        <v>29.325674849999999</v>
      </c>
      <c r="AK26">
        <v>2.0225</v>
      </c>
      <c r="AL26">
        <v>1.5661693999999999</v>
      </c>
      <c r="AM26">
        <v>1.85093975</v>
      </c>
      <c r="AN26">
        <v>1381.7590362326191</v>
      </c>
      <c r="AO26" s="1">
        <v>1.2280579826176139</v>
      </c>
      <c r="AP26">
        <v>2006.426028085699</v>
      </c>
      <c r="AQ26" s="1">
        <v>3065.7903257514072</v>
      </c>
      <c r="AR26" s="1">
        <v>8134.4571426802286</v>
      </c>
      <c r="AS26" s="1">
        <v>810.36675560679805</v>
      </c>
      <c r="AT26" s="1">
        <v>425.79987200769932</v>
      </c>
      <c r="AU26">
        <v>14442.840124131841</v>
      </c>
      <c r="AV26" s="1">
        <v>6184.6685267989942</v>
      </c>
      <c r="AW26" s="1">
        <v>0.36957880027000012</v>
      </c>
      <c r="AX26">
        <v>7718.1645191501202</v>
      </c>
      <c r="AY26" s="1">
        <v>0.4461838609349999</v>
      </c>
      <c r="AZ26">
        <v>1270.5584907438099</v>
      </c>
      <c r="BA26">
        <v>7.5382288929999999E-2</v>
      </c>
      <c r="BB26">
        <v>1874.56984728769</v>
      </c>
      <c r="BC26" s="1">
        <v>0.108855049875</v>
      </c>
      <c r="BD26">
        <v>17047.961383980619</v>
      </c>
      <c r="BE26" s="1">
        <v>0.5524042168462131</v>
      </c>
      <c r="BF26">
        <v>0.23270659654929149</v>
      </c>
      <c r="BG26">
        <v>0.1562564506102157</v>
      </c>
      <c r="BH26">
        <v>3.8626244276701693E-2</v>
      </c>
      <c r="BI26">
        <v>2.000649171757796E-2</v>
      </c>
    </row>
    <row r="27" spans="1:61" x14ac:dyDescent="0.35">
      <c r="A27" t="s">
        <v>1350</v>
      </c>
      <c r="B27" t="s">
        <v>653</v>
      </c>
      <c r="C27">
        <v>16.05</v>
      </c>
      <c r="D27">
        <v>252.85800833564591</v>
      </c>
      <c r="E27">
        <v>3497.6453793999999</v>
      </c>
      <c r="F27">
        <v>8.4399484228523391E-3</v>
      </c>
      <c r="G27">
        <v>0.1358617485981411</v>
      </c>
      <c r="H27">
        <v>2.2612967979108532E-3</v>
      </c>
      <c r="I27">
        <v>7.4700313321906908E-2</v>
      </c>
      <c r="J27">
        <v>0.65436460849702238</v>
      </c>
      <c r="K27">
        <v>0.12631484993939099</v>
      </c>
      <c r="L27">
        <v>0.81483689249469049</v>
      </c>
      <c r="M27">
        <v>2.765250062492353E-2</v>
      </c>
      <c r="N27">
        <v>0.19047326724846009</v>
      </c>
      <c r="O27">
        <v>64974.501331993502</v>
      </c>
      <c r="P27" s="1">
        <v>0.2370207181506101</v>
      </c>
      <c r="Q27">
        <v>0.17950053846048439</v>
      </c>
      <c r="R27">
        <v>0.58347874338890537</v>
      </c>
      <c r="S27">
        <v>28.21149999999999</v>
      </c>
      <c r="T27">
        <v>90686.366606454991</v>
      </c>
      <c r="U27" s="1">
        <v>130.8615034374879</v>
      </c>
      <c r="V27">
        <v>140248.3905529287</v>
      </c>
      <c r="W27" s="1">
        <v>0.69431127720897257</v>
      </c>
      <c r="X27">
        <v>0.23487824074435351</v>
      </c>
      <c r="Y27">
        <v>7.0810482046673923E-2</v>
      </c>
      <c r="Z27">
        <v>0.30568872279102749</v>
      </c>
      <c r="AA27">
        <v>140.24839055292861</v>
      </c>
      <c r="AB27">
        <v>4719.1803832971818</v>
      </c>
      <c r="AC27" s="1">
        <v>549.4321900406959</v>
      </c>
      <c r="AD27">
        <v>101488.4713467094</v>
      </c>
      <c r="AE27" s="1" t="s">
        <v>3</v>
      </c>
      <c r="AF27">
        <v>31697.474999999999</v>
      </c>
      <c r="AG27" s="1">
        <v>48033.91513346073</v>
      </c>
      <c r="AH27" s="1">
        <v>52.537481649999982</v>
      </c>
      <c r="AI27">
        <v>31.08694285</v>
      </c>
      <c r="AJ27">
        <v>36.818818000000007</v>
      </c>
      <c r="AK27">
        <v>2.2189999999999999</v>
      </c>
      <c r="AL27">
        <v>1.8050512000000001</v>
      </c>
      <c r="AM27">
        <v>2.0487256</v>
      </c>
      <c r="AN27">
        <v>247.6576874751625</v>
      </c>
      <c r="AO27" s="1">
        <v>1.1105000707663151</v>
      </c>
      <c r="AP27">
        <v>1948.761997368103</v>
      </c>
      <c r="AQ27" s="1">
        <v>3251.759356373977</v>
      </c>
      <c r="AR27" s="1">
        <v>8882.7476237493138</v>
      </c>
      <c r="AS27" s="1">
        <v>1110.703975979749</v>
      </c>
      <c r="AT27">
        <v>479.4890135535673</v>
      </c>
      <c r="AU27">
        <v>15673.46196702471</v>
      </c>
      <c r="AV27" s="1">
        <v>8249.2149653668748</v>
      </c>
      <c r="AW27" s="1">
        <v>0.48817796300499988</v>
      </c>
      <c r="AX27">
        <v>4372.5915497939104</v>
      </c>
      <c r="AY27" s="1">
        <v>0.25834775785000003</v>
      </c>
      <c r="AZ27">
        <v>882.92182182214003</v>
      </c>
      <c r="BA27">
        <v>5.1834273599999987E-2</v>
      </c>
      <c r="BB27">
        <v>3420.8401552659552</v>
      </c>
      <c r="BC27" s="1">
        <v>0.20164000556</v>
      </c>
      <c r="BD27">
        <v>16925.56849224888</v>
      </c>
      <c r="BE27" s="1">
        <v>0.56474860787987047</v>
      </c>
      <c r="BF27">
        <v>0.22723189981550501</v>
      </c>
      <c r="BG27">
        <v>0.1596183903436548</v>
      </c>
      <c r="BH27">
        <v>3.3491488985360793E-2</v>
      </c>
      <c r="BI27">
        <v>1.490961297560898E-2</v>
      </c>
    </row>
    <row r="28" spans="1:61" x14ac:dyDescent="0.35">
      <c r="A28" t="s">
        <v>1351</v>
      </c>
      <c r="B28" t="s">
        <v>654</v>
      </c>
      <c r="C28">
        <v>119.25</v>
      </c>
      <c r="D28">
        <v>13.40585088402314</v>
      </c>
      <c r="E28">
        <v>1308.7332122</v>
      </c>
      <c r="F28">
        <v>4.748956968868118E-3</v>
      </c>
      <c r="G28">
        <v>1.3097979474739219E-2</v>
      </c>
      <c r="H28" t="s">
        <v>3</v>
      </c>
      <c r="I28">
        <v>1.759372328561529E-2</v>
      </c>
      <c r="J28">
        <v>0.94850340281045398</v>
      </c>
      <c r="K28">
        <v>2.6561313765757079E-2</v>
      </c>
      <c r="L28">
        <v>0.4278305301933355</v>
      </c>
      <c r="M28">
        <v>9.4826180990604907E-3</v>
      </c>
      <c r="N28">
        <v>0.15925270816165291</v>
      </c>
      <c r="O28">
        <v>59007.209574670487</v>
      </c>
      <c r="P28" s="1">
        <v>0.22531582894656099</v>
      </c>
      <c r="Q28">
        <v>0.20446089470997389</v>
      </c>
      <c r="R28">
        <v>0.57022327634346492</v>
      </c>
      <c r="S28">
        <v>12.5585</v>
      </c>
      <c r="T28">
        <v>77476.464195895009</v>
      </c>
      <c r="U28" s="1">
        <v>113.7632847971137</v>
      </c>
      <c r="V28">
        <v>204624.48777280661</v>
      </c>
      <c r="W28" s="1">
        <v>0.7507439385450585</v>
      </c>
      <c r="X28">
        <v>9.4651958476052456E-2</v>
      </c>
      <c r="Y28">
        <v>0.1546041029788891</v>
      </c>
      <c r="Z28">
        <v>0.2492560614549415</v>
      </c>
      <c r="AA28">
        <v>204.62448777280659</v>
      </c>
      <c r="AB28">
        <v>4833.2432539492884</v>
      </c>
      <c r="AC28" s="1">
        <v>500.75647769129262</v>
      </c>
      <c r="AD28">
        <v>166005.7353734739</v>
      </c>
      <c r="AE28" s="1" t="s">
        <v>3</v>
      </c>
      <c r="AF28">
        <v>36981.525000000001</v>
      </c>
      <c r="AG28" s="1">
        <v>58140.259269364542</v>
      </c>
      <c r="AH28" s="1">
        <v>32.489795899999997</v>
      </c>
      <c r="AI28">
        <v>21.439990699999999</v>
      </c>
      <c r="AJ28">
        <v>22.962116399999999</v>
      </c>
      <c r="AK28">
        <v>1.6375</v>
      </c>
      <c r="AL28">
        <v>1.2183387999999999</v>
      </c>
      <c r="AM28">
        <v>1.4238097000000001</v>
      </c>
      <c r="AN28">
        <v>690.00963988698561</v>
      </c>
      <c r="AO28" s="1">
        <v>1.1183613412541029</v>
      </c>
      <c r="AP28">
        <v>1861.966628999922</v>
      </c>
      <c r="AQ28" s="1">
        <v>3302.256502712215</v>
      </c>
      <c r="AR28" s="1">
        <v>8256.1496997055474</v>
      </c>
      <c r="AS28" s="1">
        <v>834.75972902819444</v>
      </c>
      <c r="AT28">
        <v>367.67850597014632</v>
      </c>
      <c r="AU28">
        <v>14622.811066416019</v>
      </c>
      <c r="AV28" s="1">
        <v>8002.8715618195656</v>
      </c>
      <c r="AW28" s="1">
        <v>0.49998724410500001</v>
      </c>
      <c r="AX28">
        <v>4926.1749265456847</v>
      </c>
      <c r="AY28" s="1">
        <v>0.298613398265</v>
      </c>
      <c r="AZ28">
        <v>992.57192330004489</v>
      </c>
      <c r="BA28">
        <v>6.1327424110000008E-2</v>
      </c>
      <c r="BB28">
        <v>2328.13214766686</v>
      </c>
      <c r="BC28" s="1">
        <v>0.140071933535</v>
      </c>
      <c r="BD28">
        <v>16249.750559332149</v>
      </c>
      <c r="BE28" s="1">
        <v>0.53465886861719469</v>
      </c>
      <c r="BF28">
        <v>0.25045249538726988</v>
      </c>
      <c r="BG28">
        <v>0.15083735361166481</v>
      </c>
      <c r="BH28">
        <v>4.5355741903624222E-2</v>
      </c>
      <c r="BI28">
        <v>1.869554048024645E-2</v>
      </c>
    </row>
    <row r="29" spans="1:61" x14ac:dyDescent="0.35">
      <c r="A29" t="s">
        <v>1352</v>
      </c>
      <c r="B29" t="s">
        <v>655</v>
      </c>
      <c r="C29">
        <v>34.15</v>
      </c>
      <c r="D29">
        <v>76.219658542733455</v>
      </c>
      <c r="E29">
        <v>2153.6845529000002</v>
      </c>
      <c r="F29">
        <v>1.8020354525366399E-2</v>
      </c>
      <c r="G29">
        <v>3.412730905871237E-2</v>
      </c>
      <c r="H29">
        <v>6.04937983399977E-3</v>
      </c>
      <c r="I29">
        <v>6.5087744986817103E-2</v>
      </c>
      <c r="J29">
        <v>0.82989632320522355</v>
      </c>
      <c r="K29">
        <v>5.5196263198621399E-2</v>
      </c>
      <c r="L29">
        <v>0.37549849974856642</v>
      </c>
      <c r="M29">
        <v>2.3097074911549199E-2</v>
      </c>
      <c r="N29">
        <v>0.15202768620167481</v>
      </c>
      <c r="O29">
        <v>68937.104896862991</v>
      </c>
      <c r="P29" s="1">
        <v>0.1845112819198465</v>
      </c>
      <c r="Q29">
        <v>0.16462773519889659</v>
      </c>
      <c r="R29">
        <v>0.65086098288125682</v>
      </c>
      <c r="S29">
        <v>16.749500000000001</v>
      </c>
      <c r="T29">
        <v>91675.858125527477</v>
      </c>
      <c r="U29" s="1">
        <v>129.8539317250866</v>
      </c>
      <c r="V29">
        <v>232017.30192552449</v>
      </c>
      <c r="W29" s="1">
        <v>0.71743789030459726</v>
      </c>
      <c r="X29">
        <v>0.21054564270201809</v>
      </c>
      <c r="Y29">
        <v>7.2016466993384612E-2</v>
      </c>
      <c r="Z29">
        <v>0.28256210969540257</v>
      </c>
      <c r="AA29">
        <v>232.01730192552441</v>
      </c>
      <c r="AB29">
        <v>7945.1224150069484</v>
      </c>
      <c r="AC29" s="1">
        <v>772.1727689357549</v>
      </c>
      <c r="AD29">
        <v>194049.57909982279</v>
      </c>
      <c r="AE29" s="1" t="s">
        <v>3</v>
      </c>
      <c r="AF29">
        <v>40443</v>
      </c>
      <c r="AG29" s="1">
        <v>68342.869698272625</v>
      </c>
      <c r="AH29" s="1">
        <v>55.395915200000012</v>
      </c>
      <c r="AI29">
        <v>30.864329600000008</v>
      </c>
      <c r="AJ29">
        <v>38.417436549999998</v>
      </c>
      <c r="AK29">
        <v>1.4555</v>
      </c>
      <c r="AL29">
        <v>1.07780035</v>
      </c>
      <c r="AM29">
        <v>1.2747923000000001</v>
      </c>
      <c r="AN29">
        <v>170.46344938205459</v>
      </c>
      <c r="AO29" s="1">
        <v>0.96425013968282847</v>
      </c>
      <c r="AP29">
        <v>1866.5111450109971</v>
      </c>
      <c r="AQ29" s="1">
        <v>2713.3898173144821</v>
      </c>
      <c r="AR29" s="1">
        <v>8095.1806007498872</v>
      </c>
      <c r="AS29" s="1">
        <v>942.38834662736804</v>
      </c>
      <c r="AT29">
        <v>491.24338901568137</v>
      </c>
      <c r="AU29">
        <v>14108.71329871842</v>
      </c>
      <c r="AV29" s="1">
        <v>5178.0601237644496</v>
      </c>
      <c r="AW29" s="1">
        <v>0.34492283106999999</v>
      </c>
      <c r="AX29">
        <v>7371.986224664035</v>
      </c>
      <c r="AY29" s="1">
        <v>0.48265556934999998</v>
      </c>
      <c r="AZ29">
        <v>1046.009947465795</v>
      </c>
      <c r="BA29">
        <v>6.9206390024999995E-2</v>
      </c>
      <c r="BB29">
        <v>1571.9327545859451</v>
      </c>
      <c r="BC29" s="1">
        <v>0.10321520955500001</v>
      </c>
      <c r="BD29">
        <v>15167.98905048023</v>
      </c>
      <c r="BE29" s="1">
        <v>0.57240903239413332</v>
      </c>
      <c r="BF29">
        <v>0.2228547567251605</v>
      </c>
      <c r="BG29">
        <v>0.14894651498633421</v>
      </c>
      <c r="BH29">
        <v>3.2149367297812849E-2</v>
      </c>
      <c r="BI29">
        <v>2.3640328596559072E-2</v>
      </c>
    </row>
    <row r="30" spans="1:61" x14ac:dyDescent="0.35">
      <c r="A30" t="s">
        <v>1353</v>
      </c>
      <c r="B30" t="s">
        <v>656</v>
      </c>
      <c r="C30">
        <v>61.55</v>
      </c>
      <c r="D30">
        <v>36.294751895125593</v>
      </c>
      <c r="E30">
        <v>1991.5275226000001</v>
      </c>
      <c r="F30">
        <v>1.2652478771617849E-2</v>
      </c>
      <c r="G30">
        <v>2.263355935681996E-2</v>
      </c>
      <c r="H30">
        <v>6.04937983399977E-3</v>
      </c>
      <c r="I30">
        <v>5.3062030567078193E-2</v>
      </c>
      <c r="J30">
        <v>0.85560545403287147</v>
      </c>
      <c r="K30">
        <v>5.7900753878988867E-2</v>
      </c>
      <c r="L30">
        <v>0.4460361314606468</v>
      </c>
      <c r="M30">
        <v>1.8105888909150859E-2</v>
      </c>
      <c r="N30">
        <v>0.16109816507487679</v>
      </c>
      <c r="O30">
        <v>65725.906635012478</v>
      </c>
      <c r="P30" s="1">
        <v>0.18268632096726309</v>
      </c>
      <c r="Q30">
        <v>0.16802115769121831</v>
      </c>
      <c r="R30">
        <v>0.6492925213415186</v>
      </c>
      <c r="S30">
        <v>15.086499999999999</v>
      </c>
      <c r="T30">
        <v>84399.481328279493</v>
      </c>
      <c r="U30" s="1">
        <v>138.4052532336099</v>
      </c>
      <c r="V30">
        <v>203810.57104557211</v>
      </c>
      <c r="W30" s="1">
        <v>0.74568008297095523</v>
      </c>
      <c r="X30">
        <v>0.16042514393859239</v>
      </c>
      <c r="Y30">
        <v>9.3894773090452438E-2</v>
      </c>
      <c r="Z30">
        <v>0.25431991702904477</v>
      </c>
      <c r="AA30">
        <v>203.81057104557209</v>
      </c>
      <c r="AB30">
        <v>5569.9189952832776</v>
      </c>
      <c r="AC30" s="1">
        <v>600.67643509177208</v>
      </c>
      <c r="AD30" s="1">
        <v>167182.55201072741</v>
      </c>
      <c r="AE30" s="1" t="s">
        <v>3</v>
      </c>
      <c r="AF30">
        <v>38826.9</v>
      </c>
      <c r="AG30" s="1">
        <v>64101.124260860677</v>
      </c>
      <c r="AH30" s="1">
        <v>42.558575349999998</v>
      </c>
      <c r="AI30">
        <v>24.427990749999999</v>
      </c>
      <c r="AJ30">
        <v>30.07286405</v>
      </c>
      <c r="AK30">
        <v>2.0858500000000002</v>
      </c>
      <c r="AL30">
        <v>1.5619879000000001</v>
      </c>
      <c r="AM30">
        <v>1.912301</v>
      </c>
      <c r="AN30">
        <v>775.41466451652025</v>
      </c>
      <c r="AO30" s="1">
        <v>0.99139346811786366</v>
      </c>
      <c r="AP30">
        <v>1720.5309624365709</v>
      </c>
      <c r="AQ30" s="1">
        <v>2595.8232025014181</v>
      </c>
      <c r="AR30" s="1">
        <v>7782.233447028746</v>
      </c>
      <c r="AS30" s="1">
        <v>883.06275974189862</v>
      </c>
      <c r="AT30" s="1">
        <v>359.26587219322789</v>
      </c>
      <c r="AU30">
        <v>13340.91624390186</v>
      </c>
      <c r="AV30" s="1">
        <v>5992.1529723090798</v>
      </c>
      <c r="AW30" s="1">
        <v>0.41057682391499989</v>
      </c>
      <c r="AX30">
        <v>5724.8960536441846</v>
      </c>
      <c r="AY30" s="1">
        <v>0.39475943991500001</v>
      </c>
      <c r="AZ30">
        <v>978.47797640596491</v>
      </c>
      <c r="BA30" s="1">
        <v>6.7519051009999997E-2</v>
      </c>
      <c r="BB30">
        <v>1866.0982693146</v>
      </c>
      <c r="BC30" s="1">
        <v>0.12714468514499999</v>
      </c>
      <c r="BD30">
        <v>14561.625271673831</v>
      </c>
      <c r="BE30" s="1">
        <v>0.55388760633822554</v>
      </c>
      <c r="BF30">
        <v>0.23544054437826001</v>
      </c>
      <c r="BG30">
        <v>0.1548338257931457</v>
      </c>
      <c r="BH30">
        <v>3.4933059607517518E-2</v>
      </c>
      <c r="BI30">
        <v>2.0904963882851169E-2</v>
      </c>
    </row>
    <row r="31" spans="1:61" x14ac:dyDescent="0.35">
      <c r="A31" t="s">
        <v>1354</v>
      </c>
      <c r="B31" t="s">
        <v>657</v>
      </c>
      <c r="C31">
        <v>14.85</v>
      </c>
      <c r="D31">
        <v>381.24322305180237</v>
      </c>
      <c r="E31">
        <v>3100.7050771999998</v>
      </c>
      <c r="F31">
        <v>4.8201969662492128E-2</v>
      </c>
      <c r="G31">
        <v>3.1298114824141909E-2</v>
      </c>
      <c r="H31" t="s">
        <v>3</v>
      </c>
      <c r="I31">
        <v>4.6506197638620579E-2</v>
      </c>
      <c r="J31">
        <v>0.82283941587764442</v>
      </c>
      <c r="K31">
        <v>5.0337715328924948E-2</v>
      </c>
      <c r="L31">
        <v>8.6709393541028981E-2</v>
      </c>
      <c r="M31">
        <v>2.2173583365718421E-2</v>
      </c>
      <c r="N31">
        <v>0.1126504578370329</v>
      </c>
      <c r="O31">
        <v>81469.346453717502</v>
      </c>
      <c r="P31" s="1">
        <v>0.13903935713269239</v>
      </c>
      <c r="Q31">
        <v>0.1700936517755943</v>
      </c>
      <c r="R31">
        <v>0.69086699109171323</v>
      </c>
      <c r="S31">
        <v>23.212</v>
      </c>
      <c r="T31">
        <v>106703.43238005049</v>
      </c>
      <c r="U31" s="1">
        <v>139.75810340819709</v>
      </c>
      <c r="V31">
        <v>308323.41945851</v>
      </c>
      <c r="W31" s="1">
        <v>0.85907198645682814</v>
      </c>
      <c r="X31">
        <v>0.1128592540415356</v>
      </c>
      <c r="Y31">
        <v>2.8068759501636051E-2</v>
      </c>
      <c r="Z31">
        <v>0.14092801354317169</v>
      </c>
      <c r="AA31">
        <v>308.32341945850987</v>
      </c>
      <c r="AB31">
        <v>12488.130895179969</v>
      </c>
      <c r="AC31" s="1">
        <v>1238.822582498768</v>
      </c>
      <c r="AD31" s="1">
        <v>288387.36830430792</v>
      </c>
      <c r="AE31" s="1" t="s">
        <v>3</v>
      </c>
      <c r="AF31">
        <v>67488.45</v>
      </c>
      <c r="AG31" s="1">
        <v>170423.1125922676</v>
      </c>
      <c r="AH31" s="1">
        <v>87.439132100000009</v>
      </c>
      <c r="AI31">
        <v>39.626380400000002</v>
      </c>
      <c r="AJ31">
        <v>53.004095900000003</v>
      </c>
      <c r="AK31">
        <v>1.994</v>
      </c>
      <c r="AL31">
        <v>1.54487555</v>
      </c>
      <c r="AM31">
        <v>1.707454</v>
      </c>
      <c r="AN31">
        <v>569.14144553935739</v>
      </c>
      <c r="AO31" s="1">
        <v>0.5881011757553386</v>
      </c>
      <c r="AP31">
        <v>2058.187042232224</v>
      </c>
      <c r="AQ31" s="1">
        <v>2441.8645373121408</v>
      </c>
      <c r="AR31" s="1">
        <v>9830.3284397990392</v>
      </c>
      <c r="AS31" s="1">
        <v>1102.567017530034</v>
      </c>
      <c r="AT31" s="1">
        <v>598.02977522068591</v>
      </c>
      <c r="AU31">
        <v>16030.97681209413</v>
      </c>
      <c r="AV31" s="1">
        <v>3070.9129657479152</v>
      </c>
      <c r="AW31" s="1">
        <v>0.187621257865</v>
      </c>
      <c r="AX31">
        <v>11411.803760693399</v>
      </c>
      <c r="AY31" s="1">
        <v>0.66874786242499995</v>
      </c>
      <c r="AZ31">
        <v>1569.4065565057899</v>
      </c>
      <c r="BA31" s="1">
        <v>9.1722176009999989E-2</v>
      </c>
      <c r="BB31">
        <v>848.88287196723502</v>
      </c>
      <c r="BC31" s="1">
        <v>5.190870367E-2</v>
      </c>
      <c r="BD31">
        <v>16901.00615491435</v>
      </c>
      <c r="BE31" s="1">
        <v>0.60369868208711464</v>
      </c>
      <c r="BF31">
        <v>0.21960348619819781</v>
      </c>
      <c r="BG31">
        <v>0.1276449546383627</v>
      </c>
      <c r="BH31">
        <v>3.216818275316264E-2</v>
      </c>
      <c r="BI31">
        <v>1.6884694323162149E-2</v>
      </c>
    </row>
    <row r="32" spans="1:61" x14ac:dyDescent="0.35">
      <c r="A32" t="s">
        <v>1355</v>
      </c>
      <c r="B32" t="s">
        <v>658</v>
      </c>
      <c r="C32">
        <v>15.35</v>
      </c>
      <c r="D32">
        <v>383.03370209802119</v>
      </c>
      <c r="E32">
        <v>3212.60525095</v>
      </c>
      <c r="F32">
        <v>7.8758800698851522E-2</v>
      </c>
      <c r="G32">
        <v>4.3576866854722687E-2</v>
      </c>
      <c r="H32">
        <v>2.336194368020076E-3</v>
      </c>
      <c r="I32">
        <v>4.8212278103830837E-2</v>
      </c>
      <c r="J32">
        <v>0.77643050008885672</v>
      </c>
      <c r="K32">
        <v>5.2020816746085219E-2</v>
      </c>
      <c r="L32">
        <v>8.3186839652744232E-2</v>
      </c>
      <c r="M32">
        <v>2.778701638039241E-2</v>
      </c>
      <c r="N32">
        <v>0.11279945169642509</v>
      </c>
      <c r="O32">
        <v>82379.778743890492</v>
      </c>
      <c r="P32" s="1">
        <v>0.1461026779846975</v>
      </c>
      <c r="Q32">
        <v>0.17695653403051859</v>
      </c>
      <c r="R32">
        <v>0.67694078798478396</v>
      </c>
      <c r="S32">
        <v>23.390499999999999</v>
      </c>
      <c r="T32">
        <v>107274.2761772005</v>
      </c>
      <c r="U32" s="1">
        <v>145.00336025975571</v>
      </c>
      <c r="V32">
        <v>304471.48470801028</v>
      </c>
      <c r="W32" s="1">
        <v>0.84639539878974968</v>
      </c>
      <c r="X32">
        <v>0.12737254261889161</v>
      </c>
      <c r="Y32">
        <v>2.623205859135878E-2</v>
      </c>
      <c r="Z32">
        <v>0.15360460121025041</v>
      </c>
      <c r="AA32">
        <v>304.47148470801028</v>
      </c>
      <c r="AB32">
        <v>12839.216336082691</v>
      </c>
      <c r="AC32" s="1">
        <v>1254.852032930454</v>
      </c>
      <c r="AD32">
        <v>289207.61543084792</v>
      </c>
      <c r="AE32" s="1" t="s">
        <v>3</v>
      </c>
      <c r="AF32">
        <v>69580.2</v>
      </c>
      <c r="AG32" s="1">
        <v>185905.10543806761</v>
      </c>
      <c r="AH32" s="1">
        <v>90.811632349999996</v>
      </c>
      <c r="AI32">
        <v>41.504602550000001</v>
      </c>
      <c r="AJ32">
        <v>54.502393600000019</v>
      </c>
      <c r="AK32">
        <v>1.968</v>
      </c>
      <c r="AL32">
        <v>1.5271591499999999</v>
      </c>
      <c r="AM32">
        <v>1.6566833000000001</v>
      </c>
      <c r="AN32">
        <v>569.14144553935739</v>
      </c>
      <c r="AO32" s="1">
        <v>0.5814146895579182</v>
      </c>
      <c r="AP32">
        <v>2144.389005661184</v>
      </c>
      <c r="AQ32" s="1">
        <v>2503.917026921707</v>
      </c>
      <c r="AR32" s="1">
        <v>9995.7287146877898</v>
      </c>
      <c r="AS32" s="1">
        <v>1162.377525843687</v>
      </c>
      <c r="AT32">
        <v>636.51366844433937</v>
      </c>
      <c r="AU32">
        <v>16442.925941558711</v>
      </c>
      <c r="AV32" s="1">
        <v>3081.110684742785</v>
      </c>
      <c r="AW32" s="1">
        <v>0.180695124465</v>
      </c>
      <c r="AX32">
        <v>11918.11076015345</v>
      </c>
      <c r="AY32" s="1">
        <v>0.67866468620000009</v>
      </c>
      <c r="AZ32">
        <v>1568.5256530573399</v>
      </c>
      <c r="BA32">
        <v>8.8632029000000001E-2</v>
      </c>
      <c r="BB32">
        <v>883.82736883225994</v>
      </c>
      <c r="BC32" s="1">
        <v>5.2008160324999997E-2</v>
      </c>
      <c r="BD32">
        <v>17451.574466785842</v>
      </c>
      <c r="BE32" s="1">
        <v>0.60398557700263344</v>
      </c>
      <c r="BF32">
        <v>0.22065022252868671</v>
      </c>
      <c r="BG32">
        <v>0.12745650711087131</v>
      </c>
      <c r="BH32">
        <v>3.1775889244568631E-2</v>
      </c>
      <c r="BI32">
        <v>1.613180411323973E-2</v>
      </c>
    </row>
    <row r="33" spans="1:61" x14ac:dyDescent="0.35">
      <c r="A33" t="s">
        <v>1356</v>
      </c>
      <c r="B33" t="s">
        <v>659</v>
      </c>
      <c r="C33">
        <v>129.94999999999999</v>
      </c>
      <c r="D33">
        <v>14.01737506588919</v>
      </c>
      <c r="E33">
        <v>1528.2925561</v>
      </c>
      <c r="F33">
        <v>4.748956968868118E-3</v>
      </c>
      <c r="G33">
        <v>1.0127765754321651E-2</v>
      </c>
      <c r="H33" t="s">
        <v>3</v>
      </c>
      <c r="I33">
        <v>1.8865344936604571E-2</v>
      </c>
      <c r="J33">
        <v>0.94700583779759528</v>
      </c>
      <c r="K33">
        <v>2.6086266078134999E-2</v>
      </c>
      <c r="L33">
        <v>0.43782120613998249</v>
      </c>
      <c r="M33">
        <v>9.0896248798591154E-3</v>
      </c>
      <c r="N33">
        <v>0.16565661017982969</v>
      </c>
      <c r="O33">
        <v>60461.959434017503</v>
      </c>
      <c r="P33" s="1">
        <v>0.22534595628155479</v>
      </c>
      <c r="Q33">
        <v>0.18859012457976701</v>
      </c>
      <c r="R33">
        <v>0.58606391913867806</v>
      </c>
      <c r="S33">
        <v>13.6465</v>
      </c>
      <c r="T33">
        <v>78602.199864411508</v>
      </c>
      <c r="U33" s="1">
        <v>120.8755605557422</v>
      </c>
      <c r="V33">
        <v>229954.31610885059</v>
      </c>
      <c r="W33" s="1">
        <v>0.72114241336810359</v>
      </c>
      <c r="X33">
        <v>0.10268627526810931</v>
      </c>
      <c r="Y33">
        <v>0.176171311363787</v>
      </c>
      <c r="Z33">
        <v>0.2788575866318963</v>
      </c>
      <c r="AA33">
        <v>229.95431610885049</v>
      </c>
      <c r="AB33">
        <v>5586.2405342699058</v>
      </c>
      <c r="AC33" s="1">
        <v>501.38884798970219</v>
      </c>
      <c r="AD33">
        <v>181466.2748624291</v>
      </c>
      <c r="AE33" s="1" t="s">
        <v>3</v>
      </c>
      <c r="AF33">
        <v>37382.85</v>
      </c>
      <c r="AG33" s="1">
        <v>59204.877593180303</v>
      </c>
      <c r="AH33" s="1">
        <v>29.934080950000009</v>
      </c>
      <c r="AI33">
        <v>21.85436275</v>
      </c>
      <c r="AJ33">
        <v>23.0713139</v>
      </c>
      <c r="AK33">
        <v>1.2949999999999999</v>
      </c>
      <c r="AL33">
        <v>0.84243764999999993</v>
      </c>
      <c r="AM33">
        <v>1.03329775</v>
      </c>
      <c r="AN33">
        <v>311.73537387428161</v>
      </c>
      <c r="AO33" s="1">
        <v>0.94057794362272973</v>
      </c>
      <c r="AP33">
        <v>1835.8872027586899</v>
      </c>
      <c r="AQ33" s="1">
        <v>2992.8540186556261</v>
      </c>
      <c r="AR33" s="1">
        <v>8170.3525483882449</v>
      </c>
      <c r="AS33" s="1">
        <v>802.40696235926055</v>
      </c>
      <c r="AT33" s="1">
        <v>357.2173118439211</v>
      </c>
      <c r="AU33">
        <v>14158.718044005749</v>
      </c>
      <c r="AV33" s="1">
        <v>7845.058722498974</v>
      </c>
      <c r="AW33" s="1">
        <v>0.49315983653000001</v>
      </c>
      <c r="AX33">
        <v>5159.814747376955</v>
      </c>
      <c r="AY33" s="1">
        <v>0.30985147179</v>
      </c>
      <c r="AZ33">
        <v>1030.52624176465</v>
      </c>
      <c r="BA33" s="1">
        <v>6.3426651495000014E-2</v>
      </c>
      <c r="BB33">
        <v>2175.76732113758</v>
      </c>
      <c r="BC33" s="1">
        <v>0.13356204019000001</v>
      </c>
      <c r="BD33">
        <v>16211.167032778159</v>
      </c>
      <c r="BE33" s="1">
        <v>0.54378409926721272</v>
      </c>
      <c r="BF33">
        <v>0.25041162854718813</v>
      </c>
      <c r="BG33">
        <v>0.14453666429711451</v>
      </c>
      <c r="BH33">
        <v>4.3023950158371092E-2</v>
      </c>
      <c r="BI33">
        <v>1.8243657730113608E-2</v>
      </c>
    </row>
    <row r="34" spans="1:61" x14ac:dyDescent="0.35">
      <c r="A34" t="s">
        <v>1357</v>
      </c>
      <c r="B34" t="s">
        <v>660</v>
      </c>
      <c r="C34">
        <v>29.05</v>
      </c>
      <c r="D34">
        <v>227.2415699771326</v>
      </c>
      <c r="E34">
        <v>6500.2561286</v>
      </c>
      <c r="F34">
        <v>6.5068605377653396E-2</v>
      </c>
      <c r="G34">
        <v>6.2557841394016794E-2</v>
      </c>
      <c r="H34">
        <v>2.3652293916406409E-3</v>
      </c>
      <c r="I34">
        <v>5.8323418257791859E-2</v>
      </c>
      <c r="J34">
        <v>0.75942144925918031</v>
      </c>
      <c r="K34">
        <v>5.3665117105238573E-2</v>
      </c>
      <c r="L34">
        <v>0.16323573057812471</v>
      </c>
      <c r="M34">
        <v>3.7183542750374103E-2</v>
      </c>
      <c r="N34">
        <v>0.12807062120275331</v>
      </c>
      <c r="O34">
        <v>79374.623242647504</v>
      </c>
      <c r="P34" s="1">
        <v>0.17025733231843471</v>
      </c>
      <c r="Q34">
        <v>0.17091799685306799</v>
      </c>
      <c r="R34">
        <v>0.65882467082849716</v>
      </c>
      <c r="S34">
        <v>38.984999999999999</v>
      </c>
      <c r="T34">
        <v>106153.531940366</v>
      </c>
      <c r="U34" s="1">
        <v>172.01768657561499</v>
      </c>
      <c r="V34">
        <v>289531.56796259049</v>
      </c>
      <c r="W34" s="1">
        <v>0.79169602614284085</v>
      </c>
      <c r="X34">
        <v>0.17417716663547961</v>
      </c>
      <c r="Y34">
        <v>3.412680722167958E-2</v>
      </c>
      <c r="Z34">
        <v>0.20830397385715921</v>
      </c>
      <c r="AA34">
        <v>289.5315679625906</v>
      </c>
      <c r="AB34">
        <v>11133.10858237799</v>
      </c>
      <c r="AC34" s="1">
        <v>1068.4672037938269</v>
      </c>
      <c r="AD34">
        <v>260861.71849533581</v>
      </c>
      <c r="AE34" s="1" t="s">
        <v>3</v>
      </c>
      <c r="AF34">
        <v>57783.5</v>
      </c>
      <c r="AG34" s="1">
        <v>126700.4266958318</v>
      </c>
      <c r="AH34" s="1">
        <v>72.963494849999989</v>
      </c>
      <c r="AI34">
        <v>36.501905749999999</v>
      </c>
      <c r="AJ34">
        <v>44.814413350000009</v>
      </c>
      <c r="AK34">
        <v>1.9455</v>
      </c>
      <c r="AL34">
        <v>1.37759385</v>
      </c>
      <c r="AM34">
        <v>1.55957995</v>
      </c>
      <c r="AN34">
        <v>96.978936210650033</v>
      </c>
      <c r="AO34">
        <v>0.66307026717938344</v>
      </c>
      <c r="AP34">
        <v>1761.3359939999229</v>
      </c>
      <c r="AQ34" s="1">
        <v>2498.2940990040502</v>
      </c>
      <c r="AR34" s="1">
        <v>8886.7557809904938</v>
      </c>
      <c r="AS34" s="1">
        <v>1099.8038178447091</v>
      </c>
      <c r="AT34">
        <v>466.297857543166</v>
      </c>
      <c r="AU34">
        <v>14712.48754938234</v>
      </c>
      <c r="AV34" s="1">
        <v>3084.7384539341851</v>
      </c>
      <c r="AW34" s="1">
        <v>0.20562665999999999</v>
      </c>
      <c r="AX34">
        <v>9797.9207275940953</v>
      </c>
      <c r="AY34" s="1">
        <v>0.63290027584500019</v>
      </c>
      <c r="AZ34">
        <v>1442.3337509603</v>
      </c>
      <c r="BA34">
        <v>9.5396802170000003E-2</v>
      </c>
      <c r="BB34">
        <v>994.42320371181017</v>
      </c>
      <c r="BC34" s="1">
        <v>6.6076261984999982E-2</v>
      </c>
      <c r="BD34">
        <v>15319.416136200391</v>
      </c>
      <c r="BE34" s="1">
        <v>0.60085025509110546</v>
      </c>
      <c r="BF34">
        <v>0.23169625796112719</v>
      </c>
      <c r="BG34">
        <v>0.1204455972709106</v>
      </c>
      <c r="BH34">
        <v>3.2490372883354393E-2</v>
      </c>
      <c r="BI34">
        <v>1.451751679350234E-2</v>
      </c>
    </row>
    <row r="35" spans="1:61" x14ac:dyDescent="0.35">
      <c r="A35" t="s">
        <v>1358</v>
      </c>
      <c r="B35" t="s">
        <v>661</v>
      </c>
      <c r="C35">
        <v>17.2</v>
      </c>
      <c r="D35">
        <v>260.32810382563889</v>
      </c>
      <c r="E35">
        <v>3607.1974360999989</v>
      </c>
      <c r="F35">
        <v>3.183685410226552E-2</v>
      </c>
      <c r="G35">
        <v>0.25963848339310053</v>
      </c>
      <c r="H35">
        <v>2.4395036301370419E-3</v>
      </c>
      <c r="I35">
        <v>0.13471833675995171</v>
      </c>
      <c r="J35">
        <v>0.4758822710910634</v>
      </c>
      <c r="K35">
        <v>0.103318208510754</v>
      </c>
      <c r="L35">
        <v>0.70287934805016516</v>
      </c>
      <c r="M35">
        <v>5.8511114162026458E-2</v>
      </c>
      <c r="N35">
        <v>0.17367604800924419</v>
      </c>
      <c r="O35">
        <v>70368.168706432509</v>
      </c>
      <c r="P35" s="1">
        <v>0.22293815510230261</v>
      </c>
      <c r="Q35">
        <v>0.20047277676604511</v>
      </c>
      <c r="R35">
        <v>0.57658906813165234</v>
      </c>
      <c r="S35">
        <v>29.321999999999999</v>
      </c>
      <c r="T35">
        <v>93402.519814143001</v>
      </c>
      <c r="U35" s="1">
        <v>129.84889801303939</v>
      </c>
      <c r="V35">
        <v>161910.26969630591</v>
      </c>
      <c r="W35" s="1">
        <v>0.68667047717613705</v>
      </c>
      <c r="X35">
        <v>0.25523658012460337</v>
      </c>
      <c r="Y35">
        <v>5.8092942699259763E-2</v>
      </c>
      <c r="Z35">
        <v>0.31332952282386323</v>
      </c>
      <c r="AA35">
        <v>161.9102696963059</v>
      </c>
      <c r="AB35">
        <v>6309.2601565775667</v>
      </c>
      <c r="AC35" s="1">
        <v>666.95482824323824</v>
      </c>
      <c r="AD35">
        <v>124313.7000965536</v>
      </c>
      <c r="AE35" s="1" t="s">
        <v>3</v>
      </c>
      <c r="AF35">
        <v>34745.925000000003</v>
      </c>
      <c r="AG35" s="1">
        <v>53540.83835333724</v>
      </c>
      <c r="AH35" s="1">
        <v>61.3641881</v>
      </c>
      <c r="AI35">
        <v>35.373473400000009</v>
      </c>
      <c r="AJ35">
        <v>42.841540899999998</v>
      </c>
      <c r="AK35">
        <v>1.43</v>
      </c>
      <c r="AL35">
        <v>1.1209066000000001</v>
      </c>
      <c r="AM35">
        <v>1.2809965000000001</v>
      </c>
      <c r="AN35">
        <v>175.71189973903881</v>
      </c>
      <c r="AO35" s="1">
        <v>1.1286766430629349</v>
      </c>
      <c r="AP35">
        <v>1947.7135396765241</v>
      </c>
      <c r="AQ35" s="1">
        <v>2837.2545807983579</v>
      </c>
      <c r="AR35" s="1">
        <v>8971.867733465635</v>
      </c>
      <c r="AS35" s="1">
        <v>1077.5494512925211</v>
      </c>
      <c r="AT35">
        <v>565.97099072867786</v>
      </c>
      <c r="AU35">
        <v>15400.356295961719</v>
      </c>
      <c r="AV35" s="1">
        <v>7086.427461784775</v>
      </c>
      <c r="AW35" s="1">
        <v>0.43394404062500003</v>
      </c>
      <c r="AX35">
        <v>5855.2603666149453</v>
      </c>
      <c r="AY35" s="1">
        <v>0.33991523663500001</v>
      </c>
      <c r="AZ35">
        <v>850.11899973517995</v>
      </c>
      <c r="BA35">
        <v>5.0998606984999993E-2</v>
      </c>
      <c r="BB35">
        <v>2926.7872731303501</v>
      </c>
      <c r="BC35" s="1">
        <v>0.17514211575999999</v>
      </c>
      <c r="BD35">
        <v>16718.594101265251</v>
      </c>
      <c r="BE35" s="1">
        <v>0.56806453909077448</v>
      </c>
      <c r="BF35">
        <v>0.22261354691316171</v>
      </c>
      <c r="BG35">
        <v>0.1603949855351447</v>
      </c>
      <c r="BH35">
        <v>3.164444643218825E-2</v>
      </c>
      <c r="BI35">
        <v>1.728248202873086E-2</v>
      </c>
    </row>
    <row r="36" spans="1:61" x14ac:dyDescent="0.35">
      <c r="A36" t="s">
        <v>1359</v>
      </c>
      <c r="B36" t="s">
        <v>662</v>
      </c>
      <c r="C36">
        <v>57.35</v>
      </c>
      <c r="D36">
        <v>27.15323056293261</v>
      </c>
      <c r="E36">
        <v>1285.5926691499999</v>
      </c>
      <c r="F36">
        <v>1.4078300509957091E-2</v>
      </c>
      <c r="G36">
        <v>2.0079689996559801E-2</v>
      </c>
      <c r="H36" t="s">
        <v>3</v>
      </c>
      <c r="I36">
        <v>3.1944553682073898E-2</v>
      </c>
      <c r="J36">
        <v>0.89587831146275509</v>
      </c>
      <c r="K36">
        <v>5.3477761422915333E-2</v>
      </c>
      <c r="L36">
        <v>0.50241348994749468</v>
      </c>
      <c r="M36">
        <v>1.0478692563129961E-2</v>
      </c>
      <c r="N36">
        <v>0.16721351955708141</v>
      </c>
      <c r="O36">
        <v>61278.771865911993</v>
      </c>
      <c r="P36" s="1">
        <v>0.18974961761478409</v>
      </c>
      <c r="Q36">
        <v>0.20731293623345881</v>
      </c>
      <c r="R36">
        <v>0.60293744615175715</v>
      </c>
      <c r="S36">
        <v>12.202999999999999</v>
      </c>
      <c r="T36">
        <v>81752.955172612987</v>
      </c>
      <c r="U36" s="1">
        <v>109.382253427294</v>
      </c>
      <c r="V36">
        <v>180990.55965999799</v>
      </c>
      <c r="W36" s="1">
        <v>0.72117613526155577</v>
      </c>
      <c r="X36">
        <v>0.1502091204370849</v>
      </c>
      <c r="Y36">
        <v>0.12861474430135941</v>
      </c>
      <c r="Z36">
        <v>0.27882386473844428</v>
      </c>
      <c r="AA36">
        <v>180.99055965999801</v>
      </c>
      <c r="AB36">
        <v>4592.4014320702199</v>
      </c>
      <c r="AC36" s="1">
        <v>494.11542516410981</v>
      </c>
      <c r="AD36">
        <v>146128.60980231941</v>
      </c>
      <c r="AE36" s="1" t="s">
        <v>3</v>
      </c>
      <c r="AF36">
        <v>34829.300000000003</v>
      </c>
      <c r="AG36" s="1">
        <v>54953.455894157501</v>
      </c>
      <c r="AH36" s="1">
        <v>39.061010850000002</v>
      </c>
      <c r="AI36">
        <v>22.2605574</v>
      </c>
      <c r="AJ36">
        <v>27.325683000000009</v>
      </c>
      <c r="AK36">
        <v>2.1004999999999998</v>
      </c>
      <c r="AL36">
        <v>1.5504183499999999</v>
      </c>
      <c r="AM36">
        <v>1.892837650000001</v>
      </c>
      <c r="AN36">
        <v>586.08150852303106</v>
      </c>
      <c r="AO36" s="1">
        <v>1.050711349280893</v>
      </c>
      <c r="AP36">
        <v>1936.8470331439321</v>
      </c>
      <c r="AQ36" s="1">
        <v>2816.7410077524728</v>
      </c>
      <c r="AR36" s="1">
        <v>8306.3599764134578</v>
      </c>
      <c r="AS36" s="1">
        <v>908.3722631052857</v>
      </c>
      <c r="AT36">
        <v>407.60301297211942</v>
      </c>
      <c r="AU36">
        <v>14375.92329338727</v>
      </c>
      <c r="AV36" s="1">
        <v>8104.5069595580153</v>
      </c>
      <c r="AW36" s="1">
        <v>0.49355730276999987</v>
      </c>
      <c r="AX36">
        <v>4636.1658337574754</v>
      </c>
      <c r="AY36" s="1">
        <v>0.28298705368999999</v>
      </c>
      <c r="AZ36">
        <v>925.66176108528487</v>
      </c>
      <c r="BA36">
        <v>5.7383970415000013E-2</v>
      </c>
      <c r="BB36">
        <v>2765.5365374257799</v>
      </c>
      <c r="BC36" s="1">
        <v>0.16607167312000001</v>
      </c>
      <c r="BD36">
        <v>16431.871091826561</v>
      </c>
      <c r="BE36" s="1">
        <v>0.53803062400848367</v>
      </c>
      <c r="BF36">
        <v>0.24322013166284551</v>
      </c>
      <c r="BG36">
        <v>0.16021677094307649</v>
      </c>
      <c r="BH36">
        <v>3.6051386535826777E-2</v>
      </c>
      <c r="BI36">
        <v>2.248108684976758E-2</v>
      </c>
    </row>
    <row r="37" spans="1:61" x14ac:dyDescent="0.35">
      <c r="A37" t="s">
        <v>1360</v>
      </c>
      <c r="B37" t="s">
        <v>1138</v>
      </c>
      <c r="C37">
        <v>29.75</v>
      </c>
      <c r="D37">
        <v>160.89230205065471</v>
      </c>
      <c r="E37">
        <v>3743.7139905500012</v>
      </c>
      <c r="F37">
        <v>5.3991174435532793E-2</v>
      </c>
      <c r="G37">
        <v>3.4955071957863793E-2</v>
      </c>
      <c r="H37">
        <v>2.7606966298974051E-3</v>
      </c>
      <c r="I37">
        <v>4.3552401558879822E-2</v>
      </c>
      <c r="J37">
        <v>0.82275718028171063</v>
      </c>
      <c r="K37">
        <v>4.378517376029338E-2</v>
      </c>
      <c r="L37">
        <v>0.101538118373771</v>
      </c>
      <c r="M37">
        <v>2.1319116452293708E-2</v>
      </c>
      <c r="N37">
        <v>0.116624020736511</v>
      </c>
      <c r="O37">
        <v>79998.7799164155</v>
      </c>
      <c r="P37" s="1">
        <v>0.15204519840258249</v>
      </c>
      <c r="Q37">
        <v>0.16093081455292771</v>
      </c>
      <c r="R37">
        <v>0.68702398704448975</v>
      </c>
      <c r="S37">
        <v>23.317</v>
      </c>
      <c r="T37">
        <v>104902.585185715</v>
      </c>
      <c r="U37" s="1">
        <v>166.35982084588619</v>
      </c>
      <c r="V37">
        <v>325065.28412178397</v>
      </c>
      <c r="W37" s="1">
        <v>0.81427945757833187</v>
      </c>
      <c r="X37">
        <v>0.1505682765484781</v>
      </c>
      <c r="Y37">
        <v>3.515226587319014E-2</v>
      </c>
      <c r="Z37">
        <v>0.18572054242166819</v>
      </c>
      <c r="AA37">
        <v>325.06528412178398</v>
      </c>
      <c r="AB37">
        <v>12120.295595322001</v>
      </c>
      <c r="AC37" s="1">
        <v>1185.237176161688</v>
      </c>
      <c r="AD37">
        <v>296695.91016303061</v>
      </c>
      <c r="AE37" s="1" t="s">
        <v>3</v>
      </c>
      <c r="AF37">
        <v>62481.925000000003</v>
      </c>
      <c r="AG37" s="1">
        <v>153561.26169852709</v>
      </c>
      <c r="AH37" s="1">
        <v>72.68865384999998</v>
      </c>
      <c r="AI37">
        <v>35.391770649999998</v>
      </c>
      <c r="AJ37">
        <v>43.479249800000012</v>
      </c>
      <c r="AK37">
        <v>2.085</v>
      </c>
      <c r="AL37">
        <v>1.56468575</v>
      </c>
      <c r="AM37">
        <v>1.71331565</v>
      </c>
      <c r="AN37">
        <v>247.21696230815419</v>
      </c>
      <c r="AO37" s="1">
        <v>0.58797132714989031</v>
      </c>
      <c r="AP37">
        <v>1900.42584988558</v>
      </c>
      <c r="AQ37" s="1">
        <v>2663.3571449005658</v>
      </c>
      <c r="AR37" s="1">
        <v>9276.4098071079825</v>
      </c>
      <c r="AS37" s="1">
        <v>1071.0059180763719</v>
      </c>
      <c r="AT37">
        <v>455.94010883874682</v>
      </c>
      <c r="AU37">
        <v>15367.138828809249</v>
      </c>
      <c r="AV37" s="1">
        <v>2886.78939456225</v>
      </c>
      <c r="AW37" s="1">
        <v>0.18647997293999999</v>
      </c>
      <c r="AX37">
        <v>10747.75232948098</v>
      </c>
      <c r="AY37" s="1">
        <v>0.66838112936499994</v>
      </c>
      <c r="AZ37">
        <v>1307.2934564606451</v>
      </c>
      <c r="BA37">
        <v>8.3773856590000001E-2</v>
      </c>
      <c r="BB37">
        <v>946.05099622984505</v>
      </c>
      <c r="BC37" s="1">
        <v>6.1365041085000023E-2</v>
      </c>
      <c r="BD37">
        <v>15887.886176733729</v>
      </c>
      <c r="BE37" s="1">
        <v>0.59979054682737798</v>
      </c>
      <c r="BF37">
        <v>0.22433159613918419</v>
      </c>
      <c r="BG37">
        <v>0.12680386459478429</v>
      </c>
      <c r="BH37">
        <v>3.2085425104428612E-2</v>
      </c>
      <c r="BI37">
        <v>1.6988567334224929E-2</v>
      </c>
    </row>
    <row r="38" spans="1:61" x14ac:dyDescent="0.35">
      <c r="A38" t="s">
        <v>1361</v>
      </c>
      <c r="B38" t="s">
        <v>663</v>
      </c>
      <c r="C38">
        <v>43.95</v>
      </c>
      <c r="D38">
        <v>59.405398509497942</v>
      </c>
      <c r="E38">
        <v>2241.91140735</v>
      </c>
      <c r="F38">
        <v>1.089159220434888E-2</v>
      </c>
      <c r="G38">
        <v>3.9553790375463048E-2</v>
      </c>
      <c r="H38" t="s">
        <v>3</v>
      </c>
      <c r="I38">
        <v>7.4389811957243784E-2</v>
      </c>
      <c r="J38">
        <v>0.80595662980707483</v>
      </c>
      <c r="K38">
        <v>6.833504133030506E-2</v>
      </c>
      <c r="L38">
        <v>0.46363030523492449</v>
      </c>
      <c r="M38">
        <v>2.9922697158158089E-2</v>
      </c>
      <c r="N38">
        <v>0.1669580025934487</v>
      </c>
      <c r="O38">
        <v>67028.333238154999</v>
      </c>
      <c r="P38" s="1">
        <v>0.18791006805474761</v>
      </c>
      <c r="Q38">
        <v>0.17303987681854191</v>
      </c>
      <c r="R38">
        <v>0.63905005512671065</v>
      </c>
      <c r="S38">
        <v>16.355499999999999</v>
      </c>
      <c r="T38">
        <v>88824.782904290973</v>
      </c>
      <c r="U38" s="1">
        <v>145.3269949987781</v>
      </c>
      <c r="V38">
        <v>186444.8963504667</v>
      </c>
      <c r="W38" s="1">
        <v>0.73561354667232881</v>
      </c>
      <c r="X38">
        <v>0.20870347528989711</v>
      </c>
      <c r="Y38">
        <v>5.5682978037774201E-2</v>
      </c>
      <c r="Z38">
        <v>0.26438645332767119</v>
      </c>
      <c r="AA38">
        <v>186.44489635046671</v>
      </c>
      <c r="AB38">
        <v>5558.5333200860687</v>
      </c>
      <c r="AC38" s="1">
        <v>611.80486814128346</v>
      </c>
      <c r="AD38">
        <v>146129.21897958679</v>
      </c>
      <c r="AE38" s="1" t="s">
        <v>3</v>
      </c>
      <c r="AF38">
        <v>37064.224999999999</v>
      </c>
      <c r="AG38" s="1">
        <v>59212.666407250232</v>
      </c>
      <c r="AH38" s="1">
        <v>47.255662150000013</v>
      </c>
      <c r="AI38">
        <v>26.723744100000001</v>
      </c>
      <c r="AJ38">
        <v>34.042250600000003</v>
      </c>
      <c r="AK38">
        <v>2.3624999999999998</v>
      </c>
      <c r="AL38">
        <v>1.5457027999999999</v>
      </c>
      <c r="AM38">
        <v>2.0836890499999998</v>
      </c>
      <c r="AN38">
        <v>563.43805890239514</v>
      </c>
      <c r="AO38" s="1">
        <v>1.0269810555008669</v>
      </c>
      <c r="AP38">
        <v>1720.7610918141211</v>
      </c>
      <c r="AQ38" s="1">
        <v>2659.5433861298179</v>
      </c>
      <c r="AR38" s="1">
        <v>8287.9791135559008</v>
      </c>
      <c r="AS38" s="1">
        <v>872.45081847902236</v>
      </c>
      <c r="AT38">
        <v>428.74430756572951</v>
      </c>
      <c r="AU38">
        <v>13969.478717544591</v>
      </c>
      <c r="AV38" s="1">
        <v>6347.8640509460993</v>
      </c>
      <c r="AW38" s="1">
        <v>0.43135952133999989</v>
      </c>
      <c r="AX38">
        <v>5551.756055666915</v>
      </c>
      <c r="AY38" s="1">
        <v>0.37534116931000011</v>
      </c>
      <c r="AZ38">
        <v>974.59572641929992</v>
      </c>
      <c r="BA38">
        <v>6.6022694319999992E-2</v>
      </c>
      <c r="BB38">
        <v>1884.867057445935</v>
      </c>
      <c r="BC38" s="1">
        <v>0.12727661502000001</v>
      </c>
      <c r="BD38">
        <v>14759.08289047825</v>
      </c>
      <c r="BE38" s="1">
        <v>0.55344094935551003</v>
      </c>
      <c r="BF38">
        <v>0.23569890176757119</v>
      </c>
      <c r="BG38">
        <v>0.16124158132600919</v>
      </c>
      <c r="BH38">
        <v>3.0917710278286371E-2</v>
      </c>
      <c r="BI38">
        <v>1.870085727262312E-2</v>
      </c>
    </row>
    <row r="39" spans="1:61" x14ac:dyDescent="0.35">
      <c r="A39" t="s">
        <v>1362</v>
      </c>
      <c r="B39" t="s">
        <v>664</v>
      </c>
      <c r="C39">
        <v>91.1</v>
      </c>
      <c r="D39">
        <v>20.571943390789961</v>
      </c>
      <c r="E39">
        <v>1650.8800596999999</v>
      </c>
      <c r="F39">
        <v>1.4384447138101331E-2</v>
      </c>
      <c r="G39">
        <v>1.5353811039187201E-2</v>
      </c>
      <c r="H39" t="s">
        <v>3</v>
      </c>
      <c r="I39">
        <v>5.2246010909060212E-2</v>
      </c>
      <c r="J39">
        <v>0.87992256491186271</v>
      </c>
      <c r="K39">
        <v>4.5717567571247383E-2</v>
      </c>
      <c r="L39">
        <v>0.39396782261278568</v>
      </c>
      <c r="M39">
        <v>1.6136260971879451E-2</v>
      </c>
      <c r="N39">
        <v>0.16494711531062789</v>
      </c>
      <c r="O39">
        <v>65879.534142516</v>
      </c>
      <c r="P39" s="1">
        <v>0.1421958460651937</v>
      </c>
      <c r="Q39">
        <v>0.1902286872680258</v>
      </c>
      <c r="R39">
        <v>0.66757546666678047</v>
      </c>
      <c r="S39">
        <v>13.9475</v>
      </c>
      <c r="T39">
        <v>83967.281013982487</v>
      </c>
      <c r="U39" s="1">
        <v>121.5018792650876</v>
      </c>
      <c r="V39">
        <v>234728.42050745309</v>
      </c>
      <c r="W39" s="1">
        <v>0.76543403729929638</v>
      </c>
      <c r="X39">
        <v>0.16259649534071299</v>
      </c>
      <c r="Y39">
        <v>7.1969467359990547E-2</v>
      </c>
      <c r="Z39">
        <v>0.2345659627007036</v>
      </c>
      <c r="AA39">
        <v>234.72842050745319</v>
      </c>
      <c r="AB39">
        <v>6114.5518714940836</v>
      </c>
      <c r="AC39" s="1">
        <v>657.01465974993152</v>
      </c>
      <c r="AD39">
        <v>193123.37204339111</v>
      </c>
      <c r="AE39" s="1" t="s">
        <v>3</v>
      </c>
      <c r="AF39">
        <v>38571</v>
      </c>
      <c r="AG39" s="1">
        <v>64543.316681079014</v>
      </c>
      <c r="AH39" s="1">
        <v>43.854964000000002</v>
      </c>
      <c r="AI39">
        <v>23.496647200000009</v>
      </c>
      <c r="AJ39">
        <v>30.037316249999989</v>
      </c>
      <c r="AK39">
        <v>1.6924999999999999</v>
      </c>
      <c r="AL39">
        <v>1.1052569999999999</v>
      </c>
      <c r="AM39">
        <v>1.48575835</v>
      </c>
      <c r="AN39">
        <v>1449.424119709141</v>
      </c>
      <c r="AO39" s="1">
        <v>1.2319213274626479</v>
      </c>
      <c r="AP39">
        <v>1824.101823638613</v>
      </c>
      <c r="AQ39" s="1">
        <v>2641.3859325805001</v>
      </c>
      <c r="AR39" s="1">
        <v>8302.7599309684556</v>
      </c>
      <c r="AS39" s="1">
        <v>975.64454102640161</v>
      </c>
      <c r="AT39">
        <v>497.05873073733483</v>
      </c>
      <c r="AU39">
        <v>14240.9509589513</v>
      </c>
      <c r="AV39" s="1">
        <v>6047.8956649486618</v>
      </c>
      <c r="AW39" s="1">
        <v>0.3884456544649999</v>
      </c>
      <c r="AX39">
        <v>6796.2460241791496</v>
      </c>
      <c r="AY39" s="1">
        <v>0.43035639847000012</v>
      </c>
      <c r="AZ39">
        <v>1118.0534163362199</v>
      </c>
      <c r="BA39">
        <v>7.1556836089999992E-2</v>
      </c>
      <c r="BB39">
        <v>1736.4156614327551</v>
      </c>
      <c r="BC39" s="1">
        <v>0.10964111098</v>
      </c>
      <c r="BD39">
        <v>15698.610766896791</v>
      </c>
      <c r="BE39" s="1">
        <v>0.5605802024995874</v>
      </c>
      <c r="BF39">
        <v>0.236316566740465</v>
      </c>
      <c r="BG39">
        <v>0.14706085078894959</v>
      </c>
      <c r="BH39">
        <v>3.261318678134998E-2</v>
      </c>
      <c r="BI39">
        <v>2.3429193189648041E-2</v>
      </c>
    </row>
    <row r="40" spans="1:61" x14ac:dyDescent="0.35">
      <c r="A40" t="s">
        <v>1363</v>
      </c>
      <c r="B40" t="s">
        <v>665</v>
      </c>
      <c r="C40">
        <v>33.25</v>
      </c>
      <c r="D40">
        <v>44.134467770667797</v>
      </c>
      <c r="E40">
        <v>1047.2379905</v>
      </c>
      <c r="F40">
        <v>1.5613594642609609E-2</v>
      </c>
      <c r="G40">
        <v>2.5764466118064211E-2</v>
      </c>
      <c r="H40" t="s">
        <v>3</v>
      </c>
      <c r="I40">
        <v>3.8220674265900527E-2</v>
      </c>
      <c r="J40">
        <v>0.88300637997233145</v>
      </c>
      <c r="K40">
        <v>5.8043044065718939E-2</v>
      </c>
      <c r="L40">
        <v>0.50716806362123967</v>
      </c>
      <c r="M40">
        <v>1.1417270197504079E-2</v>
      </c>
      <c r="N40">
        <v>0.1654533449513029</v>
      </c>
      <c r="O40">
        <v>59515.68565045049</v>
      </c>
      <c r="P40" s="1">
        <v>0.21134097414308839</v>
      </c>
      <c r="Q40">
        <v>0.19979537417830001</v>
      </c>
      <c r="R40">
        <v>0.58886365167861165</v>
      </c>
      <c r="S40">
        <v>10.347</v>
      </c>
      <c r="T40">
        <v>74714.877781375471</v>
      </c>
      <c r="U40" s="1">
        <v>107.1962481897709</v>
      </c>
      <c r="V40">
        <v>179216.22610029561</v>
      </c>
      <c r="W40" s="1">
        <v>0.70489118110718363</v>
      </c>
      <c r="X40">
        <v>0.14699286437671069</v>
      </c>
      <c r="Y40">
        <v>0.14811595451610571</v>
      </c>
      <c r="Z40">
        <v>0.29510881889281643</v>
      </c>
      <c r="AA40">
        <v>179.21622610029559</v>
      </c>
      <c r="AB40">
        <v>4848.5481064654014</v>
      </c>
      <c r="AC40" s="1">
        <v>523.66630849969386</v>
      </c>
      <c r="AD40">
        <v>142092.52877402439</v>
      </c>
      <c r="AE40" s="1" t="s">
        <v>3</v>
      </c>
      <c r="AF40">
        <v>35129.525000000001</v>
      </c>
      <c r="AG40" s="1">
        <v>55545.406777514887</v>
      </c>
      <c r="AH40" s="1">
        <v>43.181619650000002</v>
      </c>
      <c r="AI40">
        <v>23.27229105</v>
      </c>
      <c r="AJ40">
        <v>31.369889699999991</v>
      </c>
      <c r="AK40">
        <v>2.4950000000000001</v>
      </c>
      <c r="AL40">
        <v>1.67938085</v>
      </c>
      <c r="AM40">
        <v>2.2499652500000011</v>
      </c>
      <c r="AN40">
        <v>404.33627996828272</v>
      </c>
      <c r="AO40" s="1">
        <v>0.91027245970963744</v>
      </c>
      <c r="AP40">
        <v>1968.193423532106</v>
      </c>
      <c r="AQ40" s="1">
        <v>2761.0052790097188</v>
      </c>
      <c r="AR40" s="1">
        <v>8290.2015082436246</v>
      </c>
      <c r="AS40" s="1">
        <v>946.86351882354177</v>
      </c>
      <c r="AT40">
        <v>325.49117347142521</v>
      </c>
      <c r="AU40">
        <v>14291.75490308042</v>
      </c>
      <c r="AV40" s="1">
        <v>8155.4191436844048</v>
      </c>
      <c r="AW40" s="1">
        <v>0.50352217943999988</v>
      </c>
      <c r="AX40">
        <v>4705.7202602957041</v>
      </c>
      <c r="AY40" s="1">
        <v>0.28921443052000001</v>
      </c>
      <c r="AZ40">
        <v>973.60633078237493</v>
      </c>
      <c r="BA40">
        <v>6.0465678464999978E-2</v>
      </c>
      <c r="BB40">
        <v>2422.5817241998252</v>
      </c>
      <c r="BC40" s="1">
        <v>0.14679771156499999</v>
      </c>
      <c r="BD40">
        <v>16257.327458962311</v>
      </c>
      <c r="BE40" s="1">
        <v>0.5377834079280025</v>
      </c>
      <c r="BF40">
        <v>0.2329536593968343</v>
      </c>
      <c r="BG40">
        <v>0.17032630681264341</v>
      </c>
      <c r="BH40">
        <v>3.4312643410260898E-2</v>
      </c>
      <c r="BI40">
        <v>2.4623982452258979E-2</v>
      </c>
    </row>
    <row r="41" spans="1:61" x14ac:dyDescent="0.35">
      <c r="A41" t="s">
        <v>1364</v>
      </c>
      <c r="B41" t="s">
        <v>666</v>
      </c>
      <c r="C41">
        <v>134.30000000000001</v>
      </c>
      <c r="D41">
        <v>10.305090852111681</v>
      </c>
      <c r="E41">
        <v>1272.0518292500001</v>
      </c>
      <c r="F41">
        <v>1.216093747368612E-2</v>
      </c>
      <c r="G41">
        <v>1.020397896810331E-2</v>
      </c>
      <c r="H41" t="s">
        <v>3</v>
      </c>
      <c r="I41">
        <v>3.1861860309548261E-2</v>
      </c>
      <c r="J41">
        <v>0.92791020789044043</v>
      </c>
      <c r="K41">
        <v>2.8420723217446611E-2</v>
      </c>
      <c r="L41">
        <v>0.32866801081058022</v>
      </c>
      <c r="M41">
        <v>1.242800763249789E-2</v>
      </c>
      <c r="N41">
        <v>0.1554774749068242</v>
      </c>
      <c r="O41">
        <v>62747.862861938513</v>
      </c>
      <c r="P41" s="1">
        <v>0.2120927742460158</v>
      </c>
      <c r="Q41">
        <v>0.18539719586050191</v>
      </c>
      <c r="R41">
        <v>0.60251002989348224</v>
      </c>
      <c r="S41">
        <v>12.6845</v>
      </c>
      <c r="T41">
        <v>78728.207179249992</v>
      </c>
      <c r="U41" s="1">
        <v>108.20937853460011</v>
      </c>
      <c r="V41">
        <v>218544.78463465589</v>
      </c>
      <c r="W41" s="1">
        <v>0.81019196750412237</v>
      </c>
      <c r="X41">
        <v>4.8267545560073323E-2</v>
      </c>
      <c r="Y41">
        <v>0.14154048693580429</v>
      </c>
      <c r="Z41">
        <v>0.18980803249587769</v>
      </c>
      <c r="AA41">
        <v>218.54478463465591</v>
      </c>
      <c r="AB41">
        <v>5199.3703005003044</v>
      </c>
      <c r="AC41" s="1">
        <v>555.3689763919798</v>
      </c>
      <c r="AD41">
        <v>188362.05878356451</v>
      </c>
      <c r="AE41" s="1" t="s">
        <v>3</v>
      </c>
      <c r="AF41">
        <v>41376.025000000001</v>
      </c>
      <c r="AG41" s="1">
        <v>67558.575670402352</v>
      </c>
      <c r="AH41" s="1">
        <v>33.766601299999998</v>
      </c>
      <c r="AI41">
        <v>21.409319799999999</v>
      </c>
      <c r="AJ41">
        <v>24.523714850000001</v>
      </c>
      <c r="AK41">
        <v>1.6950000000000001</v>
      </c>
      <c r="AL41">
        <v>1.1142292499999999</v>
      </c>
      <c r="AM41">
        <v>1.4876374999999999</v>
      </c>
      <c r="AN41">
        <v>1512.0982421020969</v>
      </c>
      <c r="AO41" s="1">
        <v>1.2272475344127141</v>
      </c>
      <c r="AP41">
        <v>1806.562784035511</v>
      </c>
      <c r="AQ41" s="1">
        <v>2935.5230098595639</v>
      </c>
      <c r="AR41" s="1">
        <v>8087.8896231605686</v>
      </c>
      <c r="AS41" s="1">
        <v>808.87340184655784</v>
      </c>
      <c r="AT41">
        <v>1108.8156643775239</v>
      </c>
      <c r="AU41">
        <v>14747.664483279719</v>
      </c>
      <c r="AV41" s="1">
        <v>7029.1077871354601</v>
      </c>
      <c r="AW41" s="1">
        <v>0.45871868361500001</v>
      </c>
      <c r="AX41">
        <v>5938.6161670710289</v>
      </c>
      <c r="AY41" s="1">
        <v>0.37683809038999999</v>
      </c>
      <c r="AZ41">
        <v>1097.387022215335</v>
      </c>
      <c r="BA41">
        <v>7.0319027525000008E-2</v>
      </c>
      <c r="BB41">
        <v>1448.784513463735</v>
      </c>
      <c r="BC41" s="1">
        <v>9.4124198480000004E-2</v>
      </c>
      <c r="BD41">
        <v>15513.895489885561</v>
      </c>
      <c r="BE41" s="1">
        <v>0.55392792404014823</v>
      </c>
      <c r="BF41">
        <v>0.23906162805419809</v>
      </c>
      <c r="BG41">
        <v>0.145344808857991</v>
      </c>
      <c r="BH41">
        <v>4.2488809503780707E-2</v>
      </c>
      <c r="BI41">
        <v>1.9176829543881949E-2</v>
      </c>
    </row>
    <row r="42" spans="1:61" x14ac:dyDescent="0.35">
      <c r="A42" t="s">
        <v>1365</v>
      </c>
      <c r="B42" t="s">
        <v>667</v>
      </c>
      <c r="C42">
        <v>100.15</v>
      </c>
      <c r="D42">
        <v>15.611923303812899</v>
      </c>
      <c r="E42">
        <v>1396.7441668500001</v>
      </c>
      <c r="F42">
        <v>6.7203754913049661E-3</v>
      </c>
      <c r="G42">
        <v>1.0179749550980969E-2</v>
      </c>
      <c r="H42" t="s">
        <v>3</v>
      </c>
      <c r="I42">
        <v>3.1441433835793092E-2</v>
      </c>
      <c r="J42">
        <v>0.92542189370134886</v>
      </c>
      <c r="K42">
        <v>3.2771383162723808E-2</v>
      </c>
      <c r="L42">
        <v>0.3175172767241034</v>
      </c>
      <c r="M42">
        <v>9.2946430302156182E-3</v>
      </c>
      <c r="N42">
        <v>0.1510614110928182</v>
      </c>
      <c r="O42">
        <v>62294.791267272987</v>
      </c>
      <c r="P42" s="1">
        <v>0.21798692329114719</v>
      </c>
      <c r="Q42">
        <v>0.19045050298954119</v>
      </c>
      <c r="R42">
        <v>0.59156257371931154</v>
      </c>
      <c r="S42">
        <v>13.055</v>
      </c>
      <c r="T42">
        <v>84276.294193008012</v>
      </c>
      <c r="U42" s="1">
        <v>112.58878780127939</v>
      </c>
      <c r="V42">
        <v>246658.00113233819</v>
      </c>
      <c r="W42" s="1">
        <v>0.78210099629979635</v>
      </c>
      <c r="X42">
        <v>7.5806916181106659E-2</v>
      </c>
      <c r="Y42">
        <v>0.14209208751909691</v>
      </c>
      <c r="Z42">
        <v>0.2178990037002036</v>
      </c>
      <c r="AA42">
        <v>246.6580011323382</v>
      </c>
      <c r="AB42">
        <v>6613.9370635696951</v>
      </c>
      <c r="AC42" s="1">
        <v>630.674717137686</v>
      </c>
      <c r="AD42">
        <v>207448.0113452459</v>
      </c>
      <c r="AE42" s="1" t="s">
        <v>3</v>
      </c>
      <c r="AF42">
        <v>41101.300000000003</v>
      </c>
      <c r="AG42" s="1">
        <v>68461.82335140041</v>
      </c>
      <c r="AH42" s="1">
        <v>38.284680100000003</v>
      </c>
      <c r="AI42">
        <v>22.540221549999998</v>
      </c>
      <c r="AJ42">
        <v>25.283310849999999</v>
      </c>
      <c r="AK42">
        <v>1.8574999999999999</v>
      </c>
      <c r="AL42">
        <v>1.17279095</v>
      </c>
      <c r="AM42">
        <v>1.4157940499999999</v>
      </c>
      <c r="AN42">
        <v>1140.7502281997499</v>
      </c>
      <c r="AO42" s="1">
        <v>1.081298276942821</v>
      </c>
      <c r="AP42">
        <v>1848.9957992559721</v>
      </c>
      <c r="AQ42" s="1">
        <v>2972.6429777540689</v>
      </c>
      <c r="AR42" s="1">
        <v>7961.1086142251224</v>
      </c>
      <c r="AS42" s="1">
        <v>881.76432703525029</v>
      </c>
      <c r="AT42">
        <v>327.07933924855928</v>
      </c>
      <c r="AU42">
        <v>13991.59105751897</v>
      </c>
      <c r="AV42" s="1">
        <v>6505.7545394163662</v>
      </c>
      <c r="AW42" s="1">
        <v>0.41875118814000001</v>
      </c>
      <c r="AX42">
        <v>6537.2411168058916</v>
      </c>
      <c r="AY42" s="1">
        <v>0.40539472829500001</v>
      </c>
      <c r="AZ42">
        <v>1129.9574139290251</v>
      </c>
      <c r="BA42">
        <v>7.2193957430000025E-2</v>
      </c>
      <c r="BB42">
        <v>1652.7489683103599</v>
      </c>
      <c r="BC42" s="1">
        <v>0.10366012615</v>
      </c>
      <c r="BD42">
        <v>15825.702038461641</v>
      </c>
      <c r="BE42" s="1">
        <v>0.55493802592812835</v>
      </c>
      <c r="BF42">
        <v>0.2260757866097845</v>
      </c>
      <c r="BG42">
        <v>0.15847106127643501</v>
      </c>
      <c r="BH42">
        <v>4.151258977923368E-2</v>
      </c>
      <c r="BI42">
        <v>1.9002536406418389E-2</v>
      </c>
    </row>
    <row r="43" spans="1:61" x14ac:dyDescent="0.35">
      <c r="A43" t="s">
        <v>1366</v>
      </c>
      <c r="B43" t="s">
        <v>668</v>
      </c>
      <c r="C43">
        <v>27.9</v>
      </c>
      <c r="D43">
        <v>211.24826352854981</v>
      </c>
      <c r="E43">
        <v>5413.6612768499999</v>
      </c>
      <c r="F43">
        <v>2.876610487744162E-2</v>
      </c>
      <c r="G43">
        <v>0.1027594469829344</v>
      </c>
      <c r="H43">
        <v>2.014414612171236E-3</v>
      </c>
      <c r="I43">
        <v>7.9031394692547385E-2</v>
      </c>
      <c r="J43">
        <v>0.71327256298709929</v>
      </c>
      <c r="K43">
        <v>7.4803280536310635E-2</v>
      </c>
      <c r="L43">
        <v>0.39351044643991911</v>
      </c>
      <c r="M43">
        <v>3.4868952411395503E-2</v>
      </c>
      <c r="N43">
        <v>0.16238827012918941</v>
      </c>
      <c r="O43">
        <v>74596.129151006506</v>
      </c>
      <c r="P43" s="1">
        <v>0.17278687107502069</v>
      </c>
      <c r="Q43">
        <v>0.18802795953150181</v>
      </c>
      <c r="R43">
        <v>0.63918516939347736</v>
      </c>
      <c r="S43">
        <v>36.6815</v>
      </c>
      <c r="T43">
        <v>99609.814850128983</v>
      </c>
      <c r="U43" s="1">
        <v>147.53306260599959</v>
      </c>
      <c r="V43">
        <v>232265.2530829008</v>
      </c>
      <c r="W43" s="1">
        <v>0.7479174575872557</v>
      </c>
      <c r="X43">
        <v>0.20918401104531431</v>
      </c>
      <c r="Y43">
        <v>4.2898531367430028E-2</v>
      </c>
      <c r="Z43">
        <v>0.25208254241274441</v>
      </c>
      <c r="AA43">
        <v>232.2652530829009</v>
      </c>
      <c r="AB43">
        <v>9011.003419915829</v>
      </c>
      <c r="AC43" s="1">
        <v>915.57803780182462</v>
      </c>
      <c r="AD43">
        <v>190441.721364303</v>
      </c>
      <c r="AE43" s="1" t="s">
        <v>3</v>
      </c>
      <c r="AF43">
        <v>41814.175000000003</v>
      </c>
      <c r="AG43" s="1">
        <v>70731.259128177218</v>
      </c>
      <c r="AH43" s="1">
        <v>66.62585455</v>
      </c>
      <c r="AI43">
        <v>35.480486149999997</v>
      </c>
      <c r="AJ43">
        <v>43.400427599999993</v>
      </c>
      <c r="AK43">
        <v>2.12</v>
      </c>
      <c r="AL43">
        <v>1.6443668</v>
      </c>
      <c r="AM43">
        <v>1.9099029999999999</v>
      </c>
      <c r="AN43">
        <v>174.5924527982568</v>
      </c>
      <c r="AO43" s="1">
        <v>0.97530312992184176</v>
      </c>
      <c r="AP43">
        <v>1757.5159165088589</v>
      </c>
      <c r="AQ43" s="1">
        <v>2472.86770734314</v>
      </c>
      <c r="AR43" s="1">
        <v>8940.9406959922271</v>
      </c>
      <c r="AS43" s="1">
        <v>1066.91600086427</v>
      </c>
      <c r="AT43">
        <v>428.70349597466799</v>
      </c>
      <c r="AU43">
        <v>14666.943816683161</v>
      </c>
      <c r="AV43" s="1">
        <v>4431.6209021982659</v>
      </c>
      <c r="AW43" s="1">
        <v>0.2920564200650001</v>
      </c>
      <c r="AX43">
        <v>8176.7641965196208</v>
      </c>
      <c r="AY43" s="1">
        <v>0.5183279651599999</v>
      </c>
      <c r="AZ43">
        <v>1174.71503267146</v>
      </c>
      <c r="BA43">
        <v>7.8580701015000004E-2</v>
      </c>
      <c r="BB43">
        <v>1694.2942076250649</v>
      </c>
      <c r="BC43" s="1">
        <v>0.11103491377999999</v>
      </c>
      <c r="BD43">
        <v>15477.39433901441</v>
      </c>
      <c r="BE43" s="1">
        <v>0.59905422205943604</v>
      </c>
      <c r="BF43">
        <v>0.23465083551068011</v>
      </c>
      <c r="BG43">
        <v>0.11863279924194781</v>
      </c>
      <c r="BH43">
        <v>3.0859230991845659E-2</v>
      </c>
      <c r="BI43">
        <v>1.6802912196090501E-2</v>
      </c>
    </row>
    <row r="44" spans="1:61" x14ac:dyDescent="0.35">
      <c r="A44" t="s">
        <v>1367</v>
      </c>
      <c r="B44" t="s">
        <v>669</v>
      </c>
      <c r="C44">
        <v>94.2</v>
      </c>
      <c r="D44">
        <v>15.286096151995659</v>
      </c>
      <c r="E44">
        <v>1331.47957275</v>
      </c>
      <c r="F44">
        <v>5.8442719459310243E-3</v>
      </c>
      <c r="G44">
        <v>9.5411964709410501E-3</v>
      </c>
      <c r="H44" t="s">
        <v>3</v>
      </c>
      <c r="I44">
        <v>2.4447820154446319E-2</v>
      </c>
      <c r="J44">
        <v>0.93977103043117882</v>
      </c>
      <c r="K44">
        <v>2.7341822603019199E-2</v>
      </c>
      <c r="L44">
        <v>0.30623534357122378</v>
      </c>
      <c r="M44">
        <v>7.2870797168649304E-3</v>
      </c>
      <c r="N44">
        <v>0.15815484159679169</v>
      </c>
      <c r="O44">
        <v>61938.102686134502</v>
      </c>
      <c r="P44" s="1">
        <v>0.18872300078863649</v>
      </c>
      <c r="Q44">
        <v>0.18444444120893061</v>
      </c>
      <c r="R44">
        <v>0.62683255800243309</v>
      </c>
      <c r="S44">
        <v>12.756</v>
      </c>
      <c r="T44">
        <v>83195.094163685528</v>
      </c>
      <c r="U44" s="1">
        <v>110.133920063213</v>
      </c>
      <c r="V44">
        <v>246762.45308084771</v>
      </c>
      <c r="W44" s="1">
        <v>0.76095481512809149</v>
      </c>
      <c r="X44">
        <v>7.6947987377534277E-2</v>
      </c>
      <c r="Y44">
        <v>0.16209719749437429</v>
      </c>
      <c r="Z44">
        <v>0.23904518487190859</v>
      </c>
      <c r="AA44">
        <v>246.76245308084771</v>
      </c>
      <c r="AB44">
        <v>6664.4296109461402</v>
      </c>
      <c r="AC44" s="1">
        <v>610.21385885959421</v>
      </c>
      <c r="AD44">
        <v>203791.79579623611</v>
      </c>
      <c r="AE44" s="1" t="s">
        <v>3</v>
      </c>
      <c r="AF44">
        <v>40526.75</v>
      </c>
      <c r="AG44" s="1">
        <v>66353.823994276361</v>
      </c>
      <c r="AH44" s="1">
        <v>38.882232600000002</v>
      </c>
      <c r="AI44">
        <v>22.5197857</v>
      </c>
      <c r="AJ44">
        <v>26.058165200000001</v>
      </c>
      <c r="AK44">
        <v>2.0045000000000002</v>
      </c>
      <c r="AL44">
        <v>1.2996446500000001</v>
      </c>
      <c r="AM44">
        <v>1.6388495000000001</v>
      </c>
      <c r="AN44">
        <v>1186.401499906365</v>
      </c>
      <c r="AO44" s="1">
        <v>1.1362426478715419</v>
      </c>
      <c r="AP44">
        <v>1839.5890245840681</v>
      </c>
      <c r="AQ44" s="1">
        <v>3213.9392064965791</v>
      </c>
      <c r="AR44" s="1">
        <v>8009.0242223802716</v>
      </c>
      <c r="AS44" s="1">
        <v>781.98119142807207</v>
      </c>
      <c r="AT44">
        <v>360.43279808695718</v>
      </c>
      <c r="AU44">
        <v>14204.96644297595</v>
      </c>
      <c r="AV44" s="1">
        <v>6414.3931538330744</v>
      </c>
      <c r="AW44" s="1">
        <v>0.4110640084049999</v>
      </c>
      <c r="AX44">
        <v>6741.782313341736</v>
      </c>
      <c r="AY44" s="1">
        <v>0.4117882388350001</v>
      </c>
      <c r="AZ44">
        <v>1144.353451563125</v>
      </c>
      <c r="BA44">
        <v>7.2143740335000012E-2</v>
      </c>
      <c r="BB44">
        <v>1677.5700500231001</v>
      </c>
      <c r="BC44" s="1">
        <v>0.105004012425</v>
      </c>
      <c r="BD44">
        <v>15978.098968761031</v>
      </c>
      <c r="BE44" s="1">
        <v>0.55800576170069838</v>
      </c>
      <c r="BF44">
        <v>0.23764795867997929</v>
      </c>
      <c r="BG44">
        <v>0.14765840396177779</v>
      </c>
      <c r="BH44">
        <v>3.9891778893629333E-2</v>
      </c>
      <c r="BI44">
        <v>1.679609676391507E-2</v>
      </c>
    </row>
    <row r="45" spans="1:61" x14ac:dyDescent="0.35">
      <c r="A45" t="s">
        <v>1368</v>
      </c>
      <c r="B45" t="s">
        <v>670</v>
      </c>
      <c r="C45">
        <v>77.8</v>
      </c>
      <c r="D45">
        <v>11.69826612008808</v>
      </c>
      <c r="E45">
        <v>885.86762279999982</v>
      </c>
      <c r="F45">
        <v>1.7601499456067281E-2</v>
      </c>
      <c r="G45">
        <v>1.2373676594300441E-2</v>
      </c>
      <c r="H45" t="s">
        <v>3</v>
      </c>
      <c r="I45">
        <v>2.912069529188601E-2</v>
      </c>
      <c r="J45">
        <v>0.93587097552727827</v>
      </c>
      <c r="K45">
        <v>2.9207648192843869E-2</v>
      </c>
      <c r="L45">
        <v>0.30683862440985432</v>
      </c>
      <c r="M45">
        <v>1.7476206617365479E-2</v>
      </c>
      <c r="N45">
        <v>0.1543999100352392</v>
      </c>
      <c r="O45">
        <v>62674.231366595501</v>
      </c>
      <c r="P45" s="1">
        <v>0.20510227385909879</v>
      </c>
      <c r="Q45">
        <v>0.17890188982920399</v>
      </c>
      <c r="R45">
        <v>0.61599583631169719</v>
      </c>
      <c r="S45">
        <v>9.4340000000000011</v>
      </c>
      <c r="T45">
        <v>76948.139165962508</v>
      </c>
      <c r="U45" s="1">
        <v>101.00160638314659</v>
      </c>
      <c r="V45">
        <v>226630.4198611684</v>
      </c>
      <c r="W45" s="1">
        <v>0.7909536067975399</v>
      </c>
      <c r="X45">
        <v>6.8144837598503899E-2</v>
      </c>
      <c r="Y45">
        <v>0.1409015556039562</v>
      </c>
      <c r="Z45">
        <v>0.2090463932024601</v>
      </c>
      <c r="AA45">
        <v>226.63041986116841</v>
      </c>
      <c r="AB45">
        <v>6057.0699069149623</v>
      </c>
      <c r="AC45" s="1">
        <v>612.64713417220287</v>
      </c>
      <c r="AD45">
        <v>191684.87550361551</v>
      </c>
      <c r="AE45" s="1" t="s">
        <v>3</v>
      </c>
      <c r="AF45">
        <v>40252.324999999997</v>
      </c>
      <c r="AG45" s="1">
        <v>65095.98003863862</v>
      </c>
      <c r="AH45" s="1">
        <v>37.788268549999998</v>
      </c>
      <c r="AI45">
        <v>22.83128825</v>
      </c>
      <c r="AJ45">
        <v>25.754095750000001</v>
      </c>
      <c r="AK45">
        <v>2.262</v>
      </c>
      <c r="AL45">
        <v>1.3921589000000001</v>
      </c>
      <c r="AM45">
        <v>1.8830208500000001</v>
      </c>
      <c r="AN45">
        <v>1066.2184062582651</v>
      </c>
      <c r="AO45" s="1">
        <v>1.1778589472370391</v>
      </c>
      <c r="AP45">
        <v>1963.242927264047</v>
      </c>
      <c r="AQ45" s="1">
        <v>2978.1329741397471</v>
      </c>
      <c r="AR45" s="1">
        <v>8359.6913902204087</v>
      </c>
      <c r="AS45" s="1">
        <v>855.31100592479584</v>
      </c>
      <c r="AT45">
        <v>423.57637787888012</v>
      </c>
      <c r="AU45">
        <v>14579.95467542788</v>
      </c>
      <c r="AV45" s="1">
        <v>7594.7175164869404</v>
      </c>
      <c r="AW45" s="1">
        <v>0.46681921867500009</v>
      </c>
      <c r="AX45">
        <v>5958.2609630433444</v>
      </c>
      <c r="AY45" s="1">
        <v>0.35931275107499988</v>
      </c>
      <c r="AZ45">
        <v>1281.5684936867151</v>
      </c>
      <c r="BA45">
        <v>7.7655496689999992E-2</v>
      </c>
      <c r="BB45">
        <v>1577.2142569652351</v>
      </c>
      <c r="BC45" s="1">
        <v>9.6212533580000009E-2</v>
      </c>
      <c r="BD45">
        <v>16411.76123018223</v>
      </c>
      <c r="BE45" s="1">
        <v>0.54817119335757591</v>
      </c>
      <c r="BF45">
        <v>0.2225580582625552</v>
      </c>
      <c r="BG45">
        <v>0.17240765213940579</v>
      </c>
      <c r="BH45">
        <v>4.1045931616077072E-2</v>
      </c>
      <c r="BI45">
        <v>1.581716462438601E-2</v>
      </c>
    </row>
    <row r="46" spans="1:61" x14ac:dyDescent="0.35">
      <c r="A46" t="s">
        <v>1369</v>
      </c>
      <c r="B46" t="s">
        <v>671</v>
      </c>
      <c r="C46">
        <v>76.75</v>
      </c>
      <c r="D46">
        <v>24.63903603596896</v>
      </c>
      <c r="E46">
        <v>1611.9892004999999</v>
      </c>
      <c r="F46">
        <v>1.6005872518533741E-2</v>
      </c>
      <c r="G46">
        <v>1.5741677758869709E-2</v>
      </c>
      <c r="H46" t="s">
        <v>3</v>
      </c>
      <c r="I46">
        <v>4.9040808857342098E-2</v>
      </c>
      <c r="J46">
        <v>0.89631714195304879</v>
      </c>
      <c r="K46">
        <v>3.2595314443635073E-2</v>
      </c>
      <c r="L46">
        <v>0.2161521657876144</v>
      </c>
      <c r="M46">
        <v>1.7383728893692291E-2</v>
      </c>
      <c r="N46">
        <v>0.12799971256000259</v>
      </c>
      <c r="O46">
        <v>66217.910581569013</v>
      </c>
      <c r="P46" s="1">
        <v>0.17166723694092159</v>
      </c>
      <c r="Q46">
        <v>0.1832916477778887</v>
      </c>
      <c r="R46">
        <v>0.64504111528118968</v>
      </c>
      <c r="S46">
        <v>11.971500000000001</v>
      </c>
      <c r="T46">
        <v>89696.370131757503</v>
      </c>
      <c r="U46" s="1">
        <v>141.20528622499421</v>
      </c>
      <c r="V46">
        <v>278410.81296567101</v>
      </c>
      <c r="W46" s="1">
        <v>0.81279266304086573</v>
      </c>
      <c r="X46">
        <v>8.850534723864116E-2</v>
      </c>
      <c r="Y46">
        <v>9.8701989720493016E-2</v>
      </c>
      <c r="Z46">
        <v>0.18720733695913419</v>
      </c>
      <c r="AA46">
        <v>278.41081296567103</v>
      </c>
      <c r="AB46">
        <v>7527.6300411779466</v>
      </c>
      <c r="AC46" s="1">
        <v>787.88266867032019</v>
      </c>
      <c r="AD46" s="1">
        <v>237911.91371535181</v>
      </c>
      <c r="AE46" s="1" t="s">
        <v>3</v>
      </c>
      <c r="AF46">
        <v>48048.95</v>
      </c>
      <c r="AG46" s="1">
        <v>92051.248708266969</v>
      </c>
      <c r="AH46" s="1">
        <v>43.626773550000003</v>
      </c>
      <c r="AI46">
        <v>24.975397300000001</v>
      </c>
      <c r="AJ46">
        <v>26.5912401</v>
      </c>
      <c r="AK46">
        <v>1.4590000000000001</v>
      </c>
      <c r="AL46">
        <v>1.0329147999999999</v>
      </c>
      <c r="AM46">
        <v>1.1544877499999999</v>
      </c>
      <c r="AN46">
        <v>1305.141501942998</v>
      </c>
      <c r="AO46" s="1">
        <v>0.93263865259334255</v>
      </c>
      <c r="AP46">
        <v>1838.6919763326021</v>
      </c>
      <c r="AQ46" s="1">
        <v>2926.8422509482939</v>
      </c>
      <c r="AR46" s="1">
        <v>7902.6190362966281</v>
      </c>
      <c r="AS46" s="1">
        <v>753.33406542826719</v>
      </c>
      <c r="AT46" s="1">
        <v>346.25806536384118</v>
      </c>
      <c r="AU46">
        <v>13767.745394369629</v>
      </c>
      <c r="AV46" s="1">
        <v>4977.737566540296</v>
      </c>
      <c r="AW46" s="1">
        <v>0.33411843088999998</v>
      </c>
      <c r="AX46">
        <v>7660.375335117229</v>
      </c>
      <c r="AY46" s="1">
        <v>0.50533712786999996</v>
      </c>
      <c r="AZ46">
        <v>1211.71259735836</v>
      </c>
      <c r="BA46" s="1">
        <v>8.0065594074999996E-2</v>
      </c>
      <c r="BB46">
        <v>1235.3059568763999</v>
      </c>
      <c r="BC46" s="1">
        <v>8.0478847154999991E-2</v>
      </c>
      <c r="BD46">
        <v>15085.13145589228</v>
      </c>
      <c r="BE46" s="1">
        <v>0.55632616592375672</v>
      </c>
      <c r="BF46">
        <v>0.22823864153907281</v>
      </c>
      <c r="BG46">
        <v>0.15112889509941249</v>
      </c>
      <c r="BH46">
        <v>4.4672882089907232E-2</v>
      </c>
      <c r="BI46">
        <v>1.963341534785076E-2</v>
      </c>
    </row>
    <row r="47" spans="1:61" x14ac:dyDescent="0.35">
      <c r="A47" t="s">
        <v>1370</v>
      </c>
      <c r="B47" t="s">
        <v>672</v>
      </c>
      <c r="C47">
        <v>68.5</v>
      </c>
      <c r="D47">
        <v>21.82347855319513</v>
      </c>
      <c r="E47">
        <v>1321.87188575</v>
      </c>
      <c r="F47">
        <v>8.3941443320007855E-3</v>
      </c>
      <c r="G47">
        <v>1.218232970831295E-2</v>
      </c>
      <c r="H47" t="s">
        <v>3</v>
      </c>
      <c r="I47">
        <v>2.3307698365129099E-2</v>
      </c>
      <c r="J47">
        <v>0.93047828171428415</v>
      </c>
      <c r="K47">
        <v>3.4422965717931048E-2</v>
      </c>
      <c r="L47">
        <v>0.37597235292046999</v>
      </c>
      <c r="M47">
        <v>9.4560611171685145E-3</v>
      </c>
      <c r="N47">
        <v>0.15082284830630921</v>
      </c>
      <c r="O47">
        <v>62108.567055726497</v>
      </c>
      <c r="P47" s="1">
        <v>0.19170979457761969</v>
      </c>
      <c r="Q47">
        <v>0.17249139898533991</v>
      </c>
      <c r="R47">
        <v>0.63579880643704045</v>
      </c>
      <c r="S47">
        <v>12.2775</v>
      </c>
      <c r="T47">
        <v>80857.835540443499</v>
      </c>
      <c r="U47" s="1">
        <v>109.9077268095553</v>
      </c>
      <c r="V47">
        <v>223100.9242511559</v>
      </c>
      <c r="W47" s="1">
        <v>0.7564609213330461</v>
      </c>
      <c r="X47">
        <v>9.9820626889786976E-2</v>
      </c>
      <c r="Y47">
        <v>0.14371845177716711</v>
      </c>
      <c r="Z47">
        <v>0.2435390786669541</v>
      </c>
      <c r="AA47">
        <v>223.10092425115599</v>
      </c>
      <c r="AB47">
        <v>5877.3587900126076</v>
      </c>
      <c r="AC47" s="1">
        <v>587.03993849401343</v>
      </c>
      <c r="AD47">
        <v>183438.90702209421</v>
      </c>
      <c r="AE47" s="1" t="s">
        <v>3</v>
      </c>
      <c r="AF47">
        <v>38640.724999999999</v>
      </c>
      <c r="AG47" s="1">
        <v>63725.409902577907</v>
      </c>
      <c r="AH47" s="1">
        <v>38.455952699999997</v>
      </c>
      <c r="AI47">
        <v>22.800297499999999</v>
      </c>
      <c r="AJ47">
        <v>26.354215150000009</v>
      </c>
      <c r="AK47">
        <v>1.5865</v>
      </c>
      <c r="AL47">
        <v>1.139243</v>
      </c>
      <c r="AM47">
        <v>1.33530525</v>
      </c>
      <c r="AN47">
        <v>497.79210352129968</v>
      </c>
      <c r="AO47" s="1">
        <v>0.98415035516035376</v>
      </c>
      <c r="AP47">
        <v>1841.0821683518991</v>
      </c>
      <c r="AQ47" s="1">
        <v>2780.4092635404072</v>
      </c>
      <c r="AR47" s="1">
        <v>8013.249217329123</v>
      </c>
      <c r="AS47" s="1">
        <v>870.29525082773239</v>
      </c>
      <c r="AT47">
        <v>442.526335578226</v>
      </c>
      <c r="AU47">
        <v>13947.562235627391</v>
      </c>
      <c r="AV47" s="1">
        <v>7342.7150628358186</v>
      </c>
      <c r="AW47" s="1">
        <v>0.47569707460999988</v>
      </c>
      <c r="AX47">
        <v>5316.7223610949604</v>
      </c>
      <c r="AY47" s="1">
        <v>0.34260126958499992</v>
      </c>
      <c r="AZ47">
        <v>1104.4379805226699</v>
      </c>
      <c r="BA47">
        <v>7.1068762154999993E-2</v>
      </c>
      <c r="BB47">
        <v>1735.1725476607451</v>
      </c>
      <c r="BC47" s="1">
        <v>0.11063289367</v>
      </c>
      <c r="BD47">
        <v>15499.04795211419</v>
      </c>
      <c r="BE47" s="1">
        <v>0.54765687073453573</v>
      </c>
      <c r="BF47">
        <v>0.24142719094035081</v>
      </c>
      <c r="BG47">
        <v>0.15153316904029171</v>
      </c>
      <c r="BH47">
        <v>4.2553046633981649E-2</v>
      </c>
      <c r="BI47">
        <v>1.6829722650840259E-2</v>
      </c>
    </row>
    <row r="48" spans="1:61" x14ac:dyDescent="0.35">
      <c r="A48" t="s">
        <v>1371</v>
      </c>
      <c r="B48" t="s">
        <v>673</v>
      </c>
      <c r="C48">
        <v>14.85</v>
      </c>
      <c r="D48">
        <v>372.40824670810008</v>
      </c>
      <c r="E48">
        <v>3336.6802736</v>
      </c>
      <c r="F48">
        <v>7.7008575261544365E-2</v>
      </c>
      <c r="G48">
        <v>4.3888480669012138E-2</v>
      </c>
      <c r="H48">
        <v>2.336194368020076E-3</v>
      </c>
      <c r="I48">
        <v>4.3866782388323762E-2</v>
      </c>
      <c r="J48">
        <v>0.78424854775205877</v>
      </c>
      <c r="K48">
        <v>4.9874714105360818E-2</v>
      </c>
      <c r="L48">
        <v>7.390858651444443E-2</v>
      </c>
      <c r="M48">
        <v>2.6837017654046599E-2</v>
      </c>
      <c r="N48">
        <v>0.1170255511726708</v>
      </c>
      <c r="O48">
        <v>83352.761330602996</v>
      </c>
      <c r="P48" s="1">
        <v>0.1404553271900589</v>
      </c>
      <c r="Q48">
        <v>0.17347837894186199</v>
      </c>
      <c r="R48">
        <v>0.68606629386807916</v>
      </c>
      <c r="S48">
        <v>24.935500000000001</v>
      </c>
      <c r="T48">
        <v>106859.0162763265</v>
      </c>
      <c r="U48" s="1">
        <v>135.0828485630025</v>
      </c>
      <c r="V48">
        <v>323771.87774747948</v>
      </c>
      <c r="W48" s="1">
        <v>0.84195145409958205</v>
      </c>
      <c r="X48">
        <v>0.13123729075200599</v>
      </c>
      <c r="Y48">
        <v>2.6811255148412112E-2</v>
      </c>
      <c r="Z48">
        <v>0.15804854590041811</v>
      </c>
      <c r="AA48">
        <v>323.77187774747938</v>
      </c>
      <c r="AB48">
        <v>13703.0659207926</v>
      </c>
      <c r="AC48" s="1">
        <v>1301.916447214267</v>
      </c>
      <c r="AD48">
        <v>304093.25836147938</v>
      </c>
      <c r="AE48" s="1" t="s">
        <v>3</v>
      </c>
      <c r="AF48">
        <v>71635.25</v>
      </c>
      <c r="AG48" s="1">
        <v>192713.90682449669</v>
      </c>
      <c r="AH48" s="1">
        <v>91.897630100000015</v>
      </c>
      <c r="AI48">
        <v>40.813347699999987</v>
      </c>
      <c r="AJ48">
        <v>54.612493950000001</v>
      </c>
      <c r="AK48">
        <v>1.9715</v>
      </c>
      <c r="AL48">
        <v>1.5712919999999999</v>
      </c>
      <c r="AM48">
        <v>1.6670598999999999</v>
      </c>
      <c r="AN48">
        <v>242.5303830964022</v>
      </c>
      <c r="AO48" s="1">
        <v>0.53263015927001534</v>
      </c>
      <c r="AP48">
        <v>2177.760048025681</v>
      </c>
      <c r="AQ48" s="1">
        <v>2536.1914738105838</v>
      </c>
      <c r="AR48" s="1">
        <v>10204.570887328649</v>
      </c>
      <c r="AS48" s="1">
        <v>1201.4941052135671</v>
      </c>
      <c r="AT48">
        <v>643.6671925281446</v>
      </c>
      <c r="AU48">
        <v>16763.683706906631</v>
      </c>
      <c r="AV48" s="1">
        <v>3117.8520514790898</v>
      </c>
      <c r="AW48" s="1">
        <v>0.18350341339000001</v>
      </c>
      <c r="AX48">
        <v>12125.357098323189</v>
      </c>
      <c r="AY48" s="1">
        <v>0.67742078379000004</v>
      </c>
      <c r="AZ48">
        <v>1568.04949579914</v>
      </c>
      <c r="BA48">
        <v>8.6892868255000005E-2</v>
      </c>
      <c r="BB48">
        <v>893.45374050156011</v>
      </c>
      <c r="BC48" s="1">
        <v>5.2182934549999997E-2</v>
      </c>
      <c r="BD48">
        <v>17704.71238610298</v>
      </c>
      <c r="BE48" s="1">
        <v>0.60527885353799238</v>
      </c>
      <c r="BF48">
        <v>0.21758456460405479</v>
      </c>
      <c r="BG48">
        <v>0.1292833714273483</v>
      </c>
      <c r="BH48">
        <v>3.0720051596740381E-2</v>
      </c>
      <c r="BI48">
        <v>1.713315883386413E-2</v>
      </c>
    </row>
    <row r="49" spans="1:61" x14ac:dyDescent="0.35">
      <c r="A49" t="s">
        <v>1372</v>
      </c>
      <c r="B49" t="s">
        <v>674</v>
      </c>
      <c r="C49">
        <v>69.8</v>
      </c>
      <c r="D49">
        <v>47.019195269659697</v>
      </c>
      <c r="E49">
        <v>2636.4022731499999</v>
      </c>
      <c r="F49">
        <v>2.6263344960317601E-2</v>
      </c>
      <c r="G49">
        <v>2.1636098205214449E-2</v>
      </c>
      <c r="H49">
        <v>3.082235169669021E-3</v>
      </c>
      <c r="I49">
        <v>4.0094991945343057E-2</v>
      </c>
      <c r="J49">
        <v>0.87792784555079062</v>
      </c>
      <c r="K49">
        <v>3.7153608737278847E-2</v>
      </c>
      <c r="L49">
        <v>0.13862378262493349</v>
      </c>
      <c r="M49">
        <v>2.3776627096300591E-2</v>
      </c>
      <c r="N49">
        <v>0.1122350394128107</v>
      </c>
      <c r="O49">
        <v>72867.726639113505</v>
      </c>
      <c r="P49" s="1">
        <v>0.18180218585301819</v>
      </c>
      <c r="Q49">
        <v>0.1732788835216596</v>
      </c>
      <c r="R49">
        <v>0.64491893062532224</v>
      </c>
      <c r="S49">
        <v>16.211500000000001</v>
      </c>
      <c r="T49">
        <v>99424.616336638996</v>
      </c>
      <c r="U49" s="1">
        <v>166.44838666172811</v>
      </c>
      <c r="V49">
        <v>303556.21744679363</v>
      </c>
      <c r="W49" s="1">
        <v>0.84342176140249348</v>
      </c>
      <c r="X49">
        <v>0.10346291930763341</v>
      </c>
      <c r="Y49">
        <v>5.311531928987312E-2</v>
      </c>
      <c r="Z49">
        <v>0.15657823859750661</v>
      </c>
      <c r="AA49">
        <v>303.55621744679348</v>
      </c>
      <c r="AB49">
        <v>8964.080670361669</v>
      </c>
      <c r="AC49" s="1">
        <v>978.70010623870292</v>
      </c>
      <c r="AD49">
        <v>260134.36894041859</v>
      </c>
      <c r="AE49" s="1" t="s">
        <v>3</v>
      </c>
      <c r="AF49">
        <v>56726.1</v>
      </c>
      <c r="AG49" s="1">
        <v>124747.1117262281</v>
      </c>
      <c r="AH49" s="1">
        <v>55.298973400000001</v>
      </c>
      <c r="AI49">
        <v>27.398573549999998</v>
      </c>
      <c r="AJ49">
        <v>32.965030800000008</v>
      </c>
      <c r="AK49">
        <v>1.879</v>
      </c>
      <c r="AL49">
        <v>1.42699865</v>
      </c>
      <c r="AM49">
        <v>1.6759997499999999</v>
      </c>
      <c r="AN49">
        <v>990.41956232795042</v>
      </c>
      <c r="AO49" s="1">
        <v>0.73197156545795716</v>
      </c>
      <c r="AP49">
        <v>1707.5992240289629</v>
      </c>
      <c r="AQ49" s="1">
        <v>2771.7475082287219</v>
      </c>
      <c r="AR49" s="1">
        <v>7909.0352746737726</v>
      </c>
      <c r="AS49" s="1">
        <v>831.50863480375642</v>
      </c>
      <c r="AT49">
        <v>445.71691629168839</v>
      </c>
      <c r="AU49">
        <v>13665.607558026901</v>
      </c>
      <c r="AV49" s="1">
        <v>3604.2026383086099</v>
      </c>
      <c r="AW49" s="1">
        <v>0.25516183138999998</v>
      </c>
      <c r="AX49">
        <v>8693.0306443784302</v>
      </c>
      <c r="AY49" s="1">
        <v>0.58818342786</v>
      </c>
      <c r="AZ49">
        <v>1271.76357105181</v>
      </c>
      <c r="BA49">
        <v>8.8294657674999999E-2</v>
      </c>
      <c r="BB49">
        <v>989.48579341280515</v>
      </c>
      <c r="BC49" s="1">
        <v>6.8360083050000006E-2</v>
      </c>
      <c r="BD49">
        <v>14558.48264715165</v>
      </c>
      <c r="BE49" s="1">
        <v>0.57615139980272478</v>
      </c>
      <c r="BF49">
        <v>0.2276141952186512</v>
      </c>
      <c r="BG49">
        <v>0.14158757950566569</v>
      </c>
      <c r="BH49">
        <v>3.857586459387366E-2</v>
      </c>
      <c r="BI49">
        <v>1.6070960879084679E-2</v>
      </c>
    </row>
    <row r="50" spans="1:61" x14ac:dyDescent="0.35">
      <c r="A50" t="s">
        <v>1373</v>
      </c>
      <c r="B50" t="s">
        <v>675</v>
      </c>
      <c r="C50">
        <v>97.5</v>
      </c>
      <c r="D50">
        <v>11.29548498387379</v>
      </c>
      <c r="E50">
        <v>1020.7783126</v>
      </c>
      <c r="F50">
        <v>1.7601499456067281E-2</v>
      </c>
      <c r="G50">
        <v>1.268515328708592E-2</v>
      </c>
      <c r="H50" t="s">
        <v>3</v>
      </c>
      <c r="I50">
        <v>2.1947817805675979E-2</v>
      </c>
      <c r="J50">
        <v>0.94119195660613264</v>
      </c>
      <c r="K50">
        <v>2.9899357623002391E-2</v>
      </c>
      <c r="L50">
        <v>0.32872352521181752</v>
      </c>
      <c r="M50">
        <v>1.7476206617365479E-2</v>
      </c>
      <c r="N50">
        <v>0.15394494068645501</v>
      </c>
      <c r="O50">
        <v>62136.100949901513</v>
      </c>
      <c r="P50" s="1">
        <v>0.214016718771111</v>
      </c>
      <c r="Q50">
        <v>0.19646570106097261</v>
      </c>
      <c r="R50">
        <v>0.58951758016791644</v>
      </c>
      <c r="S50">
        <v>10.509</v>
      </c>
      <c r="T50">
        <v>78342.655877728976</v>
      </c>
      <c r="U50" s="1">
        <v>106.4465879696308</v>
      </c>
      <c r="V50">
        <v>218380.48058430979</v>
      </c>
      <c r="W50" s="1">
        <v>0.77040292369829277</v>
      </c>
      <c r="X50">
        <v>6.6914754785130065E-2</v>
      </c>
      <c r="Y50">
        <v>0.16268232151657711</v>
      </c>
      <c r="Z50">
        <v>0.22959707630170731</v>
      </c>
      <c r="AA50">
        <v>218.38048058430971</v>
      </c>
      <c r="AB50">
        <v>5456.8133803749133</v>
      </c>
      <c r="AC50" s="1">
        <v>517.33842005775182</v>
      </c>
      <c r="AD50">
        <v>186995.81313828769</v>
      </c>
      <c r="AE50" s="1" t="s">
        <v>3</v>
      </c>
      <c r="AF50">
        <v>39768.1</v>
      </c>
      <c r="AG50" s="1">
        <v>66106.053836537845</v>
      </c>
      <c r="AH50" s="1">
        <v>32.779268700000003</v>
      </c>
      <c r="AI50">
        <v>21.476078149999999</v>
      </c>
      <c r="AJ50">
        <v>23.638425049999999</v>
      </c>
      <c r="AK50">
        <v>1.7845</v>
      </c>
      <c r="AL50">
        <v>1.2007486999999999</v>
      </c>
      <c r="AM50">
        <v>1.5449465499999999</v>
      </c>
      <c r="AN50">
        <v>1225.5674928446199</v>
      </c>
      <c r="AO50" s="1">
        <v>1.1528320183769121</v>
      </c>
      <c r="AP50">
        <v>1853.3527629985419</v>
      </c>
      <c r="AQ50" s="1">
        <v>3072.5798266922679</v>
      </c>
      <c r="AR50" s="1">
        <v>8008.1336308043537</v>
      </c>
      <c r="AS50" s="1">
        <v>853.11802520495405</v>
      </c>
      <c r="AT50">
        <v>455.66116553708571</v>
      </c>
      <c r="AU50">
        <v>14242.8454112372</v>
      </c>
      <c r="AV50" s="1">
        <v>7609.4961921445747</v>
      </c>
      <c r="AW50" s="1">
        <v>0.47799708002500002</v>
      </c>
      <c r="AX50">
        <v>5812.7604193780844</v>
      </c>
      <c r="AY50" s="1">
        <v>0.34886105544500001</v>
      </c>
      <c r="AZ50">
        <v>1149.767645751195</v>
      </c>
      <c r="BA50">
        <v>7.170956081999999E-2</v>
      </c>
      <c r="BB50">
        <v>1642.6110977977951</v>
      </c>
      <c r="BC50" s="1">
        <v>0.10143230371500001</v>
      </c>
      <c r="BD50">
        <v>16214.63535507165</v>
      </c>
      <c r="BE50" s="1">
        <v>0.54848987244429681</v>
      </c>
      <c r="BF50">
        <v>0.23828845969362419</v>
      </c>
      <c r="BG50">
        <v>0.15303674958051261</v>
      </c>
      <c r="BH50">
        <v>4.2251300102892297E-2</v>
      </c>
      <c r="BI50">
        <v>1.793361817867406E-2</v>
      </c>
    </row>
    <row r="51" spans="1:61" x14ac:dyDescent="0.35">
      <c r="A51" t="s">
        <v>1374</v>
      </c>
      <c r="B51" t="s">
        <v>676</v>
      </c>
      <c r="C51">
        <v>82</v>
      </c>
      <c r="D51">
        <v>18.900580497747381</v>
      </c>
      <c r="E51">
        <v>1213.6817658499999</v>
      </c>
      <c r="F51" t="s">
        <v>3</v>
      </c>
      <c r="G51">
        <v>1.2434406163981081E-2</v>
      </c>
      <c r="H51" t="s">
        <v>3</v>
      </c>
      <c r="I51">
        <v>2.0508084717736661E-2</v>
      </c>
      <c r="J51">
        <v>0.93573569245496668</v>
      </c>
      <c r="K51">
        <v>3.510938952064023E-2</v>
      </c>
      <c r="L51">
        <v>0.45405679423749579</v>
      </c>
      <c r="M51" t="s">
        <v>3</v>
      </c>
      <c r="N51">
        <v>0.1612713752804798</v>
      </c>
      <c r="O51">
        <v>58904.218707911008</v>
      </c>
      <c r="P51" s="1">
        <v>0.21972926370753651</v>
      </c>
      <c r="Q51">
        <v>0.17529674010549071</v>
      </c>
      <c r="R51">
        <v>0.6049739961869729</v>
      </c>
      <c r="S51">
        <v>10.749000000000001</v>
      </c>
      <c r="T51">
        <v>82446.219181326989</v>
      </c>
      <c r="U51" s="1">
        <v>117.97254699505859</v>
      </c>
      <c r="V51">
        <v>189373.63846871589</v>
      </c>
      <c r="W51" s="1">
        <v>0.76364321980423777</v>
      </c>
      <c r="X51">
        <v>0.1106411710339119</v>
      </c>
      <c r="Y51">
        <v>0.12571560916185021</v>
      </c>
      <c r="Z51">
        <v>0.23635678019576209</v>
      </c>
      <c r="AA51">
        <v>189.37363846871591</v>
      </c>
      <c r="AB51">
        <v>4488.589041952474</v>
      </c>
      <c r="AC51" s="1">
        <v>483.9756978369968</v>
      </c>
      <c r="AD51">
        <v>155133.89166200889</v>
      </c>
      <c r="AE51" s="1" t="s">
        <v>3</v>
      </c>
      <c r="AF51">
        <v>36678.800000000003</v>
      </c>
      <c r="AG51" s="1">
        <v>57119.579587184096</v>
      </c>
      <c r="AH51" s="1">
        <v>35.031283150000007</v>
      </c>
      <c r="AI51">
        <v>21.730361000000009</v>
      </c>
      <c r="AJ51">
        <v>24.4228995</v>
      </c>
      <c r="AK51">
        <v>1.7350000000000001</v>
      </c>
      <c r="AL51">
        <v>1.3718581000000001</v>
      </c>
      <c r="AM51">
        <v>1.5709854000000001</v>
      </c>
      <c r="AN51">
        <v>568.52853493557416</v>
      </c>
      <c r="AO51" s="1">
        <v>1.045664890900351</v>
      </c>
      <c r="AP51">
        <v>1780.9370067327729</v>
      </c>
      <c r="AQ51" s="1">
        <v>2934.5085011494498</v>
      </c>
      <c r="AR51" s="1">
        <v>7966.7573539457844</v>
      </c>
      <c r="AS51" s="1">
        <v>850.79334408758916</v>
      </c>
      <c r="AT51">
        <v>414.15940968202978</v>
      </c>
      <c r="AU51">
        <v>13947.15561559763</v>
      </c>
      <c r="AV51" s="1">
        <v>8072.2136289520486</v>
      </c>
      <c r="AW51" s="1">
        <v>0.52188598017499999</v>
      </c>
      <c r="AX51">
        <v>4529.9752089251206</v>
      </c>
      <c r="AY51" s="1">
        <v>0.28325301964499988</v>
      </c>
      <c r="AZ51">
        <v>1091.8209242303551</v>
      </c>
      <c r="BA51">
        <v>6.8911167159999995E-2</v>
      </c>
      <c r="BB51">
        <v>1996.3474451986699</v>
      </c>
      <c r="BC51" s="1">
        <v>0.12594983304999999</v>
      </c>
      <c r="BD51">
        <v>15690.357207306201</v>
      </c>
      <c r="BE51" s="1">
        <v>0.53241573132047793</v>
      </c>
      <c r="BF51">
        <v>0.24524764843704441</v>
      </c>
      <c r="BG51">
        <v>0.15433387629994341</v>
      </c>
      <c r="BH51">
        <v>4.785081865821865E-2</v>
      </c>
      <c r="BI51">
        <v>2.015192528431559E-2</v>
      </c>
    </row>
    <row r="52" spans="1:61" x14ac:dyDescent="0.35">
      <c r="A52" t="s">
        <v>1375</v>
      </c>
      <c r="B52" t="s">
        <v>677</v>
      </c>
      <c r="C52">
        <v>85.2</v>
      </c>
      <c r="D52">
        <v>27.199183206600821</v>
      </c>
      <c r="E52">
        <v>2022.82624035</v>
      </c>
      <c r="F52">
        <v>1.6830187111480599E-2</v>
      </c>
      <c r="G52">
        <v>1.437174788343086E-2</v>
      </c>
      <c r="H52" t="s">
        <v>3</v>
      </c>
      <c r="I52">
        <v>4.0200999428471967E-2</v>
      </c>
      <c r="J52">
        <v>0.90036971096591123</v>
      </c>
      <c r="K52">
        <v>3.4831916102887293E-2</v>
      </c>
      <c r="L52">
        <v>0.21003562523915451</v>
      </c>
      <c r="M52">
        <v>2.684438342483356E-2</v>
      </c>
      <c r="N52">
        <v>0.12841425856005001</v>
      </c>
      <c r="O52">
        <v>68431.329816609999</v>
      </c>
      <c r="P52" s="1">
        <v>0.1827008971644791</v>
      </c>
      <c r="Q52">
        <v>0.1914607072413351</v>
      </c>
      <c r="R52">
        <v>0.62583839559418586</v>
      </c>
      <c r="S52">
        <v>14.18</v>
      </c>
      <c r="T52">
        <v>92173.515473623018</v>
      </c>
      <c r="U52" s="1">
        <v>144.12579144925661</v>
      </c>
      <c r="V52">
        <v>282789.71125072561</v>
      </c>
      <c r="W52" s="1">
        <v>0.82429603691051345</v>
      </c>
      <c r="X52">
        <v>8.1440383184236395E-2</v>
      </c>
      <c r="Y52">
        <v>9.4263579905250222E-2</v>
      </c>
      <c r="Z52">
        <v>0.1757039630894866</v>
      </c>
      <c r="AA52">
        <v>282.78971125072559</v>
      </c>
      <c r="AB52">
        <v>7384.6823920576326</v>
      </c>
      <c r="AC52" s="1">
        <v>812.23138439947638</v>
      </c>
      <c r="AD52">
        <v>243933.6225490795</v>
      </c>
      <c r="AE52" s="1" t="s">
        <v>3</v>
      </c>
      <c r="AF52">
        <v>50314.824999999997</v>
      </c>
      <c r="AG52" s="1">
        <v>98717.414067980746</v>
      </c>
      <c r="AH52" s="1">
        <v>42.944219599999997</v>
      </c>
      <c r="AI52">
        <v>24.158347500000001</v>
      </c>
      <c r="AJ52">
        <v>25.447629299999999</v>
      </c>
      <c r="AK52">
        <v>1.6665000000000001</v>
      </c>
      <c r="AL52">
        <v>1.2726484499999999</v>
      </c>
      <c r="AM52">
        <v>1.36383315</v>
      </c>
      <c r="AN52">
        <v>1479.2400887102619</v>
      </c>
      <c r="AO52" s="1">
        <v>0.89453091819320441</v>
      </c>
      <c r="AP52">
        <v>1795.239040909561</v>
      </c>
      <c r="AQ52" s="1">
        <v>2880.4892400489748</v>
      </c>
      <c r="AR52" s="1">
        <v>7893.4316828562896</v>
      </c>
      <c r="AS52" s="1">
        <v>790.00285559726956</v>
      </c>
      <c r="AT52">
        <v>332.81335811080538</v>
      </c>
      <c r="AU52">
        <v>13691.9761775229</v>
      </c>
      <c r="AV52" s="1">
        <v>4683.2689590735736</v>
      </c>
      <c r="AW52" s="1">
        <v>0.32093133367499999</v>
      </c>
      <c r="AX52">
        <v>7691.2739276784214</v>
      </c>
      <c r="AY52" s="1">
        <v>0.51742309646999995</v>
      </c>
      <c r="AZ52">
        <v>1248.5664695277351</v>
      </c>
      <c r="BA52">
        <v>8.565247136500001E-2</v>
      </c>
      <c r="BB52">
        <v>1139.7675949659899</v>
      </c>
      <c r="BC52" s="1">
        <v>7.5993098480000007E-2</v>
      </c>
      <c r="BD52">
        <v>14762.87695124572</v>
      </c>
      <c r="BE52" s="1">
        <v>0.56139877827002815</v>
      </c>
      <c r="BF52">
        <v>0.22830752544883881</v>
      </c>
      <c r="BG52">
        <v>0.15041699845901099</v>
      </c>
      <c r="BH52">
        <v>4.1479979596040543E-2</v>
      </c>
      <c r="BI52">
        <v>1.839671822608158E-2</v>
      </c>
    </row>
    <row r="53" spans="1:61" x14ac:dyDescent="0.35">
      <c r="A53" t="s">
        <v>1376</v>
      </c>
      <c r="B53" t="s">
        <v>678</v>
      </c>
      <c r="C53">
        <v>123.5</v>
      </c>
      <c r="D53">
        <v>8.7144252060546066</v>
      </c>
      <c r="E53">
        <v>940.7180178000001</v>
      </c>
      <c r="F53" t="s">
        <v>3</v>
      </c>
      <c r="G53">
        <v>7.044331871872804E-3</v>
      </c>
      <c r="H53" t="s">
        <v>3</v>
      </c>
      <c r="I53">
        <v>1.507934417364255E-2</v>
      </c>
      <c r="J53">
        <v>0.96635319866014413</v>
      </c>
      <c r="K53">
        <v>1.878286735299E-2</v>
      </c>
      <c r="L53">
        <v>0.41780406120224189</v>
      </c>
      <c r="M53" t="s">
        <v>3</v>
      </c>
      <c r="N53">
        <v>0.15249107536786349</v>
      </c>
      <c r="O53">
        <v>59783.790179637494</v>
      </c>
      <c r="P53" s="1">
        <v>0.20191057123739559</v>
      </c>
      <c r="Q53">
        <v>0.1772392301261034</v>
      </c>
      <c r="R53">
        <v>0.62085019863650082</v>
      </c>
      <c r="S53">
        <v>8.6254999999999988</v>
      </c>
      <c r="T53">
        <v>80308.612125556509</v>
      </c>
      <c r="U53" s="1">
        <v>117.12823736450559</v>
      </c>
      <c r="V53">
        <v>273981.50314981211</v>
      </c>
      <c r="W53" s="1">
        <v>0.67324058047604507</v>
      </c>
      <c r="X53">
        <v>7.1463923888043582E-2</v>
      </c>
      <c r="Y53">
        <v>0.25529549563591142</v>
      </c>
      <c r="Z53">
        <v>0.32675941952395499</v>
      </c>
      <c r="AA53">
        <v>273.98150314981189</v>
      </c>
      <c r="AB53">
        <v>7313.0392912913758</v>
      </c>
      <c r="AC53" s="1">
        <v>499.74092122306138</v>
      </c>
      <c r="AD53">
        <v>224899.86058890549</v>
      </c>
      <c r="AE53" s="1" t="s">
        <v>3</v>
      </c>
      <c r="AF53">
        <v>37540.449999999997</v>
      </c>
      <c r="AG53" s="1">
        <v>60263.416516449834</v>
      </c>
      <c r="AH53" s="1">
        <v>32.481832049999987</v>
      </c>
      <c r="AI53">
        <v>21.580672549999999</v>
      </c>
      <c r="AJ53">
        <v>23.90359995</v>
      </c>
      <c r="AK53">
        <v>1.4850000000000001</v>
      </c>
      <c r="AL53">
        <v>0.94296429999999987</v>
      </c>
      <c r="AM53">
        <v>1.0403298000000001</v>
      </c>
      <c r="AN53">
        <v>990.04461384290846</v>
      </c>
      <c r="AO53" s="1">
        <v>1.144209014490545</v>
      </c>
      <c r="AP53">
        <v>2095.0959940309008</v>
      </c>
      <c r="AQ53" s="1">
        <v>3113.8471598164401</v>
      </c>
      <c r="AR53" s="1">
        <v>8352.3385165124728</v>
      </c>
      <c r="AS53" s="1">
        <v>858.72991250414782</v>
      </c>
      <c r="AT53">
        <v>426.02210102230509</v>
      </c>
      <c r="AU53">
        <v>14846.03368388627</v>
      </c>
      <c r="AV53" s="1">
        <v>7523.4280352301012</v>
      </c>
      <c r="AW53" s="1">
        <v>0.43989715765499993</v>
      </c>
      <c r="AX53">
        <v>6698.8581819692799</v>
      </c>
      <c r="AY53" s="1">
        <v>0.36491120914000003</v>
      </c>
      <c r="AZ53">
        <v>1384.631613835305</v>
      </c>
      <c r="BA53">
        <v>7.6039076474999995E-2</v>
      </c>
      <c r="BB53">
        <v>2105.2105562613401</v>
      </c>
      <c r="BC53" s="1">
        <v>0.11915255673</v>
      </c>
      <c r="BD53">
        <v>17712.12838729603</v>
      </c>
      <c r="BE53" s="1">
        <v>0.52835901289968268</v>
      </c>
      <c r="BF53">
        <v>0.24431319042128349</v>
      </c>
      <c r="BG53">
        <v>0.15374796430214521</v>
      </c>
      <c r="BH53">
        <v>4.6108008375447172E-2</v>
      </c>
      <c r="BI53">
        <v>2.747182400144144E-2</v>
      </c>
    </row>
    <row r="54" spans="1:61" x14ac:dyDescent="0.35">
      <c r="A54" t="s">
        <v>1377</v>
      </c>
      <c r="B54" t="s">
        <v>679</v>
      </c>
      <c r="C54">
        <v>85.736842105263165</v>
      </c>
      <c r="D54">
        <v>8.2174375792501966</v>
      </c>
      <c r="E54">
        <v>604.05580042105282</v>
      </c>
      <c r="F54" t="s">
        <v>3</v>
      </c>
      <c r="G54">
        <v>1.774290749022684E-2</v>
      </c>
      <c r="H54" t="s">
        <v>3</v>
      </c>
      <c r="I54">
        <v>4.8970345181234588E-2</v>
      </c>
      <c r="J54">
        <v>0.92254797112156173</v>
      </c>
      <c r="K54">
        <v>3.3713735023404849E-2</v>
      </c>
      <c r="L54">
        <v>0.46974322671649432</v>
      </c>
      <c r="M54">
        <v>3.809925872918498E-2</v>
      </c>
      <c r="N54">
        <v>0.1829002658274908</v>
      </c>
      <c r="O54">
        <v>59156.729274998957</v>
      </c>
      <c r="P54" s="1">
        <v>0.21922296502126609</v>
      </c>
      <c r="Q54">
        <v>0.18590379674299551</v>
      </c>
      <c r="R54">
        <v>0.59487323823573846</v>
      </c>
      <c r="S54">
        <v>7.0084210526315802</v>
      </c>
      <c r="T54">
        <v>76594.274752016834</v>
      </c>
      <c r="U54" s="1">
        <v>99.271370759383373</v>
      </c>
      <c r="V54">
        <v>217015.57453542241</v>
      </c>
      <c r="W54" s="1">
        <v>0.8274814186902002</v>
      </c>
      <c r="X54">
        <v>8.3330617318883152E-2</v>
      </c>
      <c r="Y54">
        <v>8.9187963990916788E-2</v>
      </c>
      <c r="Z54">
        <v>0.17251858130979991</v>
      </c>
      <c r="AA54">
        <v>217.01557453542239</v>
      </c>
      <c r="AB54">
        <v>5672.0091338901229</v>
      </c>
      <c r="AC54" s="1">
        <v>629.87339646470332</v>
      </c>
      <c r="AD54">
        <v>179728.71096633701</v>
      </c>
      <c r="AE54" s="1" t="s">
        <v>3</v>
      </c>
      <c r="AF54">
        <v>33641.710526315786</v>
      </c>
      <c r="AG54" s="1">
        <v>55402.465412709898</v>
      </c>
      <c r="AH54" s="1">
        <v>36.669108578947373</v>
      </c>
      <c r="AI54">
        <v>23.738401210526309</v>
      </c>
      <c r="AJ54">
        <v>25.976963473684211</v>
      </c>
      <c r="AK54">
        <v>1.2236842105263159</v>
      </c>
      <c r="AL54">
        <v>0.79749036842105248</v>
      </c>
      <c r="AM54">
        <v>0.92608068421052625</v>
      </c>
      <c r="AN54">
        <v>792.43375056176444</v>
      </c>
      <c r="AO54" s="1">
        <v>1.3827060106976661</v>
      </c>
      <c r="AP54">
        <v>2297.6721454191502</v>
      </c>
      <c r="AQ54" s="1">
        <v>4059.259159221393</v>
      </c>
      <c r="AR54" s="1">
        <v>9166.0533435558827</v>
      </c>
      <c r="AS54" s="1">
        <v>929.31358259998433</v>
      </c>
      <c r="AT54">
        <v>386.29918621849669</v>
      </c>
      <c r="AU54">
        <v>16838.597417014909</v>
      </c>
      <c r="AV54" s="1">
        <v>9394.3346384518063</v>
      </c>
      <c r="AW54" s="1">
        <v>0.49716849542105263</v>
      </c>
      <c r="AX54">
        <v>5761.6883406938632</v>
      </c>
      <c r="AY54" s="1">
        <v>0.28925123670000003</v>
      </c>
      <c r="AZ54">
        <v>1521.0191832405319</v>
      </c>
      <c r="BA54">
        <v>7.6324613989473683E-2</v>
      </c>
      <c r="BB54">
        <v>2654.7821321272691</v>
      </c>
      <c r="BC54" s="1">
        <v>0.13725565386842109</v>
      </c>
      <c r="BD54">
        <v>19331.82429451347</v>
      </c>
      <c r="BE54" s="1">
        <v>0.53129238751891261</v>
      </c>
      <c r="BF54">
        <v>0.22734596709391269</v>
      </c>
      <c r="BG54">
        <v>0.17933139571832521</v>
      </c>
      <c r="BH54">
        <v>3.9853442766156218E-2</v>
      </c>
      <c r="BI54">
        <v>2.2176806902693181E-2</v>
      </c>
    </row>
    <row r="55" spans="1:61" x14ac:dyDescent="0.35">
      <c r="A55" t="s">
        <v>1378</v>
      </c>
      <c r="B55" t="s">
        <v>680</v>
      </c>
      <c r="C55">
        <v>50.1</v>
      </c>
      <c r="D55">
        <v>28.748905202875459</v>
      </c>
      <c r="E55">
        <v>1312.9816359500001</v>
      </c>
      <c r="F55">
        <v>1.3566589014820831E-2</v>
      </c>
      <c r="G55">
        <v>1.4655216644203189E-2</v>
      </c>
      <c r="H55" t="s">
        <v>3</v>
      </c>
      <c r="I55">
        <v>4.1095025841231092E-2</v>
      </c>
      <c r="J55">
        <v>0.91016845609002173</v>
      </c>
      <c r="K55">
        <v>3.2324436851959168E-2</v>
      </c>
      <c r="L55">
        <v>0.22675916682090461</v>
      </c>
      <c r="M55">
        <v>2.205331624801999E-2</v>
      </c>
      <c r="N55">
        <v>0.12966078883426529</v>
      </c>
      <c r="O55">
        <v>65461.610906417991</v>
      </c>
      <c r="P55" s="1">
        <v>0.18510773415441409</v>
      </c>
      <c r="Q55">
        <v>0.1707920832798662</v>
      </c>
      <c r="R55">
        <v>0.64410018256571966</v>
      </c>
      <c r="S55">
        <v>10.602499999999999</v>
      </c>
      <c r="T55">
        <v>88661.350691777508</v>
      </c>
      <c r="U55" s="1">
        <v>136.4277558460098</v>
      </c>
      <c r="V55">
        <v>286453.41172816051</v>
      </c>
      <c r="W55" s="1">
        <v>0.80654727741626164</v>
      </c>
      <c r="X55">
        <v>0.1156214620711863</v>
      </c>
      <c r="Y55">
        <v>7.7831260512552194E-2</v>
      </c>
      <c r="Z55">
        <v>0.19345272258373841</v>
      </c>
      <c r="AA55">
        <v>286.45341172816052</v>
      </c>
      <c r="AB55">
        <v>7212.9158222642627</v>
      </c>
      <c r="AC55" s="1">
        <v>752.90145434937017</v>
      </c>
      <c r="AD55">
        <v>240948.57530566421</v>
      </c>
      <c r="AE55" s="1" t="s">
        <v>3</v>
      </c>
      <c r="AF55">
        <v>45042.775000000001</v>
      </c>
      <c r="AG55" s="1">
        <v>83047.982243863677</v>
      </c>
      <c r="AH55" s="1">
        <v>42.867369500000009</v>
      </c>
      <c r="AI55">
        <v>24.42042750000001</v>
      </c>
      <c r="AJ55">
        <v>27.620063900000002</v>
      </c>
      <c r="AK55">
        <v>1.9215</v>
      </c>
      <c r="AL55">
        <v>1.35108955</v>
      </c>
      <c r="AM55">
        <v>1.5970945000000001</v>
      </c>
      <c r="AN55">
        <v>1596.8465336106799</v>
      </c>
      <c r="AO55" s="1">
        <v>1.102093956179194</v>
      </c>
      <c r="AP55">
        <v>1813.8018630139261</v>
      </c>
      <c r="AQ55" s="1">
        <v>2634.658194658165</v>
      </c>
      <c r="AR55" s="1">
        <v>7896.1023182644258</v>
      </c>
      <c r="AS55" s="1">
        <v>751.71755194687682</v>
      </c>
      <c r="AT55">
        <v>413.94765821611003</v>
      </c>
      <c r="AU55">
        <v>13510.227586099511</v>
      </c>
      <c r="AV55" s="1">
        <v>5202.8384411461993</v>
      </c>
      <c r="AW55" s="1">
        <v>0.34771979056500008</v>
      </c>
      <c r="AX55">
        <v>7844.5798593365544</v>
      </c>
      <c r="AY55" s="1">
        <v>0.48772435940499997</v>
      </c>
      <c r="AZ55">
        <v>1274.425816447605</v>
      </c>
      <c r="BA55">
        <v>8.0748074499999989E-2</v>
      </c>
      <c r="BB55">
        <v>1292.046625324765</v>
      </c>
      <c r="BC55" s="1">
        <v>8.380777553999999E-2</v>
      </c>
      <c r="BD55">
        <v>15613.89074225512</v>
      </c>
      <c r="BE55" s="1">
        <v>0.55856212828851215</v>
      </c>
      <c r="BF55">
        <v>0.22628180852676191</v>
      </c>
      <c r="BG55">
        <v>0.1547541832043178</v>
      </c>
      <c r="BH55">
        <v>3.9912682271156637E-2</v>
      </c>
      <c r="BI55">
        <v>2.0489197709251419E-2</v>
      </c>
    </row>
    <row r="56" spans="1:61" x14ac:dyDescent="0.35">
      <c r="A56" t="s">
        <v>1379</v>
      </c>
      <c r="B56" t="s">
        <v>681</v>
      </c>
      <c r="C56">
        <v>25.35</v>
      </c>
      <c r="D56">
        <v>187.4869893302359</v>
      </c>
      <c r="E56">
        <v>3930.5878966499999</v>
      </c>
      <c r="F56">
        <v>2.439828988004911E-2</v>
      </c>
      <c r="G56">
        <v>0.1111041577406103</v>
      </c>
      <c r="H56">
        <v>2.771936972386882E-3</v>
      </c>
      <c r="I56">
        <v>7.5232574695678039E-2</v>
      </c>
      <c r="J56">
        <v>0.70751008061204235</v>
      </c>
      <c r="K56">
        <v>8.0283566823454194E-2</v>
      </c>
      <c r="L56">
        <v>0.42645470254590939</v>
      </c>
      <c r="M56">
        <v>3.6318008973816353E-2</v>
      </c>
      <c r="N56">
        <v>0.16348628724017961</v>
      </c>
      <c r="O56">
        <v>73785.867373779023</v>
      </c>
      <c r="P56" s="1">
        <v>0.17487681885066611</v>
      </c>
      <c r="Q56">
        <v>0.14718984182682179</v>
      </c>
      <c r="R56">
        <v>0.67793333932251199</v>
      </c>
      <c r="S56">
        <v>29.766500000000001</v>
      </c>
      <c r="T56">
        <v>99357.76770308851</v>
      </c>
      <c r="U56" s="1">
        <v>135.9007925233457</v>
      </c>
      <c r="V56">
        <v>224057.5398939751</v>
      </c>
      <c r="W56" s="1">
        <v>0.72017127402695891</v>
      </c>
      <c r="X56">
        <v>0.24203175375923081</v>
      </c>
      <c r="Y56">
        <v>3.7796972213810349E-2</v>
      </c>
      <c r="Z56">
        <v>0.27982872597304109</v>
      </c>
      <c r="AA56">
        <v>224.0575398939751</v>
      </c>
      <c r="AB56">
        <v>8849.0981472783678</v>
      </c>
      <c r="AC56" s="1">
        <v>879.68561934363584</v>
      </c>
      <c r="AD56">
        <v>185146.9200541696</v>
      </c>
      <c r="AE56" s="1" t="s">
        <v>3</v>
      </c>
      <c r="AF56">
        <v>39400.800000000003</v>
      </c>
      <c r="AG56" s="1">
        <v>67549.426663126229</v>
      </c>
      <c r="AH56" s="1">
        <v>67.900847500000012</v>
      </c>
      <c r="AI56">
        <v>36.088885150000003</v>
      </c>
      <c r="AJ56">
        <v>44.562506849999991</v>
      </c>
      <c r="AK56">
        <v>1.3720000000000001</v>
      </c>
      <c r="AL56">
        <v>0.98260560000000008</v>
      </c>
      <c r="AM56">
        <v>1.197007949999999</v>
      </c>
      <c r="AN56">
        <v>174.5924527982568</v>
      </c>
      <c r="AO56" s="1">
        <v>1.0282647381423971</v>
      </c>
      <c r="AP56">
        <v>1770.7287053139351</v>
      </c>
      <c r="AQ56" s="1">
        <v>2621.8194611785739</v>
      </c>
      <c r="AR56" s="1">
        <v>9138.6161606749629</v>
      </c>
      <c r="AS56" s="1">
        <v>1068.1533603843211</v>
      </c>
      <c r="AT56">
        <v>459.81965077516833</v>
      </c>
      <c r="AU56">
        <v>15059.13733832696</v>
      </c>
      <c r="AV56" s="1">
        <v>4967.426717565836</v>
      </c>
      <c r="AW56" s="1">
        <v>0.31554388456999999</v>
      </c>
      <c r="AX56">
        <v>7965.0407050911599</v>
      </c>
      <c r="AY56" s="1">
        <v>0.48816080704999998</v>
      </c>
      <c r="AZ56">
        <v>1061.7670884653401</v>
      </c>
      <c r="BA56">
        <v>6.6003712690000022E-2</v>
      </c>
      <c r="BB56">
        <v>2057.9855599852599</v>
      </c>
      <c r="BC56" s="1">
        <v>0.13029159571999999</v>
      </c>
      <c r="BD56">
        <v>16052.2200711076</v>
      </c>
      <c r="BE56" s="1">
        <v>0.58745668302788456</v>
      </c>
      <c r="BF56">
        <v>0.23392357978685921</v>
      </c>
      <c r="BG56">
        <v>0.128334961661557</v>
      </c>
      <c r="BH56">
        <v>3.1408188230583722E-2</v>
      </c>
      <c r="BI56">
        <v>1.8876587293115629E-2</v>
      </c>
    </row>
    <row r="57" spans="1:61" x14ac:dyDescent="0.35">
      <c r="A57" t="s">
        <v>1380</v>
      </c>
      <c r="B57" t="s">
        <v>682</v>
      </c>
      <c r="C57">
        <v>61.35</v>
      </c>
      <c r="D57">
        <v>12.784438790497591</v>
      </c>
      <c r="E57">
        <v>755.50740919999998</v>
      </c>
      <c r="F57">
        <v>1.0981649328789001E-2</v>
      </c>
      <c r="G57" t="s">
        <v>3</v>
      </c>
      <c r="H57" t="s">
        <v>3</v>
      </c>
      <c r="I57">
        <v>3.7230049144626742E-2</v>
      </c>
      <c r="J57">
        <v>0.9372642443257917</v>
      </c>
      <c r="K57">
        <v>3.2859462163056727E-2</v>
      </c>
      <c r="L57">
        <v>0.19047857592375969</v>
      </c>
      <c r="M57">
        <v>1.2591738087898589E-2</v>
      </c>
      <c r="N57">
        <v>0.12621489648375589</v>
      </c>
      <c r="O57">
        <v>62786.526649649502</v>
      </c>
      <c r="P57" s="1">
        <v>0.20033816265582591</v>
      </c>
      <c r="Q57">
        <v>0.18648875733038539</v>
      </c>
      <c r="R57">
        <v>0.61317308001378845</v>
      </c>
      <c r="S57">
        <v>7.3885000000000014</v>
      </c>
      <c r="T57">
        <v>79260.315248300991</v>
      </c>
      <c r="U57" s="1">
        <v>111.63650298098911</v>
      </c>
      <c r="V57">
        <v>208243.90711900091</v>
      </c>
      <c r="W57" s="1">
        <v>0.82556613228983178</v>
      </c>
      <c r="X57">
        <v>6.5371194496449514E-2</v>
      </c>
      <c r="Y57">
        <v>0.10906267321371869</v>
      </c>
      <c r="Z57">
        <v>0.17443386771016819</v>
      </c>
      <c r="AA57">
        <v>208.24390711900091</v>
      </c>
      <c r="AB57">
        <v>5280.243348575973</v>
      </c>
      <c r="AC57" s="1">
        <v>548.7005689189516</v>
      </c>
      <c r="AD57">
        <v>186528.08838528409</v>
      </c>
      <c r="AE57" s="1" t="s">
        <v>3</v>
      </c>
      <c r="AF57">
        <v>45037.324999999997</v>
      </c>
      <c r="AG57" s="1">
        <v>75231.62281568555</v>
      </c>
      <c r="AH57" s="1">
        <v>34.901977600000002</v>
      </c>
      <c r="AI57">
        <v>22.450803799999999</v>
      </c>
      <c r="AJ57">
        <v>24.592562699999998</v>
      </c>
      <c r="AK57">
        <v>1.099</v>
      </c>
      <c r="AL57">
        <v>0.70903309999999986</v>
      </c>
      <c r="AM57">
        <v>0.93033624999999986</v>
      </c>
      <c r="AN57">
        <v>1962.1878363990829</v>
      </c>
      <c r="AO57" s="1">
        <v>1.20424535679332</v>
      </c>
      <c r="AP57">
        <v>1819.0232512166251</v>
      </c>
      <c r="AQ57" s="1">
        <v>2847.208678983352</v>
      </c>
      <c r="AR57" s="1">
        <v>8093.2210539066818</v>
      </c>
      <c r="AS57" s="1">
        <v>612.71635861517439</v>
      </c>
      <c r="AT57">
        <v>425.31372238333449</v>
      </c>
      <c r="AU57">
        <v>13797.483065105171</v>
      </c>
      <c r="AV57" s="1">
        <v>7342.8246805441504</v>
      </c>
      <c r="AW57" s="1">
        <v>0.45801364384999999</v>
      </c>
      <c r="AX57">
        <v>6461.0737373234797</v>
      </c>
      <c r="AY57" s="1">
        <v>0.39026082470500001</v>
      </c>
      <c r="AZ57">
        <v>1204.3201431679499</v>
      </c>
      <c r="BA57">
        <v>7.5122739775000003E-2</v>
      </c>
      <c r="BB57">
        <v>1257.1172471468551</v>
      </c>
      <c r="BC57" s="1">
        <v>7.6602791690000005E-2</v>
      </c>
      <c r="BD57">
        <v>16265.335808182441</v>
      </c>
      <c r="BE57" s="1">
        <v>0.56040662849360035</v>
      </c>
      <c r="BF57">
        <v>0.2363901289324277</v>
      </c>
      <c r="BG57">
        <v>0.14357305516896321</v>
      </c>
      <c r="BH57">
        <v>3.7819257270012098E-2</v>
      </c>
      <c r="BI57">
        <v>2.1810930134996721E-2</v>
      </c>
    </row>
    <row r="58" spans="1:61" x14ac:dyDescent="0.35">
      <c r="A58" t="s">
        <v>1381</v>
      </c>
      <c r="B58" t="s">
        <v>683</v>
      </c>
      <c r="C58">
        <v>48.55</v>
      </c>
      <c r="D58">
        <v>61.614283116801808</v>
      </c>
      <c r="E58">
        <v>2289.06310605</v>
      </c>
      <c r="F58">
        <v>1.6694704607813551E-2</v>
      </c>
      <c r="G58">
        <v>5.4105174355203678E-2</v>
      </c>
      <c r="H58" t="s">
        <v>3</v>
      </c>
      <c r="I58">
        <v>9.3472364183964235E-2</v>
      </c>
      <c r="J58">
        <v>0.77262984384846833</v>
      </c>
      <c r="K58">
        <v>6.7628290790020709E-2</v>
      </c>
      <c r="L58">
        <v>0.42149766039365338</v>
      </c>
      <c r="M58">
        <v>3.0935396065720999E-2</v>
      </c>
      <c r="N58">
        <v>0.15378060100878799</v>
      </c>
      <c r="O58">
        <v>70329.865331379013</v>
      </c>
      <c r="P58" s="1">
        <v>0.16134344872933931</v>
      </c>
      <c r="Q58">
        <v>0.178790265533389</v>
      </c>
      <c r="R58">
        <v>0.65986628573727191</v>
      </c>
      <c r="S58">
        <v>17.831499999999998</v>
      </c>
      <c r="T58">
        <v>90641.120307324003</v>
      </c>
      <c r="U58" s="1">
        <v>133.8056623795743</v>
      </c>
      <c r="V58">
        <v>263106.22084014188</v>
      </c>
      <c r="W58" s="1">
        <v>0.68144931850776236</v>
      </c>
      <c r="X58">
        <v>0.2525436826168691</v>
      </c>
      <c r="Y58">
        <v>6.6006998875368511E-2</v>
      </c>
      <c r="Z58">
        <v>0.31855068149223759</v>
      </c>
      <c r="AA58">
        <v>263.10622084014187</v>
      </c>
      <c r="AB58">
        <v>9097.9345454805152</v>
      </c>
      <c r="AC58" s="1">
        <v>817.56543877086631</v>
      </c>
      <c r="AD58" s="1">
        <v>219198.07268376689</v>
      </c>
      <c r="AE58" s="1" t="s">
        <v>3</v>
      </c>
      <c r="AF58">
        <v>37802.425000000003</v>
      </c>
      <c r="AG58" s="1">
        <v>70937.620187525201</v>
      </c>
      <c r="AH58" s="1">
        <v>56.741630700000023</v>
      </c>
      <c r="AI58">
        <v>31.583873600000011</v>
      </c>
      <c r="AJ58">
        <v>39.029960399999993</v>
      </c>
      <c r="AK58">
        <v>1.6408499999999999</v>
      </c>
      <c r="AL58">
        <v>1.2963475</v>
      </c>
      <c r="AM58">
        <v>1.5467067000000001</v>
      </c>
      <c r="AN58">
        <v>290.17216854399533</v>
      </c>
      <c r="AO58" s="1">
        <v>1.0254972831457929</v>
      </c>
      <c r="AP58">
        <v>1833.2597565794549</v>
      </c>
      <c r="AQ58" s="1">
        <v>2758.8457135943559</v>
      </c>
      <c r="AR58" s="1">
        <v>8742.3946667255113</v>
      </c>
      <c r="AS58" s="1">
        <v>1034.445226250567</v>
      </c>
      <c r="AT58" s="1">
        <v>483.13146372699828</v>
      </c>
      <c r="AU58">
        <v>14852.07682687689</v>
      </c>
      <c r="AV58" s="1">
        <v>4651.6711479630849</v>
      </c>
      <c r="AW58" s="1">
        <v>0.29517791896000001</v>
      </c>
      <c r="AX58">
        <v>8395.6912070596645</v>
      </c>
      <c r="AY58" s="1">
        <v>0.50912655213500002</v>
      </c>
      <c r="AZ58">
        <v>1252.07425356869</v>
      </c>
      <c r="BA58">
        <v>7.6026197690000005E-2</v>
      </c>
      <c r="BB58">
        <v>1923.206932674165</v>
      </c>
      <c r="BC58" s="1">
        <v>0.11966933123</v>
      </c>
      <c r="BD58">
        <v>16222.643541265599</v>
      </c>
      <c r="BE58" s="1">
        <v>0.58327443982883964</v>
      </c>
      <c r="BF58">
        <v>0.2297019696108264</v>
      </c>
      <c r="BG58">
        <v>0.13757677206513749</v>
      </c>
      <c r="BH58">
        <v>3.2606251790209081E-2</v>
      </c>
      <c r="BI58">
        <v>1.6840566704987459E-2</v>
      </c>
    </row>
    <row r="59" spans="1:61" x14ac:dyDescent="0.35">
      <c r="A59" t="s">
        <v>1382</v>
      </c>
      <c r="B59" t="s">
        <v>684</v>
      </c>
      <c r="C59">
        <v>82.75</v>
      </c>
      <c r="D59">
        <v>9.5214172854600765</v>
      </c>
      <c r="E59">
        <v>733.05947894999997</v>
      </c>
      <c r="F59" t="s">
        <v>3</v>
      </c>
      <c r="G59" t="s">
        <v>3</v>
      </c>
      <c r="H59" t="s">
        <v>3</v>
      </c>
      <c r="I59">
        <v>2.3016602731775901E-2</v>
      </c>
      <c r="J59">
        <v>0.96426814275433725</v>
      </c>
      <c r="K59">
        <v>1.808411836942863E-2</v>
      </c>
      <c r="L59">
        <v>0.40027288145409179</v>
      </c>
      <c r="M59">
        <v>3.7965463935544362E-2</v>
      </c>
      <c r="N59">
        <v>0.15169307656547201</v>
      </c>
      <c r="O59">
        <v>58195.120124794499</v>
      </c>
      <c r="P59" s="1">
        <v>0.21195465280820069</v>
      </c>
      <c r="Q59">
        <v>0.19079768930105831</v>
      </c>
      <c r="R59">
        <v>0.59724765789074097</v>
      </c>
      <c r="S59">
        <v>7.5100000000000007</v>
      </c>
      <c r="T59">
        <v>76497.268521933496</v>
      </c>
      <c r="U59" s="1">
        <v>114.1240489593397</v>
      </c>
      <c r="V59">
        <v>234268.27954004009</v>
      </c>
      <c r="W59" s="1">
        <v>0.77290902416957019</v>
      </c>
      <c r="X59">
        <v>5.3883753483749651E-2</v>
      </c>
      <c r="Y59">
        <v>0.1732072223466801</v>
      </c>
      <c r="Z59">
        <v>0.2270909758304297</v>
      </c>
      <c r="AA59">
        <v>234.26827954004</v>
      </c>
      <c r="AB59">
        <v>6084.806946174589</v>
      </c>
      <c r="AC59" s="1">
        <v>567.08040895066961</v>
      </c>
      <c r="AD59">
        <v>197816.56798519209</v>
      </c>
      <c r="AE59" s="1" t="s">
        <v>3</v>
      </c>
      <c r="AF59">
        <v>37816.925000000003</v>
      </c>
      <c r="AG59" s="1">
        <v>60835.130015940224</v>
      </c>
      <c r="AH59" s="1">
        <v>32.096034799999998</v>
      </c>
      <c r="AI59">
        <v>22.939148599999999</v>
      </c>
      <c r="AJ59">
        <v>24.373549100000002</v>
      </c>
      <c r="AK59">
        <v>1.7075</v>
      </c>
      <c r="AL59">
        <v>1.0889598</v>
      </c>
      <c r="AM59">
        <v>1.3570329999999999</v>
      </c>
      <c r="AN59">
        <v>1056.5134490969151</v>
      </c>
      <c r="AO59" s="1">
        <v>1.23460954045072</v>
      </c>
      <c r="AP59">
        <v>2233.7779449755899</v>
      </c>
      <c r="AQ59" s="1">
        <v>3560.6571341088652</v>
      </c>
      <c r="AR59" s="1">
        <v>8644.2682468762159</v>
      </c>
      <c r="AS59" s="1">
        <v>865.5686032738738</v>
      </c>
      <c r="AT59">
        <v>502.46224561445598</v>
      </c>
      <c r="AU59">
        <v>15806.734174849</v>
      </c>
      <c r="AV59" s="1">
        <v>8135.7542609844768</v>
      </c>
      <c r="AW59" s="1">
        <v>0.45866021630999992</v>
      </c>
      <c r="AX59">
        <v>6079.2077315611841</v>
      </c>
      <c r="AY59" s="1">
        <v>0.32731002130999992</v>
      </c>
      <c r="AZ59">
        <v>1503.2049138695299</v>
      </c>
      <c r="BA59">
        <v>8.0781462160000012E-2</v>
      </c>
      <c r="BB59">
        <v>2428.9055169307949</v>
      </c>
      <c r="BC59" s="1">
        <v>0.133248300195</v>
      </c>
      <c r="BD59">
        <v>18147.07242334598</v>
      </c>
      <c r="BE59" s="1">
        <v>0.53530078439207385</v>
      </c>
      <c r="BF59">
        <v>0.23950145594618191</v>
      </c>
      <c r="BG59">
        <v>0.1542231796924588</v>
      </c>
      <c r="BH59">
        <v>4.4272202990316832E-2</v>
      </c>
      <c r="BI59">
        <v>2.6702376978968611E-2</v>
      </c>
    </row>
    <row r="60" spans="1:61" x14ac:dyDescent="0.35">
      <c r="A60" t="s">
        <v>1383</v>
      </c>
      <c r="B60" t="s">
        <v>685</v>
      </c>
      <c r="C60">
        <v>24.75</v>
      </c>
      <c r="D60">
        <v>193.31219281287221</v>
      </c>
      <c r="E60">
        <v>4290.7427114500006</v>
      </c>
      <c r="F60">
        <v>6.6476284589403314E-2</v>
      </c>
      <c r="G60">
        <v>5.771134802101173E-2</v>
      </c>
      <c r="H60">
        <v>2.9641861599683001E-3</v>
      </c>
      <c r="I60">
        <v>4.6890342761307088E-2</v>
      </c>
      <c r="J60">
        <v>0.77766787141445604</v>
      </c>
      <c r="K60">
        <v>5.0262020684028103E-2</v>
      </c>
      <c r="L60">
        <v>0.1357424726969963</v>
      </c>
      <c r="M60">
        <v>2.8839682751676071E-2</v>
      </c>
      <c r="N60">
        <v>0.12259960208325579</v>
      </c>
      <c r="O60">
        <v>79739.389368606513</v>
      </c>
      <c r="P60" s="1">
        <v>0.1438004321829213</v>
      </c>
      <c r="Q60">
        <v>0.1573724974120288</v>
      </c>
      <c r="R60">
        <v>0.69882707040504988</v>
      </c>
      <c r="S60">
        <v>25.752500000000001</v>
      </c>
      <c r="T60">
        <v>107346.035514282</v>
      </c>
      <c r="U60" s="1">
        <v>173.0867386390409</v>
      </c>
      <c r="V60">
        <v>320134.66914712841</v>
      </c>
      <c r="W60" s="1">
        <v>0.78790038129626172</v>
      </c>
      <c r="X60">
        <v>0.18026239156238921</v>
      </c>
      <c r="Y60">
        <v>3.183722714134913E-2</v>
      </c>
      <c r="Z60">
        <v>0.21209961870373839</v>
      </c>
      <c r="AA60">
        <v>320.13466914712831</v>
      </c>
      <c r="AB60">
        <v>12066.95647550749</v>
      </c>
      <c r="AC60" s="1">
        <v>1149.1391022983451</v>
      </c>
      <c r="AD60">
        <v>287574.33615157171</v>
      </c>
      <c r="AE60" s="1" t="s">
        <v>3</v>
      </c>
      <c r="AF60">
        <v>56973.324999999997</v>
      </c>
      <c r="AG60" s="1">
        <v>124171.44688961031</v>
      </c>
      <c r="AH60" s="1">
        <v>68.325989550000003</v>
      </c>
      <c r="AI60">
        <v>36.011530700000002</v>
      </c>
      <c r="AJ60">
        <v>42.599862850000001</v>
      </c>
      <c r="AK60">
        <v>1.8025</v>
      </c>
      <c r="AL60">
        <v>1.23353435</v>
      </c>
      <c r="AM60">
        <v>1.4291152</v>
      </c>
      <c r="AN60">
        <v>96.978936210650033</v>
      </c>
      <c r="AO60" s="1">
        <v>0.68068498191444093</v>
      </c>
      <c r="AP60">
        <v>1843.36481941385</v>
      </c>
      <c r="AQ60" s="1">
        <v>2647.1743649912082</v>
      </c>
      <c r="AR60" s="1">
        <v>9229.5813995805256</v>
      </c>
      <c r="AS60" s="1">
        <v>1140.5087923695501</v>
      </c>
      <c r="AT60">
        <v>412.21057334227709</v>
      </c>
      <c r="AU60">
        <v>15272.839949697411</v>
      </c>
      <c r="AV60" s="1">
        <v>2768.653592733629</v>
      </c>
      <c r="AW60" s="1">
        <v>0.17882741025000001</v>
      </c>
      <c r="AX60">
        <v>10708.71274025698</v>
      </c>
      <c r="AY60" s="1">
        <v>0.67229283139500007</v>
      </c>
      <c r="AZ60">
        <v>1302.631931356995</v>
      </c>
      <c r="BA60">
        <v>8.416558365E-2</v>
      </c>
      <c r="BB60">
        <v>1004.03447519099</v>
      </c>
      <c r="BC60" s="1">
        <v>6.4714174684999987E-2</v>
      </c>
      <c r="BD60">
        <v>15784.032739538599</v>
      </c>
      <c r="BE60" s="1">
        <v>0.59776844935506146</v>
      </c>
      <c r="BF60">
        <v>0.23042670298465551</v>
      </c>
      <c r="BG60">
        <v>0.1230845706711228</v>
      </c>
      <c r="BH60">
        <v>3.1952909753502047E-2</v>
      </c>
      <c r="BI60">
        <v>1.676736723565821E-2</v>
      </c>
    </row>
    <row r="61" spans="1:61" x14ac:dyDescent="0.35">
      <c r="A61" t="s">
        <v>1384</v>
      </c>
      <c r="B61" t="s">
        <v>686</v>
      </c>
      <c r="C61">
        <v>35.15</v>
      </c>
      <c r="D61">
        <v>33.529179007447233</v>
      </c>
      <c r="E61">
        <v>972.27822489999994</v>
      </c>
      <c r="F61" t="s">
        <v>3</v>
      </c>
      <c r="G61">
        <v>2.3455401931688831E-2</v>
      </c>
      <c r="H61" t="s">
        <v>3</v>
      </c>
      <c r="I61">
        <v>4.0845473747688987E-2</v>
      </c>
      <c r="J61">
        <v>0.88947999756298657</v>
      </c>
      <c r="K61">
        <v>5.2860709007555219E-2</v>
      </c>
      <c r="L61">
        <v>0.51721752759490935</v>
      </c>
      <c r="M61">
        <v>1.132699957053993E-2</v>
      </c>
      <c r="N61">
        <v>0.1680122234125204</v>
      </c>
      <c r="O61">
        <v>59820.48718109601</v>
      </c>
      <c r="P61" s="1">
        <v>0.2084096205314821</v>
      </c>
      <c r="Q61">
        <v>0.18946056085632951</v>
      </c>
      <c r="R61">
        <v>0.60212981861218817</v>
      </c>
      <c r="S61">
        <v>9.9710000000000001</v>
      </c>
      <c r="T61">
        <v>76076.944286870494</v>
      </c>
      <c r="U61" s="1">
        <v>106.5076552056217</v>
      </c>
      <c r="V61">
        <v>184532.74648666909</v>
      </c>
      <c r="W61" s="1">
        <v>0.70092085565869255</v>
      </c>
      <c r="X61">
        <v>0.14980101091893749</v>
      </c>
      <c r="Y61">
        <v>0.14927813342236981</v>
      </c>
      <c r="Z61">
        <v>0.29907914434130739</v>
      </c>
      <c r="AA61">
        <v>184.53274648666911</v>
      </c>
      <c r="AB61">
        <v>4971.2108844637187</v>
      </c>
      <c r="AC61" s="1">
        <v>506.82465647648212</v>
      </c>
      <c r="AD61">
        <v>144694.78059255661</v>
      </c>
      <c r="AE61" s="1" t="s">
        <v>3</v>
      </c>
      <c r="AF61">
        <v>34656.65</v>
      </c>
      <c r="AG61" s="1">
        <v>54603.73538146777</v>
      </c>
      <c r="AH61" s="1">
        <v>41.045780999999991</v>
      </c>
      <c r="AI61">
        <v>23.061355800000008</v>
      </c>
      <c r="AJ61">
        <v>29.285700600000009</v>
      </c>
      <c r="AK61">
        <v>2.4525000000000001</v>
      </c>
      <c r="AL61">
        <v>1.9105834500000001</v>
      </c>
      <c r="AM61">
        <v>2.2753396499999998</v>
      </c>
      <c r="AN61">
        <v>623.71821932053774</v>
      </c>
      <c r="AO61" s="1">
        <v>1.01946189069908</v>
      </c>
      <c r="AP61">
        <v>2009.0530723104421</v>
      </c>
      <c r="AQ61" s="1">
        <v>2854.3972566945331</v>
      </c>
      <c r="AR61" s="1">
        <v>8385.8786138590804</v>
      </c>
      <c r="AS61" s="1">
        <v>928.73786694406681</v>
      </c>
      <c r="AT61">
        <v>361.39256854603781</v>
      </c>
      <c r="AU61">
        <v>14539.45937835416</v>
      </c>
      <c r="AV61" s="1">
        <v>8247.3012982398031</v>
      </c>
      <c r="AW61" s="1">
        <v>0.49619233515499989</v>
      </c>
      <c r="AX61">
        <v>4959.6405874125958</v>
      </c>
      <c r="AY61" s="1">
        <v>0.28996189566000002</v>
      </c>
      <c r="AZ61">
        <v>1041.992742351415</v>
      </c>
      <c r="BA61">
        <v>6.1516695949999999E-2</v>
      </c>
      <c r="BB61">
        <v>2580.1249843739652</v>
      </c>
      <c r="BC61" s="1">
        <v>0.152329073235</v>
      </c>
      <c r="BD61">
        <v>16829.05961237778</v>
      </c>
      <c r="BE61" s="1">
        <v>0.52979568986783021</v>
      </c>
      <c r="BF61">
        <v>0.2317450553394379</v>
      </c>
      <c r="BG61">
        <v>0.17203628653262151</v>
      </c>
      <c r="BH61">
        <v>3.6898264597764782E-2</v>
      </c>
      <c r="BI61">
        <v>2.9524703662345581E-2</v>
      </c>
    </row>
    <row r="62" spans="1:61" x14ac:dyDescent="0.35">
      <c r="A62" t="s">
        <v>1385</v>
      </c>
      <c r="B62" t="s">
        <v>687</v>
      </c>
      <c r="C62">
        <v>116.85</v>
      </c>
      <c r="D62">
        <v>7.3767312232101929</v>
      </c>
      <c r="E62">
        <v>768.59966205000001</v>
      </c>
      <c r="F62" t="s">
        <v>3</v>
      </c>
      <c r="G62" t="s">
        <v>3</v>
      </c>
      <c r="H62" t="s">
        <v>3</v>
      </c>
      <c r="I62">
        <v>3.2648119050844977E-2</v>
      </c>
      <c r="J62">
        <v>0.94359522139442975</v>
      </c>
      <c r="K62">
        <v>2.7978013981619851E-2</v>
      </c>
      <c r="L62">
        <v>0.44434263354621939</v>
      </c>
      <c r="M62">
        <v>1.4622144186372329E-2</v>
      </c>
      <c r="N62">
        <v>0.1707179819079612</v>
      </c>
      <c r="O62">
        <v>59953.609298116004</v>
      </c>
      <c r="P62" s="1">
        <v>0.20640309286011971</v>
      </c>
      <c r="Q62">
        <v>0.17596630613156031</v>
      </c>
      <c r="R62">
        <v>0.61763060100832012</v>
      </c>
      <c r="S62">
        <v>8.7774999999999999</v>
      </c>
      <c r="T62">
        <v>77065.5933214705</v>
      </c>
      <c r="U62" s="1">
        <v>98.025090946875224</v>
      </c>
      <c r="V62">
        <v>222796.68852447529</v>
      </c>
      <c r="W62" s="1">
        <v>0.76902831000695826</v>
      </c>
      <c r="X62">
        <v>6.7731441654562213E-2</v>
      </c>
      <c r="Y62">
        <v>0.1632402483384795</v>
      </c>
      <c r="Z62">
        <v>0.2309716899930416</v>
      </c>
      <c r="AA62">
        <v>222.79668852447529</v>
      </c>
      <c r="AB62">
        <v>5528.5234082396564</v>
      </c>
      <c r="AC62" s="1">
        <v>514.59489637660795</v>
      </c>
      <c r="AD62">
        <v>193353.70334124879</v>
      </c>
      <c r="AE62" s="1" t="s">
        <v>3</v>
      </c>
      <c r="AF62">
        <v>35938</v>
      </c>
      <c r="AG62" s="1">
        <v>58091.626105046351</v>
      </c>
      <c r="AH62" s="1">
        <v>32.150742050000012</v>
      </c>
      <c r="AI62">
        <v>22.316834050000001</v>
      </c>
      <c r="AJ62">
        <v>24.063938100000001</v>
      </c>
      <c r="AK62">
        <v>0.91750000000000009</v>
      </c>
      <c r="AL62">
        <v>0.60723355000000001</v>
      </c>
      <c r="AM62">
        <v>0.68207819999999997</v>
      </c>
      <c r="AN62">
        <v>903.41862667103555</v>
      </c>
      <c r="AO62" s="1">
        <v>1.2644949344872221</v>
      </c>
      <c r="AP62">
        <v>2209.3899134752241</v>
      </c>
      <c r="AQ62" s="1">
        <v>3705.7880768719269</v>
      </c>
      <c r="AR62" s="1">
        <v>8784.6551726856233</v>
      </c>
      <c r="AS62" s="1">
        <v>892.55841733015916</v>
      </c>
      <c r="AT62">
        <v>511.35391057950562</v>
      </c>
      <c r="AU62">
        <v>16103.74549094244</v>
      </c>
      <c r="AV62" s="1">
        <v>8980.8065057405092</v>
      </c>
      <c r="AW62" s="1">
        <v>0.49132647426000009</v>
      </c>
      <c r="AX62">
        <v>5743.0452718477654</v>
      </c>
      <c r="AY62" s="1">
        <v>0.30193272648500002</v>
      </c>
      <c r="AZ62">
        <v>1507.576363074405</v>
      </c>
      <c r="BA62">
        <v>8.1122608954999981E-2</v>
      </c>
      <c r="BB62">
        <v>2328.904965336551</v>
      </c>
      <c r="BC62" s="1">
        <v>0.12561819028499999</v>
      </c>
      <c r="BD62">
        <v>18560.333105999231</v>
      </c>
      <c r="BE62" s="1">
        <v>0.53303742755823369</v>
      </c>
      <c r="BF62">
        <v>0.24058442092783991</v>
      </c>
      <c r="BG62">
        <v>0.1576166458374621</v>
      </c>
      <c r="BH62">
        <v>4.7221234629028039E-2</v>
      </c>
      <c r="BI62">
        <v>2.154027104743627E-2</v>
      </c>
    </row>
    <row r="63" spans="1:61" x14ac:dyDescent="0.35">
      <c r="A63" t="s">
        <v>1386</v>
      </c>
      <c r="B63" t="s">
        <v>688</v>
      </c>
      <c r="C63">
        <v>86.4</v>
      </c>
      <c r="D63">
        <v>9.644224509740507</v>
      </c>
      <c r="E63">
        <v>732.58512180000014</v>
      </c>
      <c r="F63" t="s">
        <v>3</v>
      </c>
      <c r="G63" t="s">
        <v>3</v>
      </c>
      <c r="H63" t="s">
        <v>3</v>
      </c>
      <c r="I63">
        <v>2.7193293561220001E-2</v>
      </c>
      <c r="J63">
        <v>0.95258533409044888</v>
      </c>
      <c r="K63">
        <v>2.401754160557653E-2</v>
      </c>
      <c r="L63">
        <v>0.4075021819971088</v>
      </c>
      <c r="M63" t="s">
        <v>3</v>
      </c>
      <c r="N63">
        <v>0.16292741164332561</v>
      </c>
      <c r="O63">
        <v>60650.543688429992</v>
      </c>
      <c r="P63" s="1">
        <v>0.2023514082390965</v>
      </c>
      <c r="Q63">
        <v>0.19457122901738669</v>
      </c>
      <c r="R63">
        <v>0.60307736274351686</v>
      </c>
      <c r="S63">
        <v>7.88</v>
      </c>
      <c r="T63">
        <v>77200.173226422499</v>
      </c>
      <c r="U63" s="1">
        <v>103.33006549898769</v>
      </c>
      <c r="V63">
        <v>212994.20004382639</v>
      </c>
      <c r="W63" s="1">
        <v>0.76473473721813856</v>
      </c>
      <c r="X63">
        <v>6.8683644317374504E-2</v>
      </c>
      <c r="Y63">
        <v>0.1665816184644868</v>
      </c>
      <c r="Z63">
        <v>0.2352652627818613</v>
      </c>
      <c r="AA63">
        <v>212.99420004382651</v>
      </c>
      <c r="AB63">
        <v>5377.6649848343841</v>
      </c>
      <c r="AC63" s="1">
        <v>538.4744210865739</v>
      </c>
      <c r="AD63">
        <v>180907.58564840691</v>
      </c>
      <c r="AE63" s="1" t="s">
        <v>3</v>
      </c>
      <c r="AF63">
        <v>36347.25</v>
      </c>
      <c r="AG63" s="1">
        <v>59160.480242154699</v>
      </c>
      <c r="AH63" s="1">
        <v>33.401353750000013</v>
      </c>
      <c r="AI63">
        <v>22.49445575</v>
      </c>
      <c r="AJ63">
        <v>23.780346699999999</v>
      </c>
      <c r="AK63">
        <v>1.54</v>
      </c>
      <c r="AL63">
        <v>1.0290185999999999</v>
      </c>
      <c r="AM63">
        <v>1.14979615</v>
      </c>
      <c r="AN63">
        <v>1140.784357489707</v>
      </c>
      <c r="AO63">
        <v>1.2770505594337651</v>
      </c>
      <c r="AP63">
        <v>2243.7397718738671</v>
      </c>
      <c r="AQ63" s="1">
        <v>3329.3480321294242</v>
      </c>
      <c r="AR63" s="1">
        <v>8738.8257109603819</v>
      </c>
      <c r="AS63" s="1">
        <v>825.96540972941534</v>
      </c>
      <c r="AT63">
        <v>540.51741381483043</v>
      </c>
      <c r="AU63">
        <v>15678.39633850791</v>
      </c>
      <c r="AV63" s="1">
        <v>8652.7829148088949</v>
      </c>
      <c r="AW63" s="1">
        <v>0.477100535755</v>
      </c>
      <c r="AX63">
        <v>5750.4360937150159</v>
      </c>
      <c r="AY63" s="1">
        <v>0.31668617006999999</v>
      </c>
      <c r="AZ63">
        <v>1536.6061986460199</v>
      </c>
      <c r="BA63">
        <v>8.3678461485000008E-2</v>
      </c>
      <c r="BB63">
        <v>2263.054760022555</v>
      </c>
      <c r="BC63" s="1">
        <v>0.122534832675</v>
      </c>
      <c r="BD63">
        <v>18202.87996719249</v>
      </c>
      <c r="BE63" s="1">
        <v>0.54287778226762851</v>
      </c>
      <c r="BF63">
        <v>0.23821700774350341</v>
      </c>
      <c r="BG63">
        <v>0.15726811448160391</v>
      </c>
      <c r="BH63">
        <v>4.2132179359169117E-2</v>
      </c>
      <c r="BI63">
        <v>1.950491614809494E-2</v>
      </c>
    </row>
    <row r="64" spans="1:61" x14ac:dyDescent="0.35">
      <c r="A64" t="s">
        <v>1387</v>
      </c>
      <c r="B64" t="s">
        <v>689</v>
      </c>
      <c r="C64">
        <v>41.35</v>
      </c>
      <c r="D64">
        <v>28.859302464219251</v>
      </c>
      <c r="E64">
        <v>1081.0699608499999</v>
      </c>
      <c r="F64" t="s">
        <v>3</v>
      </c>
      <c r="G64">
        <v>2.406723772621561E-2</v>
      </c>
      <c r="H64" t="s">
        <v>3</v>
      </c>
      <c r="I64">
        <v>2.7941710367378959E-2</v>
      </c>
      <c r="J64">
        <v>0.90052492404236895</v>
      </c>
      <c r="K64">
        <v>5.2994567613058187E-2</v>
      </c>
      <c r="L64">
        <v>0.515002916272847</v>
      </c>
      <c r="M64">
        <v>1.333078775042053E-2</v>
      </c>
      <c r="N64">
        <v>0.16595520601705799</v>
      </c>
      <c r="O64">
        <v>59142.493070908007</v>
      </c>
      <c r="P64" s="1">
        <v>0.21423494571299159</v>
      </c>
      <c r="Q64">
        <v>0.20246045143909</v>
      </c>
      <c r="R64">
        <v>0.5833046028479183</v>
      </c>
      <c r="S64">
        <v>10.157</v>
      </c>
      <c r="T64">
        <v>81988.742420093491</v>
      </c>
      <c r="U64" s="1">
        <v>110.26713881006241</v>
      </c>
      <c r="V64">
        <v>199351.23041168871</v>
      </c>
      <c r="W64" s="1">
        <v>0.71120905060932471</v>
      </c>
      <c r="X64">
        <v>0.1401346375942516</v>
      </c>
      <c r="Y64">
        <v>0.14865631179642361</v>
      </c>
      <c r="Z64">
        <v>0.28879094939067512</v>
      </c>
      <c r="AA64">
        <v>199.3512304116887</v>
      </c>
      <c r="AB64">
        <v>4998.886015034559</v>
      </c>
      <c r="AC64" s="1">
        <v>521.18143991352304</v>
      </c>
      <c r="AD64">
        <v>154025.57996572761</v>
      </c>
      <c r="AE64" s="1" t="s">
        <v>3</v>
      </c>
      <c r="AF64">
        <v>35072.300000000003</v>
      </c>
      <c r="AG64" s="1">
        <v>57142.214750005849</v>
      </c>
      <c r="AH64" s="1">
        <v>37.647297649999999</v>
      </c>
      <c r="AI64">
        <v>21.9518822</v>
      </c>
      <c r="AJ64">
        <v>26.802010599999999</v>
      </c>
      <c r="AK64">
        <v>2.5055000000000001</v>
      </c>
      <c r="AL64">
        <v>1.8750601499999999</v>
      </c>
      <c r="AM64">
        <v>2.2651441999999999</v>
      </c>
      <c r="AN64">
        <v>518.13346375385686</v>
      </c>
      <c r="AO64" s="1">
        <v>0.9723951975243047</v>
      </c>
      <c r="AP64">
        <v>1969.455083768215</v>
      </c>
      <c r="AQ64" s="1">
        <v>2801.5928923403549</v>
      </c>
      <c r="AR64" s="1">
        <v>8265.295348264528</v>
      </c>
      <c r="AS64" s="1">
        <v>924.64301728452506</v>
      </c>
      <c r="AT64">
        <v>462.47831071212488</v>
      </c>
      <c r="AU64">
        <v>14423.46465236975</v>
      </c>
      <c r="AV64" s="1">
        <v>8246.5589346421293</v>
      </c>
      <c r="AW64" s="1">
        <v>0.50173400417999992</v>
      </c>
      <c r="AX64">
        <v>4851.7186545299446</v>
      </c>
      <c r="AY64" s="1">
        <v>0.2896002312</v>
      </c>
      <c r="AZ64">
        <v>980.24682703186522</v>
      </c>
      <c r="BA64">
        <v>5.942639663999999E-2</v>
      </c>
      <c r="BB64">
        <v>2475.898321996764</v>
      </c>
      <c r="BC64" s="1">
        <v>0.14923936799500001</v>
      </c>
      <c r="BD64">
        <v>16554.422738200708</v>
      </c>
      <c r="BE64" s="1">
        <v>0.53192715342596464</v>
      </c>
      <c r="BF64">
        <v>0.2396505407640509</v>
      </c>
      <c r="BG64">
        <v>0.16743485036470199</v>
      </c>
      <c r="BH64">
        <v>3.714932477219602E-2</v>
      </c>
      <c r="BI64">
        <v>2.383813067308653E-2</v>
      </c>
    </row>
    <row r="65" spans="1:61" x14ac:dyDescent="0.35">
      <c r="A65" t="s">
        <v>1388</v>
      </c>
      <c r="B65" t="s">
        <v>690</v>
      </c>
      <c r="C65">
        <v>11.9</v>
      </c>
      <c r="D65">
        <v>206.04125264134751</v>
      </c>
      <c r="E65">
        <v>1616.3579140500001</v>
      </c>
      <c r="F65">
        <v>2.4830319438088531E-2</v>
      </c>
      <c r="G65">
        <v>0.19972928803048229</v>
      </c>
      <c r="H65" t="s">
        <v>3</v>
      </c>
      <c r="I65">
        <v>0.1011248468503451</v>
      </c>
      <c r="J65">
        <v>0.60150312239179116</v>
      </c>
      <c r="K65">
        <v>8.125407241115909E-2</v>
      </c>
      <c r="L65">
        <v>0.56991298478533814</v>
      </c>
      <c r="M65">
        <v>3.1241872311905779E-2</v>
      </c>
      <c r="N65">
        <v>0.17003001117177299</v>
      </c>
      <c r="O65">
        <v>66978.4613691595</v>
      </c>
      <c r="P65" s="1">
        <v>0.2155076888601325</v>
      </c>
      <c r="Q65">
        <v>0.1929681627495797</v>
      </c>
      <c r="R65">
        <v>0.59152414839028777</v>
      </c>
      <c r="S65">
        <v>14.733000000000001</v>
      </c>
      <c r="T65">
        <v>87568.925423979992</v>
      </c>
      <c r="U65" s="1">
        <v>122.9737259964008</v>
      </c>
      <c r="V65">
        <v>183023.62400951359</v>
      </c>
      <c r="W65" s="1">
        <v>0.68096603724612803</v>
      </c>
      <c r="X65">
        <v>0.25599773976515311</v>
      </c>
      <c r="Y65">
        <v>6.3036222988718915E-2</v>
      </c>
      <c r="Z65">
        <v>0.31903396275387191</v>
      </c>
      <c r="AA65">
        <v>183.02362400951361</v>
      </c>
      <c r="AB65">
        <v>7513.8082388426046</v>
      </c>
      <c r="AC65" s="1">
        <v>761.02194218581496</v>
      </c>
      <c r="AD65">
        <v>144112.06434708531</v>
      </c>
      <c r="AE65" s="1" t="s">
        <v>3</v>
      </c>
      <c r="AF65">
        <v>36542.85</v>
      </c>
      <c r="AG65" s="1">
        <v>56405.51961208236</v>
      </c>
      <c r="AH65" s="1">
        <v>62.942937599999993</v>
      </c>
      <c r="AI65">
        <v>36.47765050000001</v>
      </c>
      <c r="AJ65">
        <v>45.114619949999991</v>
      </c>
      <c r="AK65">
        <v>1.9944999999999999</v>
      </c>
      <c r="AL65">
        <v>1.43058555</v>
      </c>
      <c r="AM65">
        <v>1.720488750000001</v>
      </c>
      <c r="AN65">
        <v>139.186246688246</v>
      </c>
      <c r="AO65" s="1">
        <v>1.126101559643012</v>
      </c>
      <c r="AP65">
        <v>2318.7449333425102</v>
      </c>
      <c r="AQ65" s="1">
        <v>2700.3585244038341</v>
      </c>
      <c r="AR65" s="1">
        <v>8639.2654362906305</v>
      </c>
      <c r="AS65" s="1">
        <v>1028.5127725472989</v>
      </c>
      <c r="AT65">
        <v>543.08904183629784</v>
      </c>
      <c r="AU65">
        <v>15229.970708420569</v>
      </c>
      <c r="AV65" s="1">
        <v>6879.1484260582092</v>
      </c>
      <c r="AW65" s="1">
        <v>0.40894030521500002</v>
      </c>
      <c r="AX65">
        <v>6867.3075225345938</v>
      </c>
      <c r="AY65" s="1">
        <v>0.38913518933000002</v>
      </c>
      <c r="AZ65">
        <v>1092.5747341200049</v>
      </c>
      <c r="BA65">
        <v>6.2655378299999981E-2</v>
      </c>
      <c r="BB65">
        <v>2383.6789082811551</v>
      </c>
      <c r="BC65" s="1">
        <v>0.13926912715500001</v>
      </c>
      <c r="BD65">
        <v>17222.70959099396</v>
      </c>
      <c r="BE65" s="1">
        <v>0.55915038184682164</v>
      </c>
      <c r="BF65">
        <v>0.21252617047163341</v>
      </c>
      <c r="BG65">
        <v>0.17846393274080549</v>
      </c>
      <c r="BH65">
        <v>3.2020048642053232E-2</v>
      </c>
      <c r="BI65">
        <v>1.7839466298686109E-2</v>
      </c>
    </row>
    <row r="66" spans="1:61" x14ac:dyDescent="0.35">
      <c r="A66" t="s">
        <v>1389</v>
      </c>
      <c r="B66" t="s">
        <v>691</v>
      </c>
      <c r="C66">
        <v>48.85</v>
      </c>
      <c r="D66">
        <v>35.90934993384807</v>
      </c>
      <c r="E66">
        <v>1356.9740488</v>
      </c>
      <c r="F66">
        <v>1.092972888690839E-2</v>
      </c>
      <c r="G66">
        <v>1.1677452825435501E-2</v>
      </c>
      <c r="H66" t="s">
        <v>3</v>
      </c>
      <c r="I66">
        <v>2.6843115645457941E-2</v>
      </c>
      <c r="J66">
        <v>0.92712616764732925</v>
      </c>
      <c r="K66">
        <v>3.1583017427490243E-2</v>
      </c>
      <c r="L66">
        <v>0.3115551704614547</v>
      </c>
      <c r="M66">
        <v>1.1161235250362601E-2</v>
      </c>
      <c r="N66">
        <v>0.14517926406969189</v>
      </c>
      <c r="O66">
        <v>65019.302584087003</v>
      </c>
      <c r="P66" s="1">
        <v>0.1921725762487094</v>
      </c>
      <c r="Q66">
        <v>0.17404858252912819</v>
      </c>
      <c r="R66">
        <v>0.63377884122216233</v>
      </c>
      <c r="S66">
        <v>11.228999999999999</v>
      </c>
      <c r="T66">
        <v>89153.956144471507</v>
      </c>
      <c r="U66" s="1">
        <v>124.9036109761381</v>
      </c>
      <c r="V66">
        <v>236060.03000888159</v>
      </c>
      <c r="W66" s="1">
        <v>0.78066527483155068</v>
      </c>
      <c r="X66">
        <v>0.1207274997011344</v>
      </c>
      <c r="Y66">
        <v>9.8607225467314846E-2</v>
      </c>
      <c r="Z66">
        <v>0.21933472516844929</v>
      </c>
      <c r="AA66">
        <v>236.0600300088816</v>
      </c>
      <c r="AB66">
        <v>6421.0910040704848</v>
      </c>
      <c r="AC66" s="1">
        <v>669.76255885467162</v>
      </c>
      <c r="AD66">
        <v>193460.08341609189</v>
      </c>
      <c r="AE66" s="1" t="s">
        <v>3</v>
      </c>
      <c r="AF66">
        <v>42150.525000000001</v>
      </c>
      <c r="AG66" s="1">
        <v>69443.27143424013</v>
      </c>
      <c r="AH66" s="1">
        <v>42.903467099999993</v>
      </c>
      <c r="AI66">
        <v>24.814772800000011</v>
      </c>
      <c r="AJ66">
        <v>28.29908545</v>
      </c>
      <c r="AK66">
        <v>1.6975</v>
      </c>
      <c r="AL66">
        <v>1.3174113999999999</v>
      </c>
      <c r="AM66">
        <v>1.5850116000000001</v>
      </c>
      <c r="AN66">
        <v>1289.430834736344</v>
      </c>
      <c r="AO66" s="1">
        <v>1.1004826997603381</v>
      </c>
      <c r="AP66">
        <v>1789.59765039579</v>
      </c>
      <c r="AQ66" s="1">
        <v>2693.281573459984</v>
      </c>
      <c r="AR66" s="1">
        <v>7927.9841491684056</v>
      </c>
      <c r="AS66" s="1">
        <v>758.17448679168388</v>
      </c>
      <c r="AT66">
        <v>360.68677656837161</v>
      </c>
      <c r="AU66">
        <v>13529.72463638423</v>
      </c>
      <c r="AV66" s="1">
        <v>5795.5409570532947</v>
      </c>
      <c r="AW66" s="1">
        <v>0.39275353152499998</v>
      </c>
      <c r="AX66">
        <v>6790.859780234654</v>
      </c>
      <c r="AY66" s="1">
        <v>0.43680556511500013</v>
      </c>
      <c r="AZ66">
        <v>1161.1089300298449</v>
      </c>
      <c r="BA66">
        <v>7.4752091655000005E-2</v>
      </c>
      <c r="BB66">
        <v>1436.0784986122951</v>
      </c>
      <c r="BC66" s="1">
        <v>9.5688811695000014E-2</v>
      </c>
      <c r="BD66">
        <v>15183.58816593009</v>
      </c>
      <c r="BE66" s="1">
        <v>0.56205939868666488</v>
      </c>
      <c r="BF66">
        <v>0.23299780156818911</v>
      </c>
      <c r="BG66">
        <v>0.1472867168348832</v>
      </c>
      <c r="BH66">
        <v>3.5869089822750923E-2</v>
      </c>
      <c r="BI66">
        <v>2.1786993087511881E-2</v>
      </c>
    </row>
    <row r="67" spans="1:61" x14ac:dyDescent="0.35">
      <c r="A67" t="s">
        <v>1390</v>
      </c>
      <c r="B67" t="s">
        <v>692</v>
      </c>
      <c r="C67">
        <v>40.299999999999997</v>
      </c>
      <c r="D67">
        <v>26.704383906213192</v>
      </c>
      <c r="E67">
        <v>823.35479635000013</v>
      </c>
      <c r="F67" t="s">
        <v>3</v>
      </c>
      <c r="G67">
        <v>1.891439040139653E-2</v>
      </c>
      <c r="H67" t="s">
        <v>3</v>
      </c>
      <c r="I67">
        <v>3.6758818787754138E-2</v>
      </c>
      <c r="J67">
        <v>0.91186465931013261</v>
      </c>
      <c r="K67">
        <v>4.0069584731802457E-2</v>
      </c>
      <c r="L67">
        <v>0.48447122033453899</v>
      </c>
      <c r="M67">
        <v>2.0539307815203248E-2</v>
      </c>
      <c r="N67">
        <v>0.15780497033953481</v>
      </c>
      <c r="O67">
        <v>59212.391669441007</v>
      </c>
      <c r="P67" s="1">
        <v>0.2051427057925837</v>
      </c>
      <c r="Q67">
        <v>0.20503138567727519</v>
      </c>
      <c r="R67">
        <v>0.58982590853014094</v>
      </c>
      <c r="S67">
        <v>9.1555</v>
      </c>
      <c r="T67">
        <v>78338.253319968004</v>
      </c>
      <c r="U67" s="1">
        <v>94.897421412589068</v>
      </c>
      <c r="V67">
        <v>194172.19794512211</v>
      </c>
      <c r="W67" s="1">
        <v>0.75625414712006545</v>
      </c>
      <c r="X67">
        <v>0.13045282087423951</v>
      </c>
      <c r="Y67">
        <v>0.113293032005695</v>
      </c>
      <c r="Z67">
        <v>0.2437458528799345</v>
      </c>
      <c r="AA67">
        <v>194.17219794512209</v>
      </c>
      <c r="AB67">
        <v>4719.9216486259274</v>
      </c>
      <c r="AC67" s="1">
        <v>529.42215968429593</v>
      </c>
      <c r="AD67">
        <v>156903.06230530411</v>
      </c>
      <c r="AE67" s="1" t="s">
        <v>3</v>
      </c>
      <c r="AF67">
        <v>36555.5</v>
      </c>
      <c r="AG67" s="1">
        <v>59530.417584177121</v>
      </c>
      <c r="AH67" s="1">
        <v>36.506498550000003</v>
      </c>
      <c r="AI67">
        <v>21.959990350000009</v>
      </c>
      <c r="AJ67">
        <v>26.023454099999999</v>
      </c>
      <c r="AK67">
        <v>2.1150000000000002</v>
      </c>
      <c r="AL67">
        <v>1.8053782</v>
      </c>
      <c r="AM67">
        <v>2.0256989999999999</v>
      </c>
      <c r="AN67">
        <v>1168.1963967958759</v>
      </c>
      <c r="AO67" s="1">
        <v>1.066818374231681</v>
      </c>
      <c r="AP67">
        <v>2148.4970779381561</v>
      </c>
      <c r="AQ67" s="1">
        <v>3002.6639722532259</v>
      </c>
      <c r="AR67" s="1">
        <v>8416.0277904549039</v>
      </c>
      <c r="AS67" s="1">
        <v>865.47408810312425</v>
      </c>
      <c r="AT67">
        <v>471.94343870882437</v>
      </c>
      <c r="AU67">
        <v>14904.606367458229</v>
      </c>
      <c r="AV67" s="1">
        <v>8176.6144735148264</v>
      </c>
      <c r="AW67" s="1">
        <v>0.49404322773499992</v>
      </c>
      <c r="AX67">
        <v>5406.9928678860952</v>
      </c>
      <c r="AY67" s="1">
        <v>0.30661550545999988</v>
      </c>
      <c r="AZ67">
        <v>1189.2696153698</v>
      </c>
      <c r="BA67">
        <v>6.9244097179999992E-2</v>
      </c>
      <c r="BB67">
        <v>2203.48237203905</v>
      </c>
      <c r="BC67" s="1">
        <v>0.13009716964500001</v>
      </c>
      <c r="BD67">
        <v>16976.359328809769</v>
      </c>
      <c r="BE67" s="1">
        <v>0.54369480572794093</v>
      </c>
      <c r="BF67">
        <v>0.22927783791570081</v>
      </c>
      <c r="BG67">
        <v>0.16981734140387941</v>
      </c>
      <c r="BH67">
        <v>3.2904895979137032E-2</v>
      </c>
      <c r="BI67">
        <v>2.430511897334164E-2</v>
      </c>
    </row>
    <row r="68" spans="1:61" x14ac:dyDescent="0.35">
      <c r="A68" t="s">
        <v>1391</v>
      </c>
      <c r="B68" t="s">
        <v>693</v>
      </c>
      <c r="C68">
        <v>30.75</v>
      </c>
      <c r="D68">
        <v>181.9888785666642</v>
      </c>
      <c r="E68">
        <v>4995.6485184000003</v>
      </c>
      <c r="F68">
        <v>2.187368281315297E-2</v>
      </c>
      <c r="G68">
        <v>4.0329887431108227E-2</v>
      </c>
      <c r="H68">
        <v>1.9710143336382781E-3</v>
      </c>
      <c r="I68">
        <v>5.872814273222314E-2</v>
      </c>
      <c r="J68">
        <v>0.82494818567676143</v>
      </c>
      <c r="K68">
        <v>5.2890213467770383E-2</v>
      </c>
      <c r="L68">
        <v>0.26464662332504479</v>
      </c>
      <c r="M68">
        <v>1.9502522575254911E-2</v>
      </c>
      <c r="N68">
        <v>0.15030384946599981</v>
      </c>
      <c r="O68">
        <v>75913.109754606005</v>
      </c>
      <c r="P68" s="1">
        <v>0.17165600071570769</v>
      </c>
      <c r="Q68">
        <v>0.1832268063998688</v>
      </c>
      <c r="R68">
        <v>0.64511719288442326</v>
      </c>
      <c r="S68">
        <v>34.076999999999998</v>
      </c>
      <c r="T68">
        <v>102103.3732060305</v>
      </c>
      <c r="U68" s="1">
        <v>153.78546482267811</v>
      </c>
      <c r="V68">
        <v>250666.66826525901</v>
      </c>
      <c r="W68" s="1">
        <v>0.77060630337917768</v>
      </c>
      <c r="X68">
        <v>0.18420089012565699</v>
      </c>
      <c r="Y68">
        <v>4.5192806495165272E-2</v>
      </c>
      <c r="Z68">
        <v>0.22939369662082221</v>
      </c>
      <c r="AA68">
        <v>250.66666826525901</v>
      </c>
      <c r="AB68">
        <v>8937.2977678753632</v>
      </c>
      <c r="AC68" s="1">
        <v>897.12801219243806</v>
      </c>
      <c r="AD68">
        <v>208265.8171375528</v>
      </c>
      <c r="AE68" s="1" t="s">
        <v>3</v>
      </c>
      <c r="AF68">
        <v>45798.574999999997</v>
      </c>
      <c r="AG68" s="1">
        <v>82114.274900296135</v>
      </c>
      <c r="AH68" s="1">
        <v>66.687969600000002</v>
      </c>
      <c r="AI68">
        <v>32.920579949999997</v>
      </c>
      <c r="AJ68">
        <v>40.136036349999998</v>
      </c>
      <c r="AK68">
        <v>2.1749999999999998</v>
      </c>
      <c r="AL68">
        <v>1.6438571</v>
      </c>
      <c r="AM68">
        <v>1.8968105</v>
      </c>
      <c r="AN68">
        <v>174.5924527982568</v>
      </c>
      <c r="AO68" s="1">
        <v>0.87525127326592833</v>
      </c>
      <c r="AP68">
        <v>1699.894402415478</v>
      </c>
      <c r="AQ68" s="1">
        <v>2498.971489242389</v>
      </c>
      <c r="AR68" s="1">
        <v>8489.6321052278472</v>
      </c>
      <c r="AS68" s="1">
        <v>961.59573355410703</v>
      </c>
      <c r="AT68">
        <v>425.43042058445161</v>
      </c>
      <c r="AU68">
        <v>14075.52415102427</v>
      </c>
      <c r="AV68" s="1">
        <v>4183.8666869250064</v>
      </c>
      <c r="AW68" s="1">
        <v>0.29015817089000001</v>
      </c>
      <c r="AX68">
        <v>7997.530880114924</v>
      </c>
      <c r="AY68" s="1">
        <v>0.53824929515499997</v>
      </c>
      <c r="AZ68">
        <v>1195.159754313145</v>
      </c>
      <c r="BA68" s="1">
        <v>8.3158048939999979E-2</v>
      </c>
      <c r="BB68">
        <v>1289.61005386085</v>
      </c>
      <c r="BC68" s="1">
        <v>8.8434485009999994E-2</v>
      </c>
      <c r="BD68">
        <v>14666.16737521392</v>
      </c>
      <c r="BE68" s="1">
        <v>0.5937941376315341</v>
      </c>
      <c r="BF68">
        <v>0.23624067763031359</v>
      </c>
      <c r="BG68">
        <v>0.122623150669361</v>
      </c>
      <c r="BH68">
        <v>3.0734675069345421E-2</v>
      </c>
      <c r="BI68">
        <v>1.660735899944589E-2</v>
      </c>
    </row>
    <row r="69" spans="1:61" x14ac:dyDescent="0.35">
      <c r="A69" t="s">
        <v>1392</v>
      </c>
      <c r="B69" t="s">
        <v>694</v>
      </c>
      <c r="C69">
        <v>70.900000000000006</v>
      </c>
      <c r="D69">
        <v>35.7693055371005</v>
      </c>
      <c r="E69">
        <v>1940.5376501999999</v>
      </c>
      <c r="F69">
        <v>1.329812409839346E-2</v>
      </c>
      <c r="G69">
        <v>2.0837835390535041E-2</v>
      </c>
      <c r="H69" t="s">
        <v>3</v>
      </c>
      <c r="I69">
        <v>6.9117396970635264E-2</v>
      </c>
      <c r="J69">
        <v>0.84646234190708858</v>
      </c>
      <c r="K69">
        <v>5.4431521390019388E-2</v>
      </c>
      <c r="L69">
        <v>0.41437644891795922</v>
      </c>
      <c r="M69">
        <v>2.145303739879096E-2</v>
      </c>
      <c r="N69">
        <v>0.16008611695463831</v>
      </c>
      <c r="O69">
        <v>65935.06449711301</v>
      </c>
      <c r="P69" s="1">
        <v>0.1697897227887227</v>
      </c>
      <c r="Q69">
        <v>0.17935133557582639</v>
      </c>
      <c r="R69">
        <v>0.65085894163545088</v>
      </c>
      <c r="S69">
        <v>15.676842105263161</v>
      </c>
      <c r="T69">
        <v>85878.05823367578</v>
      </c>
      <c r="U69" s="1">
        <v>130.8004318041734</v>
      </c>
      <c r="V69">
        <v>197875.12013762689</v>
      </c>
      <c r="W69" s="1">
        <v>0.7662035563517634</v>
      </c>
      <c r="X69">
        <v>0.16853649992818739</v>
      </c>
      <c r="Y69">
        <v>6.5259943720049049E-2</v>
      </c>
      <c r="Z69">
        <v>0.2337964436482364</v>
      </c>
      <c r="AA69">
        <v>197.87512013762699</v>
      </c>
      <c r="AB69">
        <v>5531.65937987904</v>
      </c>
      <c r="AC69" s="1">
        <v>624.02407419079293</v>
      </c>
      <c r="AD69">
        <v>162324.92643116851</v>
      </c>
      <c r="AE69" s="1" t="s">
        <v>3</v>
      </c>
      <c r="AF69">
        <v>38214.75</v>
      </c>
      <c r="AG69" s="1">
        <v>61940.260652995821</v>
      </c>
      <c r="AH69" s="1">
        <v>43.209612600000007</v>
      </c>
      <c r="AI69">
        <v>25.838188599999999</v>
      </c>
      <c r="AJ69">
        <v>31.768277999999999</v>
      </c>
      <c r="AK69">
        <v>2.0175000000000001</v>
      </c>
      <c r="AL69">
        <v>1.3138673999999999</v>
      </c>
      <c r="AM69">
        <v>1.8230633999999999</v>
      </c>
      <c r="AN69">
        <v>908.17209468543967</v>
      </c>
      <c r="AO69" s="1">
        <v>1.139030070848976</v>
      </c>
      <c r="AP69">
        <v>1727.6945596290871</v>
      </c>
      <c r="AQ69" s="1">
        <v>2731.0477161234462</v>
      </c>
      <c r="AR69" s="1">
        <v>8083.9473307185808</v>
      </c>
      <c r="AS69" s="1">
        <v>939.41032434085719</v>
      </c>
      <c r="AT69">
        <v>375.09457456574472</v>
      </c>
      <c r="AU69">
        <v>13857.194505377711</v>
      </c>
      <c r="AV69" s="1">
        <v>6239.3701807280904</v>
      </c>
      <c r="AW69" s="1">
        <v>0.42403733321499998</v>
      </c>
      <c r="AX69">
        <v>5846.9180611542306</v>
      </c>
      <c r="AY69" s="1">
        <v>0.39187590839999997</v>
      </c>
      <c r="AZ69">
        <v>980.96853096895006</v>
      </c>
      <c r="BA69">
        <v>6.5956324829999996E-2</v>
      </c>
      <c r="BB69">
        <v>1779.9301304513051</v>
      </c>
      <c r="BC69" s="1">
        <v>0.11813043355</v>
      </c>
      <c r="BD69">
        <v>14847.18690330257</v>
      </c>
      <c r="BE69" s="1">
        <v>0.56159667434584926</v>
      </c>
      <c r="BF69">
        <v>0.2340248107117546</v>
      </c>
      <c r="BG69">
        <v>0.15322305134433181</v>
      </c>
      <c r="BH69">
        <v>2.9980763367697269E-2</v>
      </c>
      <c r="BI69">
        <v>2.117470023036705E-2</v>
      </c>
    </row>
    <row r="70" spans="1:61" x14ac:dyDescent="0.35">
      <c r="A70" t="s">
        <v>1393</v>
      </c>
      <c r="B70" t="s">
        <v>695</v>
      </c>
      <c r="C70">
        <v>104.2</v>
      </c>
      <c r="D70">
        <v>7.5707275351251946</v>
      </c>
      <c r="E70">
        <v>746.56303285000001</v>
      </c>
      <c r="F70">
        <v>1.7601499456067281E-2</v>
      </c>
      <c r="G70" t="s">
        <v>3</v>
      </c>
      <c r="H70" t="s">
        <v>3</v>
      </c>
      <c r="I70">
        <v>2.902437816152887E-2</v>
      </c>
      <c r="J70">
        <v>0.94507519156544417</v>
      </c>
      <c r="K70">
        <v>2.3752620845334499E-2</v>
      </c>
      <c r="L70">
        <v>0.3286412759327369</v>
      </c>
      <c r="M70">
        <v>1.5081419951165411E-2</v>
      </c>
      <c r="N70">
        <v>0.1564961908857313</v>
      </c>
      <c r="O70">
        <v>61516.263028581991</v>
      </c>
      <c r="P70" s="1">
        <v>0.1860764662786063</v>
      </c>
      <c r="Q70">
        <v>0.17584646991431541</v>
      </c>
      <c r="R70">
        <v>0.63807706380707852</v>
      </c>
      <c r="S70">
        <v>8.1335000000000015</v>
      </c>
      <c r="T70">
        <v>75344.486943466502</v>
      </c>
      <c r="U70" s="1">
        <v>100.2068686630728</v>
      </c>
      <c r="V70">
        <v>203621.103528626</v>
      </c>
      <c r="W70" s="1">
        <v>0.78736096354380125</v>
      </c>
      <c r="X70">
        <v>4.4655949626833599E-2</v>
      </c>
      <c r="Y70">
        <v>0.16798308682936519</v>
      </c>
      <c r="Z70">
        <v>0.21263903645619869</v>
      </c>
      <c r="AA70">
        <v>203.62110352862601</v>
      </c>
      <c r="AB70">
        <v>4998.4716425321103</v>
      </c>
      <c r="AC70" s="1">
        <v>495.26003389149429</v>
      </c>
      <c r="AD70">
        <v>183784.84841624129</v>
      </c>
      <c r="AE70" s="1" t="s">
        <v>3</v>
      </c>
      <c r="AF70">
        <v>38879.25</v>
      </c>
      <c r="AG70" s="1">
        <v>64444.316699510127</v>
      </c>
      <c r="AH70" s="1">
        <v>31.380202099999991</v>
      </c>
      <c r="AI70">
        <v>21.768421549999999</v>
      </c>
      <c r="AJ70">
        <v>23.370995749999999</v>
      </c>
      <c r="AK70">
        <v>1.41</v>
      </c>
      <c r="AL70">
        <v>0.96214679999999997</v>
      </c>
      <c r="AM70">
        <v>1.2546745500000001</v>
      </c>
      <c r="AN70">
        <v>1435.7211619107691</v>
      </c>
      <c r="AO70" s="1">
        <v>1.303247577231101</v>
      </c>
      <c r="AP70">
        <v>2036.892736362983</v>
      </c>
      <c r="AQ70" s="1">
        <v>3295.787487827125</v>
      </c>
      <c r="AR70" s="1">
        <v>8730.6041822042389</v>
      </c>
      <c r="AS70" s="1">
        <v>840.33965573750334</v>
      </c>
      <c r="AT70">
        <v>412.23099373184152</v>
      </c>
      <c r="AU70">
        <v>15315.8550558637</v>
      </c>
      <c r="AV70" s="1">
        <v>8333.2247564758618</v>
      </c>
      <c r="AW70" s="1">
        <v>0.49010293014500012</v>
      </c>
      <c r="AX70">
        <v>5812.4413155708407</v>
      </c>
      <c r="AY70" s="1">
        <v>0.332966552295</v>
      </c>
      <c r="AZ70">
        <v>1374.3789677325451</v>
      </c>
      <c r="BA70">
        <v>7.8962034149999999E-2</v>
      </c>
      <c r="BB70">
        <v>1691.6161437456899</v>
      </c>
      <c r="BC70" s="1">
        <v>9.7968483410000001E-2</v>
      </c>
      <c r="BD70">
        <v>17211.661183524939</v>
      </c>
      <c r="BE70" s="1">
        <v>0.54004733821852524</v>
      </c>
      <c r="BF70">
        <v>0.2349383438407838</v>
      </c>
      <c r="BG70">
        <v>0.15514750447809841</v>
      </c>
      <c r="BH70">
        <v>4.3175869263367792E-2</v>
      </c>
      <c r="BI70">
        <v>2.669094419922468E-2</v>
      </c>
    </row>
    <row r="71" spans="1:61" x14ac:dyDescent="0.35">
      <c r="A71" t="s">
        <v>1394</v>
      </c>
      <c r="B71" t="s">
        <v>697</v>
      </c>
      <c r="C71">
        <v>137.44999999999999</v>
      </c>
      <c r="D71">
        <v>13.097236226460341</v>
      </c>
      <c r="E71">
        <v>1568.78271255</v>
      </c>
      <c r="F71">
        <v>5.5088517396825734E-3</v>
      </c>
      <c r="G71">
        <v>1.1110971580835811E-2</v>
      </c>
      <c r="H71" t="s">
        <v>3</v>
      </c>
      <c r="I71">
        <v>1.897336288825574E-2</v>
      </c>
      <c r="J71">
        <v>0.93891825508356352</v>
      </c>
      <c r="K71">
        <v>3.2991022952913722E-2</v>
      </c>
      <c r="L71">
        <v>0.48674293773522781</v>
      </c>
      <c r="M71">
        <v>7.7373390808882433E-3</v>
      </c>
      <c r="N71">
        <v>0.16148857909923769</v>
      </c>
      <c r="O71">
        <v>59938.495277905997</v>
      </c>
      <c r="P71" s="1">
        <v>0.20412716105193779</v>
      </c>
      <c r="Q71">
        <v>0.19994745443710221</v>
      </c>
      <c r="R71">
        <v>0.59592538451096</v>
      </c>
      <c r="S71">
        <v>13.849</v>
      </c>
      <c r="T71">
        <v>80476.878464571491</v>
      </c>
      <c r="U71" s="1">
        <v>121.5521512299446</v>
      </c>
      <c r="V71">
        <v>217888.20072635551</v>
      </c>
      <c r="W71" s="1">
        <v>0.71264347998714439</v>
      </c>
      <c r="X71">
        <v>0.1214997661318872</v>
      </c>
      <c r="Y71">
        <v>0.1658567538809684</v>
      </c>
      <c r="Z71">
        <v>0.28735652001285561</v>
      </c>
      <c r="AA71">
        <v>217.88820072635551</v>
      </c>
      <c r="AB71">
        <v>5194.6220201010128</v>
      </c>
      <c r="AC71" s="1">
        <v>491.25231099058368</v>
      </c>
      <c r="AD71">
        <v>175097.3512177176</v>
      </c>
      <c r="AE71" s="1" t="s">
        <v>3</v>
      </c>
      <c r="AF71">
        <v>36071.574999999997</v>
      </c>
      <c r="AG71" s="1">
        <v>56652.677502046339</v>
      </c>
      <c r="AH71" s="1">
        <v>29.154588449999999</v>
      </c>
      <c r="AI71">
        <v>21.489496849999998</v>
      </c>
      <c r="AJ71">
        <v>22.315105549999998</v>
      </c>
      <c r="AK71">
        <v>1.48</v>
      </c>
      <c r="AL71">
        <v>1.0093474</v>
      </c>
      <c r="AM71">
        <v>1.2466017</v>
      </c>
      <c r="AN71">
        <v>337.16886470985708</v>
      </c>
      <c r="AO71" s="1">
        <v>1.0170225454615309</v>
      </c>
      <c r="AP71">
        <v>1795.440544308701</v>
      </c>
      <c r="AQ71" s="1">
        <v>3117.2849954638841</v>
      </c>
      <c r="AR71" s="1">
        <v>8270.5930186166679</v>
      </c>
      <c r="AS71" s="1">
        <v>810.52724937626886</v>
      </c>
      <c r="AT71">
        <v>360.18916484856823</v>
      </c>
      <c r="AU71">
        <v>14354.03497261409</v>
      </c>
      <c r="AV71" s="1">
        <v>8080.3875143095456</v>
      </c>
      <c r="AW71" s="1">
        <v>0.50564610909499996</v>
      </c>
      <c r="AX71">
        <v>4773.1210107488951</v>
      </c>
      <c r="AY71" s="1">
        <v>0.286667031525</v>
      </c>
      <c r="AZ71">
        <v>969.03818738804</v>
      </c>
      <c r="BA71">
        <v>5.9831954219999997E-2</v>
      </c>
      <c r="BB71">
        <v>2425.572762647545</v>
      </c>
      <c r="BC71" s="1">
        <v>0.14785490516499999</v>
      </c>
      <c r="BD71">
        <v>16248.119475094019</v>
      </c>
      <c r="BE71" s="1">
        <v>0.53762330668157432</v>
      </c>
      <c r="BF71">
        <v>0.24840482112523049</v>
      </c>
      <c r="BG71">
        <v>0.14764911022580771</v>
      </c>
      <c r="BH71">
        <v>4.5940620884169212E-2</v>
      </c>
      <c r="BI71">
        <v>2.038214108321838E-2</v>
      </c>
    </row>
    <row r="72" spans="1:61" x14ac:dyDescent="0.35">
      <c r="A72" t="s">
        <v>1395</v>
      </c>
      <c r="B72" t="s">
        <v>698</v>
      </c>
      <c r="C72">
        <v>87.3</v>
      </c>
      <c r="D72">
        <v>24.99704340382349</v>
      </c>
      <c r="E72">
        <v>1762.039992199999</v>
      </c>
      <c r="F72">
        <v>1.499896466763481E-2</v>
      </c>
      <c r="G72">
        <v>1.495129915564661E-2</v>
      </c>
      <c r="H72" t="s">
        <v>3</v>
      </c>
      <c r="I72">
        <v>4.0453051653903567E-2</v>
      </c>
      <c r="J72">
        <v>0.9034989770336832</v>
      </c>
      <c r="K72">
        <v>3.3493537273264221E-2</v>
      </c>
      <c r="L72">
        <v>0.23555723213865309</v>
      </c>
      <c r="M72">
        <v>2.7020407235867731E-2</v>
      </c>
      <c r="N72">
        <v>0.12741854943631009</v>
      </c>
      <c r="O72">
        <v>67250.059891108001</v>
      </c>
      <c r="P72" s="1">
        <v>0.17768988591046769</v>
      </c>
      <c r="Q72">
        <v>0.19760524129314819</v>
      </c>
      <c r="R72">
        <v>0.62470487279638431</v>
      </c>
      <c r="S72">
        <v>12.9605</v>
      </c>
      <c r="T72">
        <v>90800.616668597999</v>
      </c>
      <c r="U72" s="1">
        <v>139.9141979584152</v>
      </c>
      <c r="V72">
        <v>273590.78265668033</v>
      </c>
      <c r="W72" s="1">
        <v>0.8212445327482969</v>
      </c>
      <c r="X72">
        <v>8.1715022286617561E-2</v>
      </c>
      <c r="Y72">
        <v>9.7040444965085418E-2</v>
      </c>
      <c r="Z72">
        <v>0.17875546725170299</v>
      </c>
      <c r="AA72">
        <v>273.59078265668029</v>
      </c>
      <c r="AB72">
        <v>7219.4552718125469</v>
      </c>
      <c r="AC72" s="1">
        <v>767.10210161772352</v>
      </c>
      <c r="AD72">
        <v>236402.34630692849</v>
      </c>
      <c r="AE72" s="1" t="s">
        <v>3</v>
      </c>
      <c r="AF72">
        <v>48286.175000000003</v>
      </c>
      <c r="AG72" s="1">
        <v>92459.006375998637</v>
      </c>
      <c r="AH72" s="1">
        <v>42.556119849999988</v>
      </c>
      <c r="AI72">
        <v>24.152897400000001</v>
      </c>
      <c r="AJ72">
        <v>25.638853449999999</v>
      </c>
      <c r="AK72">
        <v>1.827</v>
      </c>
      <c r="AL72">
        <v>1.25877895</v>
      </c>
      <c r="AM72">
        <v>1.47275665</v>
      </c>
      <c r="AN72">
        <v>1519.120963329904</v>
      </c>
      <c r="AO72" s="1">
        <v>0.93553173049223926</v>
      </c>
      <c r="AP72">
        <v>1829.192531213311</v>
      </c>
      <c r="AQ72" s="1">
        <v>2925.2227842640259</v>
      </c>
      <c r="AR72" s="1">
        <v>7874.0772036161306</v>
      </c>
      <c r="AS72" s="1">
        <v>781.69493263517302</v>
      </c>
      <c r="AT72">
        <v>341.79810825404172</v>
      </c>
      <c r="AU72">
        <v>13751.985559982681</v>
      </c>
      <c r="AV72" s="1">
        <v>4959.8807585112954</v>
      </c>
      <c r="AW72" s="1">
        <v>0.33812777105000003</v>
      </c>
      <c r="AX72">
        <v>7554.2177026432446</v>
      </c>
      <c r="AY72" s="1">
        <v>0.49736962255999978</v>
      </c>
      <c r="AZ72">
        <v>1272.69481481196</v>
      </c>
      <c r="BA72">
        <v>8.6782569500000004E-2</v>
      </c>
      <c r="BB72">
        <v>1180.32058287409</v>
      </c>
      <c r="BC72" s="1">
        <v>7.772003688500001E-2</v>
      </c>
      <c r="BD72">
        <v>14967.11385884059</v>
      </c>
      <c r="BE72" s="1">
        <v>0.5527913690005809</v>
      </c>
      <c r="BF72">
        <v>0.22789571947310969</v>
      </c>
      <c r="BG72">
        <v>0.15515034488872889</v>
      </c>
      <c r="BH72">
        <v>4.5053146459155827E-2</v>
      </c>
      <c r="BI72">
        <v>1.9109420178424721E-2</v>
      </c>
    </row>
    <row r="73" spans="1:61" x14ac:dyDescent="0.35">
      <c r="A73" t="s">
        <v>1396</v>
      </c>
      <c r="B73" t="s">
        <v>696</v>
      </c>
      <c r="C73">
        <v>80.75</v>
      </c>
      <c r="D73">
        <v>25.217223450491112</v>
      </c>
      <c r="E73">
        <v>1713.6552052</v>
      </c>
      <c r="F73">
        <v>1.6535441843147421E-2</v>
      </c>
      <c r="G73">
        <v>3.0989386839991209E-2</v>
      </c>
      <c r="H73" t="s">
        <v>3</v>
      </c>
      <c r="I73">
        <v>5.7106853973059188E-2</v>
      </c>
      <c r="J73">
        <v>0.8385756614174531</v>
      </c>
      <c r="K73">
        <v>6.7376145749059674E-2</v>
      </c>
      <c r="L73">
        <v>0.50051718364472486</v>
      </c>
      <c r="M73">
        <v>2.5472723072155871E-2</v>
      </c>
      <c r="N73">
        <v>0.16289728300799891</v>
      </c>
      <c r="O73">
        <v>64193.550496792501</v>
      </c>
      <c r="P73" s="1">
        <v>0.19094381007525629</v>
      </c>
      <c r="Q73">
        <v>0.1885171090763082</v>
      </c>
      <c r="R73">
        <v>0.62053908084843545</v>
      </c>
      <c r="S73">
        <v>13.639473684210531</v>
      </c>
      <c r="T73">
        <v>87130.019852124737</v>
      </c>
      <c r="U73" s="1">
        <v>133.37430595034229</v>
      </c>
      <c r="V73">
        <v>227853.7934122661</v>
      </c>
      <c r="W73" s="1">
        <v>0.69748992941938748</v>
      </c>
      <c r="X73">
        <v>0.1905723811446175</v>
      </c>
      <c r="Y73">
        <v>0.1119376894359949</v>
      </c>
      <c r="Z73">
        <v>0.30251007058061241</v>
      </c>
      <c r="AA73">
        <v>227.8537934122661</v>
      </c>
      <c r="AB73">
        <v>5852.962645966003</v>
      </c>
      <c r="AC73" s="1">
        <v>612.45941759535083</v>
      </c>
      <c r="AD73">
        <v>178809.70554730529</v>
      </c>
      <c r="AE73" s="1" t="s">
        <v>3</v>
      </c>
      <c r="AF73">
        <v>36012.15</v>
      </c>
      <c r="AG73" s="1">
        <v>60666.98431416657</v>
      </c>
      <c r="AH73" s="1">
        <v>38.589069250000009</v>
      </c>
      <c r="AI73">
        <v>23.489112200000001</v>
      </c>
      <c r="AJ73">
        <v>27.765640649999991</v>
      </c>
      <c r="AK73">
        <v>1.5298499999999999</v>
      </c>
      <c r="AL73">
        <v>0.9346667500000001</v>
      </c>
      <c r="AM73">
        <v>1.3387182</v>
      </c>
      <c r="AN73">
        <v>749.52541169816618</v>
      </c>
      <c r="AO73">
        <v>1.087156802402776</v>
      </c>
      <c r="AP73">
        <v>1780.4183413006499</v>
      </c>
      <c r="AQ73" s="1">
        <v>2906.8016406026632</v>
      </c>
      <c r="AR73" s="1">
        <v>8087.8446602255262</v>
      </c>
      <c r="AS73" s="1">
        <v>912.16440933253284</v>
      </c>
      <c r="AT73">
        <v>389.9565488921761</v>
      </c>
      <c r="AU73">
        <v>14077.18560035355</v>
      </c>
      <c r="AV73" s="1">
        <v>6471.5200749174001</v>
      </c>
      <c r="AW73" s="1">
        <v>0.41225167749999991</v>
      </c>
      <c r="AX73">
        <v>5921.4483333930402</v>
      </c>
      <c r="AY73" s="1">
        <v>0.37758038563000001</v>
      </c>
      <c r="AZ73">
        <v>946.90303263217015</v>
      </c>
      <c r="BA73">
        <v>6.0902741619999999E-2</v>
      </c>
      <c r="BB73">
        <v>2339.6680862844501</v>
      </c>
      <c r="BC73" s="1">
        <v>0.14926519526000001</v>
      </c>
      <c r="BD73">
        <v>15679.53952722706</v>
      </c>
      <c r="BE73" s="1">
        <v>0.55580473085133264</v>
      </c>
      <c r="BF73">
        <v>0.23873388345503971</v>
      </c>
      <c r="BG73">
        <v>0.148787878289002</v>
      </c>
      <c r="BH73">
        <v>3.582752610891083E-2</v>
      </c>
      <c r="BI73">
        <v>2.084598129571481E-2</v>
      </c>
    </row>
    <row r="74" spans="1:61" x14ac:dyDescent="0.35">
      <c r="A74" t="s">
        <v>1397</v>
      </c>
      <c r="B74" t="s">
        <v>699</v>
      </c>
      <c r="C74">
        <v>77.150000000000006</v>
      </c>
      <c r="D74">
        <v>26.161262747444681</v>
      </c>
      <c r="E74">
        <v>1803.2912016499999</v>
      </c>
      <c r="F74">
        <v>1.468464796280023E-2</v>
      </c>
      <c r="G74">
        <v>1.6978047375809689E-2</v>
      </c>
      <c r="H74" t="s">
        <v>3</v>
      </c>
      <c r="I74">
        <v>4.9230075714981322E-2</v>
      </c>
      <c r="J74">
        <v>0.89512511981518617</v>
      </c>
      <c r="K74">
        <v>3.2683275778064569E-2</v>
      </c>
      <c r="L74">
        <v>0.19212503233211031</v>
      </c>
      <c r="M74">
        <v>3.0202814624081999E-2</v>
      </c>
      <c r="N74">
        <v>0.1236924800214661</v>
      </c>
      <c r="O74">
        <v>67382.188445032501</v>
      </c>
      <c r="P74" s="1">
        <v>0.18268451237608421</v>
      </c>
      <c r="Q74">
        <v>0.1909510165368048</v>
      </c>
      <c r="R74">
        <v>0.62636447108711102</v>
      </c>
      <c r="S74">
        <v>12.95</v>
      </c>
      <c r="T74">
        <v>89460.686465709499</v>
      </c>
      <c r="U74" s="1">
        <v>143.0752469842341</v>
      </c>
      <c r="V74">
        <v>283844.69262416859</v>
      </c>
      <c r="W74" s="1">
        <v>0.80509452251128677</v>
      </c>
      <c r="X74">
        <v>9.8237636639636583E-2</v>
      </c>
      <c r="Y74">
        <v>9.6667840849076606E-2</v>
      </c>
      <c r="Z74">
        <v>0.1949054774887132</v>
      </c>
      <c r="AA74">
        <v>283.84469262416849</v>
      </c>
      <c r="AB74">
        <v>7511.6432386187334</v>
      </c>
      <c r="AC74" s="1">
        <v>786.82644454904278</v>
      </c>
      <c r="AD74">
        <v>243710.3960229528</v>
      </c>
      <c r="AE74" s="1" t="s">
        <v>3</v>
      </c>
      <c r="AF74">
        <v>50563.8</v>
      </c>
      <c r="AG74" s="1">
        <v>98539.809398461628</v>
      </c>
      <c r="AH74" s="1">
        <v>42.3839696</v>
      </c>
      <c r="AI74">
        <v>24.334932200000001</v>
      </c>
      <c r="AJ74">
        <v>26.508949900000001</v>
      </c>
      <c r="AK74">
        <v>1.3815</v>
      </c>
      <c r="AL74">
        <v>1.0008530499999999</v>
      </c>
      <c r="AM74">
        <v>1.1437330999999999</v>
      </c>
      <c r="AN74">
        <v>1597.1469400492349</v>
      </c>
      <c r="AO74" s="1">
        <v>0.93305115038742004</v>
      </c>
      <c r="AP74">
        <v>1793.4377839310589</v>
      </c>
      <c r="AQ74" s="1">
        <v>2792.007566868419</v>
      </c>
      <c r="AR74" s="1">
        <v>7624.2017834499884</v>
      </c>
      <c r="AS74" s="1">
        <v>738.10656314573248</v>
      </c>
      <c r="AT74">
        <v>371.73385947287409</v>
      </c>
      <c r="AU74">
        <v>13319.487556868071</v>
      </c>
      <c r="AV74" s="1">
        <v>4457.9038811359596</v>
      </c>
      <c r="AW74" s="1">
        <v>0.30780731750000001</v>
      </c>
      <c r="AX74">
        <v>7922.4262318496276</v>
      </c>
      <c r="AY74" s="1">
        <v>0.53550419825999995</v>
      </c>
      <c r="AZ74">
        <v>1260.8720474869799</v>
      </c>
      <c r="BA74">
        <v>8.6429835704999985E-2</v>
      </c>
      <c r="BB74">
        <v>1038.2720161703501</v>
      </c>
      <c r="BC74" s="1">
        <v>7.0258648524999995E-2</v>
      </c>
      <c r="BD74">
        <v>14679.47417664292</v>
      </c>
      <c r="BE74" s="1">
        <v>0.550333498536973</v>
      </c>
      <c r="BF74">
        <v>0.227800872762803</v>
      </c>
      <c r="BG74">
        <v>0.15791485623701859</v>
      </c>
      <c r="BH74">
        <v>4.3751952461154223E-2</v>
      </c>
      <c r="BI74">
        <v>2.019882000205106E-2</v>
      </c>
    </row>
    <row r="75" spans="1:61" x14ac:dyDescent="0.35">
      <c r="A75" t="s">
        <v>1398</v>
      </c>
      <c r="B75" t="s">
        <v>700</v>
      </c>
      <c r="C75">
        <v>16.2</v>
      </c>
      <c r="D75">
        <v>144.08761534157421</v>
      </c>
      <c r="E75">
        <v>1438.1991303</v>
      </c>
      <c r="F75">
        <v>1.4963702002778989E-2</v>
      </c>
      <c r="G75">
        <v>3.6847899959530701E-2</v>
      </c>
      <c r="H75" t="s">
        <v>3</v>
      </c>
      <c r="I75">
        <v>4.5437989533439339E-2</v>
      </c>
      <c r="J75">
        <v>0.84799023473090762</v>
      </c>
      <c r="K75">
        <v>6.7245147525822474E-2</v>
      </c>
      <c r="L75">
        <v>0.54899863953268013</v>
      </c>
      <c r="M75">
        <v>2.4063899315620141E-2</v>
      </c>
      <c r="N75">
        <v>0.17130532476325211</v>
      </c>
      <c r="O75">
        <v>61797.598839848513</v>
      </c>
      <c r="P75" s="1">
        <v>0.21016473296248439</v>
      </c>
      <c r="Q75">
        <v>0.18895273463411111</v>
      </c>
      <c r="R75">
        <v>0.6008825324034045</v>
      </c>
      <c r="S75">
        <v>13.273</v>
      </c>
      <c r="T75">
        <v>81414.24768366749</v>
      </c>
      <c r="U75" s="1">
        <v>112.4276015236855</v>
      </c>
      <c r="V75">
        <v>161480.90655673551</v>
      </c>
      <c r="W75" s="1">
        <v>0.71776895829174092</v>
      </c>
      <c r="X75">
        <v>0.18806503056296139</v>
      </c>
      <c r="Y75">
        <v>9.4166011145297615E-2</v>
      </c>
      <c r="Z75">
        <v>0.28223104170825902</v>
      </c>
      <c r="AA75">
        <v>161.48090655673539</v>
      </c>
      <c r="AB75">
        <v>5012.4411951385064</v>
      </c>
      <c r="AC75" s="1">
        <v>564.88157994825815</v>
      </c>
      <c r="AD75">
        <v>124401.9052151051</v>
      </c>
      <c r="AE75" s="1" t="s">
        <v>3</v>
      </c>
      <c r="AF75">
        <v>34281.75</v>
      </c>
      <c r="AG75" s="1">
        <v>52245.98413500782</v>
      </c>
      <c r="AH75" s="1">
        <v>49.750777100000001</v>
      </c>
      <c r="AI75">
        <v>28.18420515</v>
      </c>
      <c r="AJ75">
        <v>35.922800449999997</v>
      </c>
      <c r="AK75">
        <v>1.819</v>
      </c>
      <c r="AL75">
        <v>1.32026</v>
      </c>
      <c r="AM75">
        <v>1.5818296999999999</v>
      </c>
      <c r="AN75">
        <v>62.596027429826208</v>
      </c>
      <c r="AO75" s="1">
        <v>0.9834993746678059</v>
      </c>
      <c r="AP75">
        <v>2026.319605856361</v>
      </c>
      <c r="AQ75" s="1">
        <v>2654.6815086800289</v>
      </c>
      <c r="AR75" s="1">
        <v>8306.4252126169376</v>
      </c>
      <c r="AS75" s="1">
        <v>933.8433963752808</v>
      </c>
      <c r="AT75">
        <v>381.68043573965122</v>
      </c>
      <c r="AU75">
        <v>14302.950159268261</v>
      </c>
      <c r="AV75" s="1">
        <v>8313.4295780509328</v>
      </c>
      <c r="AW75" s="1">
        <v>0.50873838020999995</v>
      </c>
      <c r="AX75">
        <v>4546.4271437324496</v>
      </c>
      <c r="AY75" s="1">
        <v>0.27681358230000003</v>
      </c>
      <c r="AZ75">
        <v>912.92167378053489</v>
      </c>
      <c r="BA75">
        <v>5.6006262135000012E-2</v>
      </c>
      <c r="BB75">
        <v>2624.0294525852401</v>
      </c>
      <c r="BC75" s="1">
        <v>0.15844177535500001</v>
      </c>
      <c r="BD75">
        <v>16396.807848149161</v>
      </c>
      <c r="BE75" s="1">
        <v>0.54451894947093105</v>
      </c>
      <c r="BF75">
        <v>0.23582498547219419</v>
      </c>
      <c r="BG75">
        <v>0.1699522058913355</v>
      </c>
      <c r="BH75">
        <v>3.3096989210866172E-2</v>
      </c>
      <c r="BI75">
        <v>1.6606869954673059E-2</v>
      </c>
    </row>
    <row r="76" spans="1:61" x14ac:dyDescent="0.35">
      <c r="A76" t="s">
        <v>1399</v>
      </c>
      <c r="B76" t="s">
        <v>701</v>
      </c>
      <c r="C76">
        <v>94.7</v>
      </c>
      <c r="D76">
        <v>11.315960930465099</v>
      </c>
      <c r="E76">
        <v>915.02666525000018</v>
      </c>
      <c r="F76" t="s">
        <v>3</v>
      </c>
      <c r="G76">
        <v>1.4712859122224311E-2</v>
      </c>
      <c r="H76" t="s">
        <v>3</v>
      </c>
      <c r="I76">
        <v>1.916776034280333E-2</v>
      </c>
      <c r="J76">
        <v>0.94960768424176278</v>
      </c>
      <c r="K76">
        <v>3.0667064401665819E-2</v>
      </c>
      <c r="L76">
        <v>0.41490398724056771</v>
      </c>
      <c r="M76" t="s">
        <v>3</v>
      </c>
      <c r="N76">
        <v>0.15400322823675849</v>
      </c>
      <c r="O76">
        <v>60363.231542620997</v>
      </c>
      <c r="P76" s="1">
        <v>0.21509342794812369</v>
      </c>
      <c r="Q76">
        <v>0.18080216135565999</v>
      </c>
      <c r="R76">
        <v>0.60410441069621634</v>
      </c>
      <c r="S76">
        <v>8.6014999999999997</v>
      </c>
      <c r="T76">
        <v>80137.437686117511</v>
      </c>
      <c r="U76" s="1">
        <v>112.6789972083894</v>
      </c>
      <c r="V76">
        <v>175217.66637506321</v>
      </c>
      <c r="W76" s="1">
        <v>0.79999428488217683</v>
      </c>
      <c r="X76">
        <v>8.5110605341466444E-2</v>
      </c>
      <c r="Y76">
        <v>0.1148951097763567</v>
      </c>
      <c r="Z76">
        <v>0.2000057151178232</v>
      </c>
      <c r="AA76">
        <v>175.2176663750632</v>
      </c>
      <c r="AB76">
        <v>4099.6846368327942</v>
      </c>
      <c r="AC76" s="1">
        <v>464.93974823269559</v>
      </c>
      <c r="AD76">
        <v>149900.51438464009</v>
      </c>
      <c r="AE76" s="1" t="s">
        <v>3</v>
      </c>
      <c r="AF76">
        <v>37268.1</v>
      </c>
      <c r="AG76" s="1">
        <v>58379.418956283953</v>
      </c>
      <c r="AH76" s="1">
        <v>32.230599249999997</v>
      </c>
      <c r="AI76">
        <v>21.817709950000001</v>
      </c>
      <c r="AJ76">
        <v>23.310566949999998</v>
      </c>
      <c r="AK76">
        <v>1.27</v>
      </c>
      <c r="AL76">
        <v>0.88720164999999995</v>
      </c>
      <c r="AM76">
        <v>0.99249624999999997</v>
      </c>
      <c r="AN76">
        <v>1041.600581630147</v>
      </c>
      <c r="AO76">
        <v>1.1863990727677709</v>
      </c>
      <c r="AP76">
        <v>1989.030754204721</v>
      </c>
      <c r="AQ76" s="1">
        <v>3232.6787693365491</v>
      </c>
      <c r="AR76" s="1">
        <v>8310.9130392256429</v>
      </c>
      <c r="AS76" s="1">
        <v>873.04060517126891</v>
      </c>
      <c r="AT76" s="1">
        <v>427.07298170370899</v>
      </c>
      <c r="AU76">
        <v>14832.736149641891</v>
      </c>
      <c r="AV76" s="1">
        <v>8652.8962733170665</v>
      </c>
      <c r="AW76" s="1">
        <v>0.52812115958500006</v>
      </c>
      <c r="AX76">
        <v>4640.58511062875</v>
      </c>
      <c r="AY76" s="1">
        <v>0.28032463195500001</v>
      </c>
      <c r="AZ76">
        <v>1240.941684944715</v>
      </c>
      <c r="BA76">
        <v>7.493867806E-2</v>
      </c>
      <c r="BB76">
        <v>1928.7535299287449</v>
      </c>
      <c r="BC76" s="1">
        <v>0.11661553041</v>
      </c>
      <c r="BD76">
        <v>16463.176598819271</v>
      </c>
      <c r="BE76" s="1">
        <v>0.54635289811050847</v>
      </c>
      <c r="BF76">
        <v>0.23902339034915621</v>
      </c>
      <c r="BG76">
        <v>0.15590499534951799</v>
      </c>
      <c r="BH76">
        <v>3.9552944372328459E-2</v>
      </c>
      <c r="BI76">
        <v>1.9165771818488771E-2</v>
      </c>
    </row>
    <row r="77" spans="1:61" x14ac:dyDescent="0.35">
      <c r="A77" t="s">
        <v>1400</v>
      </c>
      <c r="B77" t="s">
        <v>702</v>
      </c>
      <c r="C77">
        <v>73.650000000000006</v>
      </c>
      <c r="D77">
        <v>28.140718095019931</v>
      </c>
      <c r="E77">
        <v>1631.10093865</v>
      </c>
      <c r="F77">
        <v>8.0760430771390154E-3</v>
      </c>
      <c r="G77">
        <v>2.194413558285464E-2</v>
      </c>
      <c r="H77" t="s">
        <v>3</v>
      </c>
      <c r="I77">
        <v>2.5361311184558089E-2</v>
      </c>
      <c r="J77">
        <v>0.89801638394362526</v>
      </c>
      <c r="K77">
        <v>5.0769361639319333E-2</v>
      </c>
      <c r="L77">
        <v>0.70402143850512622</v>
      </c>
      <c r="M77">
        <v>9.6982261648197281E-3</v>
      </c>
      <c r="N77">
        <v>0.18173125277867949</v>
      </c>
      <c r="O77">
        <v>63279.915648446004</v>
      </c>
      <c r="P77" s="1">
        <v>0.1751358787669835</v>
      </c>
      <c r="Q77">
        <v>0.18920729133107769</v>
      </c>
      <c r="R77">
        <v>0.63565682990193884</v>
      </c>
      <c r="S77">
        <v>15.2745</v>
      </c>
      <c r="T77">
        <v>83173.963660183479</v>
      </c>
      <c r="U77" s="1">
        <v>108.3254248886945</v>
      </c>
      <c r="V77">
        <v>197577.81567839801</v>
      </c>
      <c r="W77" s="1">
        <v>0.6618746812640991</v>
      </c>
      <c r="X77">
        <v>0.18381245977608779</v>
      </c>
      <c r="Y77">
        <v>0.1543128589598132</v>
      </c>
      <c r="Z77">
        <v>0.33812531873590101</v>
      </c>
      <c r="AA77">
        <v>197.577815678398</v>
      </c>
      <c r="AB77">
        <v>4952.0887652475412</v>
      </c>
      <c r="AC77" s="1">
        <v>492.59437212577552</v>
      </c>
      <c r="AD77">
        <v>152363.3011145473</v>
      </c>
      <c r="AE77" s="1" t="s">
        <v>3</v>
      </c>
      <c r="AF77">
        <v>33769.5</v>
      </c>
      <c r="AG77" s="1">
        <v>54340.065798414493</v>
      </c>
      <c r="AH77" s="1">
        <v>36.50177459999999</v>
      </c>
      <c r="AI77">
        <v>21.89393200000001</v>
      </c>
      <c r="AJ77">
        <v>25.598553649999999</v>
      </c>
      <c r="AK77">
        <v>1.4218500000000001</v>
      </c>
      <c r="AL77">
        <v>1.0163624499999999</v>
      </c>
      <c r="AM77">
        <v>1.2359686000000001</v>
      </c>
      <c r="AN77">
        <v>409.40912577343192</v>
      </c>
      <c r="AO77" s="1">
        <v>0.99203057142354911</v>
      </c>
      <c r="AP77">
        <v>1942.489297831622</v>
      </c>
      <c r="AQ77" s="1">
        <v>3218.1026076684179</v>
      </c>
      <c r="AR77" s="1">
        <v>8745.887407960834</v>
      </c>
      <c r="AS77" s="1">
        <v>816.75686977575538</v>
      </c>
      <c r="AT77">
        <v>477.08291366188189</v>
      </c>
      <c r="AU77">
        <v>15200.319096898511</v>
      </c>
      <c r="AV77" s="1">
        <v>7983.578844498169</v>
      </c>
      <c r="AW77" s="1">
        <v>0.47659446003</v>
      </c>
      <c r="AX77">
        <v>4785.9281485749198</v>
      </c>
      <c r="AY77" s="1">
        <v>0.28669165669500002</v>
      </c>
      <c r="AZ77">
        <v>779.70078448054005</v>
      </c>
      <c r="BA77">
        <v>4.6732721089999998E-2</v>
      </c>
      <c r="BB77">
        <v>3261.87287353286</v>
      </c>
      <c r="BC77" s="1">
        <v>0.18998116216499999</v>
      </c>
      <c r="BD77">
        <v>16811.08065108649</v>
      </c>
      <c r="BE77" s="1">
        <v>0.54234684874069361</v>
      </c>
      <c r="BF77">
        <v>0.253832306551877</v>
      </c>
      <c r="BG77">
        <v>0.14453711683961981</v>
      </c>
      <c r="BH77">
        <v>4.0289835616153721E-2</v>
      </c>
      <c r="BI77">
        <v>1.8993892251655761E-2</v>
      </c>
    </row>
    <row r="78" spans="1:61" x14ac:dyDescent="0.35">
      <c r="A78" t="s">
        <v>1401</v>
      </c>
      <c r="B78" t="s">
        <v>703</v>
      </c>
      <c r="C78">
        <v>9</v>
      </c>
      <c r="D78">
        <v>328.09763544241628</v>
      </c>
      <c r="E78">
        <v>2189.1415991499998</v>
      </c>
      <c r="F78">
        <v>7.432094167048469E-3</v>
      </c>
      <c r="G78">
        <v>0.46746220654585541</v>
      </c>
      <c r="H78" t="s">
        <v>3</v>
      </c>
      <c r="I78">
        <v>0.11396254204502899</v>
      </c>
      <c r="J78">
        <v>0.33674096344287019</v>
      </c>
      <c r="K78">
        <v>0.1141945086734128</v>
      </c>
      <c r="L78">
        <v>0.98151678426622557</v>
      </c>
      <c r="M78">
        <v>5.5459485439808727E-2</v>
      </c>
      <c r="N78">
        <v>0.19617565774152271</v>
      </c>
      <c r="O78">
        <v>67102.989041410998</v>
      </c>
      <c r="P78" s="1">
        <v>0.25114031661707842</v>
      </c>
      <c r="Q78">
        <v>0.20964995855166399</v>
      </c>
      <c r="R78">
        <v>0.53920972483125751</v>
      </c>
      <c r="S78">
        <v>26.266500000000001</v>
      </c>
      <c r="T78">
        <v>91000.724162184997</v>
      </c>
      <c r="U78" s="1">
        <v>85.482577466145273</v>
      </c>
      <c r="V78">
        <v>129282.0042385523</v>
      </c>
      <c r="W78" s="1">
        <v>0.61567003495337802</v>
      </c>
      <c r="X78">
        <v>0.30471141951128472</v>
      </c>
      <c r="Y78">
        <v>7.9618545535337273E-2</v>
      </c>
      <c r="Z78">
        <v>0.38432996504662209</v>
      </c>
      <c r="AA78">
        <v>129.28200423855239</v>
      </c>
      <c r="AB78">
        <v>5283.4920215940756</v>
      </c>
      <c r="AC78" s="1">
        <v>538.46789069764213</v>
      </c>
      <c r="AD78">
        <v>79263.450428877375</v>
      </c>
      <c r="AE78" s="1" t="s">
        <v>3</v>
      </c>
      <c r="AF78">
        <v>28990.25</v>
      </c>
      <c r="AG78" s="1">
        <v>42645.863687534656</v>
      </c>
      <c r="AH78" s="1">
        <v>59.000914999999999</v>
      </c>
      <c r="AI78">
        <v>36.115274600000014</v>
      </c>
      <c r="AJ78">
        <v>42.910530499999993</v>
      </c>
      <c r="AK78">
        <v>2.1604999999999999</v>
      </c>
      <c r="AL78">
        <v>1.7118179499999999</v>
      </c>
      <c r="AM78">
        <v>1.97219605</v>
      </c>
      <c r="AN78">
        <v>0</v>
      </c>
      <c r="AO78" s="1">
        <v>1.237217976401279</v>
      </c>
      <c r="AP78">
        <v>3110.8223188292509</v>
      </c>
      <c r="AQ78" s="1">
        <v>4057.1227261565491</v>
      </c>
      <c r="AR78" s="1">
        <v>10395.510343504689</v>
      </c>
      <c r="AS78" s="1">
        <v>1434.9435772144291</v>
      </c>
      <c r="AT78">
        <v>661.0345065627298</v>
      </c>
      <c r="AU78">
        <v>19659.433472267639</v>
      </c>
      <c r="AV78" s="1">
        <v>10692.65721020705</v>
      </c>
      <c r="AW78" s="1">
        <v>0.50685118217999992</v>
      </c>
      <c r="AX78">
        <v>4696.0631087248112</v>
      </c>
      <c r="AY78" s="1">
        <v>0.21534184819499999</v>
      </c>
      <c r="AZ78">
        <v>1191.6390699711151</v>
      </c>
      <c r="BA78">
        <v>5.3517683070000009E-2</v>
      </c>
      <c r="BB78">
        <v>4960.2040597133891</v>
      </c>
      <c r="BC78" s="1">
        <v>0.22428928657</v>
      </c>
      <c r="BD78">
        <v>21540.563448616369</v>
      </c>
      <c r="BE78" s="1">
        <v>0.54910083900779916</v>
      </c>
      <c r="BF78">
        <v>0.21737327831204009</v>
      </c>
      <c r="BG78">
        <v>0.18626168654716241</v>
      </c>
      <c r="BH78">
        <v>2.929882346342574E-2</v>
      </c>
      <c r="BI78">
        <v>1.796537266957254E-2</v>
      </c>
    </row>
    <row r="79" spans="1:61" x14ac:dyDescent="0.35">
      <c r="A79" t="s">
        <v>1402</v>
      </c>
      <c r="B79" t="s">
        <v>704</v>
      </c>
      <c r="C79">
        <v>34.75</v>
      </c>
      <c r="D79">
        <v>124.22814059218391</v>
      </c>
      <c r="E79">
        <v>4031.9950191500002</v>
      </c>
      <c r="F79">
        <v>5.4837108633537891E-2</v>
      </c>
      <c r="G79">
        <v>0.13596049625173121</v>
      </c>
      <c r="H79">
        <v>2.1920435683072371E-3</v>
      </c>
      <c r="I79">
        <v>5.5136485908578003E-2</v>
      </c>
      <c r="J79">
        <v>0.68578941624199552</v>
      </c>
      <c r="K79">
        <v>6.6891858946206334E-2</v>
      </c>
      <c r="L79">
        <v>0.30129500720845032</v>
      </c>
      <c r="M79">
        <v>3.8918441402549228E-2</v>
      </c>
      <c r="N79">
        <v>0.14604538555301669</v>
      </c>
      <c r="O79">
        <v>74885.241454708506</v>
      </c>
      <c r="P79" s="1">
        <v>0.18562368475068411</v>
      </c>
      <c r="Q79">
        <v>0.17908480333486301</v>
      </c>
      <c r="R79">
        <v>0.63529151191445277</v>
      </c>
      <c r="S79">
        <v>30.857500000000002</v>
      </c>
      <c r="T79">
        <v>97357.979618976489</v>
      </c>
      <c r="U79" s="1">
        <v>137.94006409915781</v>
      </c>
      <c r="V79">
        <v>270262.31751464319</v>
      </c>
      <c r="W79" s="1">
        <v>0.73286132093671141</v>
      </c>
      <c r="X79">
        <v>0.21425756851181829</v>
      </c>
      <c r="Y79">
        <v>5.2881110551470357E-2</v>
      </c>
      <c r="Z79">
        <v>0.26713867906328859</v>
      </c>
      <c r="AA79">
        <v>270.26231751464331</v>
      </c>
      <c r="AB79">
        <v>9653.367717266312</v>
      </c>
      <c r="AC79" s="1">
        <v>952.98952101006091</v>
      </c>
      <c r="AD79">
        <v>231767.2567380429</v>
      </c>
      <c r="AE79" s="1" t="s">
        <v>3</v>
      </c>
      <c r="AF79">
        <v>46960.925000000003</v>
      </c>
      <c r="AG79" s="1">
        <v>86831.653168716046</v>
      </c>
      <c r="AH79" s="1">
        <v>58.09708555000001</v>
      </c>
      <c r="AI79">
        <v>33.577534849999992</v>
      </c>
      <c r="AJ79">
        <v>37.850565799999998</v>
      </c>
      <c r="AK79">
        <v>2.0175000000000001</v>
      </c>
      <c r="AL79">
        <v>1.600187</v>
      </c>
      <c r="AM79">
        <v>1.84760905</v>
      </c>
      <c r="AN79">
        <v>386.92671102848618</v>
      </c>
      <c r="AO79">
        <v>0.86995076346548061</v>
      </c>
      <c r="AP79">
        <v>1780.4917252739181</v>
      </c>
      <c r="AQ79" s="1">
        <v>2605.114940224928</v>
      </c>
      <c r="AR79" s="1">
        <v>8531.4622329648864</v>
      </c>
      <c r="AS79" s="1">
        <v>1073.6646081875781</v>
      </c>
      <c r="AT79" s="1">
        <v>453.65881582131772</v>
      </c>
      <c r="AU79">
        <v>14444.39232247263</v>
      </c>
      <c r="AV79" s="1">
        <v>3623.7106719788549</v>
      </c>
      <c r="AW79" s="1">
        <v>0.24448651827500009</v>
      </c>
      <c r="AX79">
        <v>9052.803931802071</v>
      </c>
      <c r="AY79" s="1">
        <v>0.58459810752999997</v>
      </c>
      <c r="AZ79">
        <v>1184.98827634183</v>
      </c>
      <c r="BA79">
        <v>7.8701824975000001E-2</v>
      </c>
      <c r="BB79">
        <v>1392.543722381535</v>
      </c>
      <c r="BC79" s="1">
        <v>9.2213549214999996E-2</v>
      </c>
      <c r="BD79">
        <v>15254.04660250429</v>
      </c>
      <c r="BE79" s="1">
        <v>0.58453361552236804</v>
      </c>
      <c r="BF79">
        <v>0.2254532502607883</v>
      </c>
      <c r="BG79">
        <v>0.14187071848184751</v>
      </c>
      <c r="BH79">
        <v>3.0427330272234859E-2</v>
      </c>
      <c r="BI79">
        <v>1.7715085462761369E-2</v>
      </c>
    </row>
    <row r="80" spans="1:61" x14ac:dyDescent="0.35">
      <c r="A80" t="s">
        <v>1403</v>
      </c>
      <c r="B80" t="s">
        <v>705</v>
      </c>
      <c r="C80">
        <v>28.55</v>
      </c>
      <c r="D80">
        <v>143.39688066789009</v>
      </c>
      <c r="E80">
        <v>3641.60599615</v>
      </c>
      <c r="F80">
        <v>3.2386762977221983E-2</v>
      </c>
      <c r="G80">
        <v>3.823898782202223E-2</v>
      </c>
      <c r="H80">
        <v>3.082235169669021E-3</v>
      </c>
      <c r="I80">
        <v>4.0257663240202572E-2</v>
      </c>
      <c r="J80">
        <v>0.84674888550364646</v>
      </c>
      <c r="K80">
        <v>4.2816011826378127E-2</v>
      </c>
      <c r="L80">
        <v>0.17189385610672139</v>
      </c>
      <c r="M80">
        <v>2.0667050812169699E-2</v>
      </c>
      <c r="N80">
        <v>0.12898433623882211</v>
      </c>
      <c r="O80">
        <v>77033.735661836487</v>
      </c>
      <c r="P80" s="1">
        <v>0.15335747477016409</v>
      </c>
      <c r="Q80">
        <v>0.17156057942584041</v>
      </c>
      <c r="R80">
        <v>0.67508194580399539</v>
      </c>
      <c r="S80">
        <v>22.9375</v>
      </c>
      <c r="T80">
        <v>98917.78795824798</v>
      </c>
      <c r="U80" s="1">
        <v>158.40368426654271</v>
      </c>
      <c r="V80">
        <v>291053.37695472612</v>
      </c>
      <c r="W80" s="1">
        <v>0.7602422637898496</v>
      </c>
      <c r="X80">
        <v>0.18257714041035819</v>
      </c>
      <c r="Y80">
        <v>5.7180595799792247E-2</v>
      </c>
      <c r="Z80">
        <v>0.2397577362101504</v>
      </c>
      <c r="AA80">
        <v>291.0533769547261</v>
      </c>
      <c r="AB80">
        <v>10130.009562430499</v>
      </c>
      <c r="AC80" s="1">
        <v>1018.402720406501</v>
      </c>
      <c r="AD80">
        <v>253005.29215736579</v>
      </c>
      <c r="AE80" s="1" t="s">
        <v>3</v>
      </c>
      <c r="AF80">
        <v>50694.15</v>
      </c>
      <c r="AG80" s="1">
        <v>103465.0145863581</v>
      </c>
      <c r="AH80" s="1">
        <v>60.734713649999989</v>
      </c>
      <c r="AI80">
        <v>33.193253650000003</v>
      </c>
      <c r="AJ80">
        <v>38.030824699999997</v>
      </c>
      <c r="AK80">
        <v>1.629</v>
      </c>
      <c r="AL80">
        <v>1.2929413000000001</v>
      </c>
      <c r="AM80">
        <v>1.4391244999999999</v>
      </c>
      <c r="AN80">
        <v>0</v>
      </c>
      <c r="AO80" s="1">
        <v>0.72693662283631499</v>
      </c>
      <c r="AP80">
        <v>1733.14626097925</v>
      </c>
      <c r="AQ80" s="1">
        <v>2594.1479660485138</v>
      </c>
      <c r="AR80" s="1">
        <v>8674.0273269476493</v>
      </c>
      <c r="AS80" s="1">
        <v>1020.459932115137</v>
      </c>
      <c r="AT80">
        <v>399.76916763667163</v>
      </c>
      <c r="AU80">
        <v>14421.550653727219</v>
      </c>
      <c r="AV80" s="1">
        <v>3616.42436364576</v>
      </c>
      <c r="AW80" s="1">
        <v>0.25051635007499989</v>
      </c>
      <c r="AX80">
        <v>9069.3135868105346</v>
      </c>
      <c r="AY80" s="1">
        <v>0.59975138534499994</v>
      </c>
      <c r="AZ80">
        <v>1155.85921289816</v>
      </c>
      <c r="BA80">
        <v>7.8538055649999994E-2</v>
      </c>
      <c r="BB80">
        <v>1039.23730739148</v>
      </c>
      <c r="BC80" s="1">
        <v>7.1194208904999987E-2</v>
      </c>
      <c r="BD80">
        <v>14880.834470745929</v>
      </c>
      <c r="BE80" s="1">
        <v>0.58125127106575536</v>
      </c>
      <c r="BF80">
        <v>0.22086464546863599</v>
      </c>
      <c r="BG80">
        <v>0.1457725832099781</v>
      </c>
      <c r="BH80">
        <v>3.4045624740047707E-2</v>
      </c>
      <c r="BI80">
        <v>1.8065875515582992E-2</v>
      </c>
    </row>
    <row r="81" spans="1:61" x14ac:dyDescent="0.35">
      <c r="A81" t="s">
        <v>1404</v>
      </c>
      <c r="B81" t="s">
        <v>706</v>
      </c>
      <c r="C81">
        <v>21.4</v>
      </c>
      <c r="D81">
        <v>341.03610767883868</v>
      </c>
      <c r="E81">
        <v>6092.1526099499997</v>
      </c>
      <c r="F81">
        <v>1.318335941333356E-2</v>
      </c>
      <c r="G81">
        <v>0.38754977898625492</v>
      </c>
      <c r="H81">
        <v>1.731772403241667E-3</v>
      </c>
      <c r="I81">
        <v>0.1441636602411713</v>
      </c>
      <c r="J81">
        <v>0.33864503676448521</v>
      </c>
      <c r="K81">
        <v>0.12001541868782201</v>
      </c>
      <c r="L81">
        <v>0.98992191205947522</v>
      </c>
      <c r="M81">
        <v>6.6185901339583422E-2</v>
      </c>
      <c r="N81">
        <v>0.20330714684494719</v>
      </c>
      <c r="O81">
        <v>66496.889499497498</v>
      </c>
      <c r="P81" s="1">
        <v>0.27858424294640888</v>
      </c>
      <c r="Q81">
        <v>0.19694466771623961</v>
      </c>
      <c r="R81">
        <v>0.52447108933735165</v>
      </c>
      <c r="S81">
        <v>73.102500000000006</v>
      </c>
      <c r="T81">
        <v>90441.814386829006</v>
      </c>
      <c r="U81" s="1">
        <v>91.740466381635855</v>
      </c>
      <c r="V81">
        <v>128093.6136003971</v>
      </c>
      <c r="W81" s="1">
        <v>0.66457427495299248</v>
      </c>
      <c r="X81">
        <v>0.25835323613590139</v>
      </c>
      <c r="Y81">
        <v>7.7072488911106019E-2</v>
      </c>
      <c r="Z81">
        <v>0.33542572504700752</v>
      </c>
      <c r="AA81">
        <v>128.09361360039711</v>
      </c>
      <c r="AB81">
        <v>5172.9410978075848</v>
      </c>
      <c r="AC81" s="1">
        <v>603.89290824058708</v>
      </c>
      <c r="AD81">
        <v>73242.582095914273</v>
      </c>
      <c r="AE81" s="1" t="s">
        <v>3</v>
      </c>
      <c r="AF81">
        <v>29193.424999999999</v>
      </c>
      <c r="AG81" s="1">
        <v>42745.437823538377</v>
      </c>
      <c r="AH81" s="1">
        <v>58.910932500000001</v>
      </c>
      <c r="AI81">
        <v>36.316149299999992</v>
      </c>
      <c r="AJ81">
        <v>45.109035800000001</v>
      </c>
      <c r="AK81">
        <v>2.1970000000000001</v>
      </c>
      <c r="AL81">
        <v>1.7393713</v>
      </c>
      <c r="AM81">
        <v>1.99479575</v>
      </c>
      <c r="AN81">
        <v>7.2906756133461856E-2</v>
      </c>
      <c r="AO81" s="1">
        <v>1.2585042861694331</v>
      </c>
      <c r="AP81">
        <v>2696.4576008120289</v>
      </c>
      <c r="AQ81" s="1">
        <v>3905.7163520567242</v>
      </c>
      <c r="AR81" s="1">
        <v>10132.81543142909</v>
      </c>
      <c r="AS81" s="1">
        <v>1417.0487470536459</v>
      </c>
      <c r="AT81">
        <v>828.04198652922219</v>
      </c>
      <c r="AU81">
        <v>18980.080117880709</v>
      </c>
      <c r="AV81" s="1">
        <v>10225.66352934835</v>
      </c>
      <c r="AW81" s="1">
        <v>0.51566991208500002</v>
      </c>
      <c r="AX81">
        <v>4656.324094493355</v>
      </c>
      <c r="AY81" s="1">
        <v>0.23114541851000001</v>
      </c>
      <c r="AZ81">
        <v>837.23659593801517</v>
      </c>
      <c r="BA81">
        <v>4.2773577105000002E-2</v>
      </c>
      <c r="BB81">
        <v>4240.8358850221393</v>
      </c>
      <c r="BC81" s="1">
        <v>0.21041109231999999</v>
      </c>
      <c r="BD81">
        <v>19960.060104801862</v>
      </c>
      <c r="BE81" s="1">
        <v>0.57250921734669258</v>
      </c>
      <c r="BF81">
        <v>0.22234892540984791</v>
      </c>
      <c r="BG81">
        <v>0.16221931209889881</v>
      </c>
      <c r="BH81">
        <v>3.07237198401311E-2</v>
      </c>
      <c r="BI81">
        <v>1.2198825304429469E-2</v>
      </c>
    </row>
    <row r="82" spans="1:61" x14ac:dyDescent="0.35">
      <c r="A82" t="s">
        <v>1405</v>
      </c>
      <c r="B82" t="s">
        <v>707</v>
      </c>
      <c r="C82">
        <v>57.15</v>
      </c>
      <c r="D82">
        <v>47.456630533996822</v>
      </c>
      <c r="E82">
        <v>2048.8680398500001</v>
      </c>
      <c r="F82">
        <v>7.3855737092152884E-3</v>
      </c>
      <c r="G82">
        <v>5.2091771898005998E-2</v>
      </c>
      <c r="H82" t="s">
        <v>3</v>
      </c>
      <c r="I82">
        <v>7.7555541236920253E-2</v>
      </c>
      <c r="J82">
        <v>0.77202610046291764</v>
      </c>
      <c r="K82">
        <v>9.2966455396326544E-2</v>
      </c>
      <c r="L82">
        <v>0.75044007791312828</v>
      </c>
      <c r="M82">
        <v>3.2206184561637499E-2</v>
      </c>
      <c r="N82">
        <v>0.18557476624610111</v>
      </c>
      <c r="O82">
        <v>63101.196620282513</v>
      </c>
      <c r="P82" s="1">
        <v>0.21550792285619219</v>
      </c>
      <c r="Q82">
        <v>0.19199664722865589</v>
      </c>
      <c r="R82">
        <v>0.59249542991515181</v>
      </c>
      <c r="S82">
        <v>19.3825</v>
      </c>
      <c r="T82">
        <v>82223.15834003601</v>
      </c>
      <c r="U82" s="1">
        <v>109.04255563590711</v>
      </c>
      <c r="V82">
        <v>185714.71533454099</v>
      </c>
      <c r="W82" s="1">
        <v>0.68862208682859205</v>
      </c>
      <c r="X82">
        <v>0.1973799640231208</v>
      </c>
      <c r="Y82">
        <v>0.1139979491482872</v>
      </c>
      <c r="Z82">
        <v>0.31137791317140789</v>
      </c>
      <c r="AA82">
        <v>185.71471533454101</v>
      </c>
      <c r="AB82">
        <v>5044.9221225102719</v>
      </c>
      <c r="AC82" s="1">
        <v>561.76506908860824</v>
      </c>
      <c r="AD82">
        <v>134622.1354062302</v>
      </c>
      <c r="AE82" s="1" t="s">
        <v>3</v>
      </c>
      <c r="AF82">
        <v>33687.949999999997</v>
      </c>
      <c r="AG82" s="1">
        <v>53518.733688756278</v>
      </c>
      <c r="AH82" s="1">
        <v>41.406865499999988</v>
      </c>
      <c r="AI82">
        <v>24.385233849999999</v>
      </c>
      <c r="AJ82">
        <v>31.5200104</v>
      </c>
      <c r="AK82">
        <v>1.7583500000000001</v>
      </c>
      <c r="AL82">
        <v>1.3357112</v>
      </c>
      <c r="AM82">
        <v>1.6342075</v>
      </c>
      <c r="AN82">
        <v>422.03222364691192</v>
      </c>
      <c r="AO82" s="1">
        <v>0.96867514555762901</v>
      </c>
      <c r="AP82">
        <v>1948.7917678585241</v>
      </c>
      <c r="AQ82" s="1">
        <v>3106.486595186966</v>
      </c>
      <c r="AR82" s="1">
        <v>8611.0229471581788</v>
      </c>
      <c r="AS82" s="1">
        <v>950.42859259676902</v>
      </c>
      <c r="AT82">
        <v>448.81905671153072</v>
      </c>
      <c r="AU82">
        <v>15065.54895951196</v>
      </c>
      <c r="AV82" s="1">
        <v>7626.3753249250312</v>
      </c>
      <c r="AW82" s="1">
        <v>0.45928191291499998</v>
      </c>
      <c r="AX82">
        <v>4788.988360542925</v>
      </c>
      <c r="AY82" s="1">
        <v>0.29235289699000011</v>
      </c>
      <c r="AZ82">
        <v>732.23715739366503</v>
      </c>
      <c r="BA82">
        <v>4.4720081070000008E-2</v>
      </c>
      <c r="BB82">
        <v>3471.7907938846652</v>
      </c>
      <c r="BC82" s="1">
        <v>0.20364510901999999</v>
      </c>
      <c r="BD82">
        <v>16619.391636746281</v>
      </c>
      <c r="BE82" s="1">
        <v>0.54773842579877807</v>
      </c>
      <c r="BF82">
        <v>0.24057663690967171</v>
      </c>
      <c r="BG82">
        <v>0.16181673764336549</v>
      </c>
      <c r="BH82">
        <v>3.5218832156356773E-2</v>
      </c>
      <c r="BI82">
        <v>1.464936749182805E-2</v>
      </c>
    </row>
    <row r="83" spans="1:61" x14ac:dyDescent="0.35">
      <c r="A83" t="s">
        <v>1406</v>
      </c>
      <c r="B83" t="s">
        <v>708</v>
      </c>
      <c r="C83">
        <v>74.55</v>
      </c>
      <c r="D83">
        <v>18.71442542470108</v>
      </c>
      <c r="E83">
        <v>1025.8595037</v>
      </c>
      <c r="F83" t="s">
        <v>3</v>
      </c>
      <c r="G83">
        <v>1.209613403935888E-2</v>
      </c>
      <c r="H83" t="s">
        <v>3</v>
      </c>
      <c r="I83">
        <v>2.0591522734923422E-2</v>
      </c>
      <c r="J83">
        <v>0.93439649454609608</v>
      </c>
      <c r="K83">
        <v>3.6486334162147173E-2</v>
      </c>
      <c r="L83">
        <v>0.507792304483212</v>
      </c>
      <c r="M83">
        <v>3.7965463935544362E-2</v>
      </c>
      <c r="N83">
        <v>0.1627016964194154</v>
      </c>
      <c r="O83">
        <v>56300.800389456497</v>
      </c>
      <c r="P83" s="1">
        <v>0.21095258360994051</v>
      </c>
      <c r="Q83">
        <v>0.19432047484008261</v>
      </c>
      <c r="R83">
        <v>0.59472694154997685</v>
      </c>
      <c r="S83">
        <v>10.11</v>
      </c>
      <c r="T83">
        <v>81781.808058743991</v>
      </c>
      <c r="U83" s="1">
        <v>110.0411335961381</v>
      </c>
      <c r="V83">
        <v>194927.00096175019</v>
      </c>
      <c r="W83" s="1">
        <v>0.73370705900951771</v>
      </c>
      <c r="X83">
        <v>0.1134898670283872</v>
      </c>
      <c r="Y83">
        <v>0.15280307396209511</v>
      </c>
      <c r="Z83">
        <v>0.26629294099048229</v>
      </c>
      <c r="AA83">
        <v>194.9270009617502</v>
      </c>
      <c r="AB83">
        <v>4691.1829376557971</v>
      </c>
      <c r="AC83" s="1">
        <v>499.2828100598278</v>
      </c>
      <c r="AD83">
        <v>153566.85210499089</v>
      </c>
      <c r="AE83" s="1" t="s">
        <v>3</v>
      </c>
      <c r="AF83">
        <v>34162.574999999997</v>
      </c>
      <c r="AG83" s="1">
        <v>54328.008871829406</v>
      </c>
      <c r="AH83" s="1">
        <v>32.637888349999997</v>
      </c>
      <c r="AI83">
        <v>21.927949099999999</v>
      </c>
      <c r="AJ83">
        <v>23.79357225</v>
      </c>
      <c r="AK83">
        <v>1.7075</v>
      </c>
      <c r="AL83">
        <v>1.3592105999999999</v>
      </c>
      <c r="AM83">
        <v>1.5611926</v>
      </c>
      <c r="AN83">
        <v>387.78141219572183</v>
      </c>
      <c r="AO83" s="1">
        <v>1.073765888104673</v>
      </c>
      <c r="AP83">
        <v>2104.8528030494449</v>
      </c>
      <c r="AQ83" s="1">
        <v>3344.0355912169471</v>
      </c>
      <c r="AR83" s="1">
        <v>8521.2231257519979</v>
      </c>
      <c r="AS83" s="1">
        <v>878.5883706548093</v>
      </c>
      <c r="AT83">
        <v>371.11105783355191</v>
      </c>
      <c r="AU83">
        <v>15219.810948506751</v>
      </c>
      <c r="AV83" s="1">
        <v>9153.9279896364824</v>
      </c>
      <c r="AW83" s="1">
        <v>0.52706949026999994</v>
      </c>
      <c r="AX83">
        <v>4550.9610736213599</v>
      </c>
      <c r="AY83" s="1">
        <v>0.25427480249500001</v>
      </c>
      <c r="AZ83">
        <v>1018.58321444419</v>
      </c>
      <c r="BA83">
        <v>5.7450943000000011E-2</v>
      </c>
      <c r="BB83">
        <v>2823.7426719964351</v>
      </c>
      <c r="BC83" s="1">
        <v>0.16120476424999999</v>
      </c>
      <c r="BD83">
        <v>17547.214949698471</v>
      </c>
      <c r="BE83" s="1">
        <v>0.52065792705889191</v>
      </c>
      <c r="BF83">
        <v>0.2403454492251472</v>
      </c>
      <c r="BG83">
        <v>0.17389430532582811</v>
      </c>
      <c r="BH83">
        <v>4.4189720710913941E-2</v>
      </c>
      <c r="BI83">
        <v>2.0912597679219051E-2</v>
      </c>
    </row>
    <row r="84" spans="1:61" x14ac:dyDescent="0.35">
      <c r="A84" t="s">
        <v>1407</v>
      </c>
      <c r="B84" t="s">
        <v>709</v>
      </c>
      <c r="C84">
        <v>95.2</v>
      </c>
      <c r="D84">
        <v>11.073886559281551</v>
      </c>
      <c r="E84">
        <v>960.09349304999978</v>
      </c>
      <c r="F84">
        <v>1.7601499456067281E-2</v>
      </c>
      <c r="G84">
        <v>1.1310860777717801E-2</v>
      </c>
      <c r="H84" t="s">
        <v>3</v>
      </c>
      <c r="I84">
        <v>3.2915889045507907E-2</v>
      </c>
      <c r="J84">
        <v>0.93322294688412555</v>
      </c>
      <c r="K84">
        <v>2.6987288731288861E-2</v>
      </c>
      <c r="L84">
        <v>0.37729111822544997</v>
      </c>
      <c r="M84">
        <v>1.8535951183538211E-2</v>
      </c>
      <c r="N84">
        <v>0.15104426681001309</v>
      </c>
      <c r="O84">
        <v>59994.193934159492</v>
      </c>
      <c r="P84" s="1">
        <v>0.22967270107911689</v>
      </c>
      <c r="Q84">
        <v>0.18945308003931041</v>
      </c>
      <c r="R84">
        <v>0.58087421888157276</v>
      </c>
      <c r="S84">
        <v>11.535500000000001</v>
      </c>
      <c r="T84">
        <v>71029.107824070481</v>
      </c>
      <c r="U84" s="1">
        <v>86.872688449279096</v>
      </c>
      <c r="V84">
        <v>221322.41062748001</v>
      </c>
      <c r="W84" s="1">
        <v>0.82116531516855296</v>
      </c>
      <c r="X84">
        <v>5.2383384111645108E-2</v>
      </c>
      <c r="Y84">
        <v>0.12645130071980201</v>
      </c>
      <c r="Z84">
        <v>0.1788346848314471</v>
      </c>
      <c r="AA84">
        <v>221.32241062748011</v>
      </c>
      <c r="AB84">
        <v>5466.1588400804822</v>
      </c>
      <c r="AC84" s="1">
        <v>590.10249623356447</v>
      </c>
      <c r="AD84">
        <v>182583.31424111681</v>
      </c>
      <c r="AE84" s="1" t="s">
        <v>3</v>
      </c>
      <c r="AF84">
        <v>39716.375</v>
      </c>
      <c r="AG84" s="1">
        <v>62095.55160188357</v>
      </c>
      <c r="AH84" s="1">
        <v>34.759011200000003</v>
      </c>
      <c r="AI84">
        <v>22.581124550000009</v>
      </c>
      <c r="AJ84">
        <v>25.594708950000001</v>
      </c>
      <c r="AK84">
        <v>1.8794999999999999</v>
      </c>
      <c r="AL84">
        <v>1.0982531499999999</v>
      </c>
      <c r="AM84">
        <v>1.5134620000000001</v>
      </c>
      <c r="AN84">
        <v>1205.3483443569751</v>
      </c>
      <c r="AO84" s="1">
        <v>1.258747771572259</v>
      </c>
      <c r="AP84">
        <v>2052.4608149277001</v>
      </c>
      <c r="AQ84" s="1">
        <v>2933.3242401684279</v>
      </c>
      <c r="AR84" s="1">
        <v>8206.1676185245378</v>
      </c>
      <c r="AS84" s="1">
        <v>851.01730930769349</v>
      </c>
      <c r="AT84">
        <v>534.26724172344689</v>
      </c>
      <c r="AU84">
        <v>14577.237224651801</v>
      </c>
      <c r="AV84" s="1">
        <v>7879.5208405190306</v>
      </c>
      <c r="AW84" s="1">
        <v>0.47655196264499999</v>
      </c>
      <c r="AX84">
        <v>5793.8430318888913</v>
      </c>
      <c r="AY84" s="1">
        <v>0.34333630157</v>
      </c>
      <c r="AZ84">
        <v>1161.437715439615</v>
      </c>
      <c r="BA84">
        <v>6.9656681339999985E-2</v>
      </c>
      <c r="BB84">
        <v>1858.378087151305</v>
      </c>
      <c r="BC84" s="1">
        <v>0.11045505446499999</v>
      </c>
      <c r="BD84">
        <v>16693.179674998839</v>
      </c>
      <c r="BE84" s="1">
        <v>0.54591824421319557</v>
      </c>
      <c r="BF84">
        <v>0.23435547255526371</v>
      </c>
      <c r="BG84">
        <v>0.1553773966278813</v>
      </c>
      <c r="BH84">
        <v>4.2912222166887087E-2</v>
      </c>
      <c r="BI84">
        <v>2.1436664436772401E-2</v>
      </c>
    </row>
    <row r="85" spans="1:61" x14ac:dyDescent="0.35">
      <c r="A85" t="s">
        <v>1408</v>
      </c>
      <c r="B85" t="s">
        <v>710</v>
      </c>
      <c r="C85">
        <v>58.85</v>
      </c>
      <c r="D85">
        <v>21.974718055009809</v>
      </c>
      <c r="E85">
        <v>1046.83690675</v>
      </c>
      <c r="F85">
        <v>9.274376185692941E-3</v>
      </c>
      <c r="G85">
        <v>1.516490918588231E-2</v>
      </c>
      <c r="H85" t="s">
        <v>3</v>
      </c>
      <c r="I85">
        <v>3.7536107990643511E-2</v>
      </c>
      <c r="J85">
        <v>0.91862819910172733</v>
      </c>
      <c r="K85">
        <v>3.226782375296898E-2</v>
      </c>
      <c r="L85">
        <v>0.33344996599059351</v>
      </c>
      <c r="M85">
        <v>1.7218653269517749E-2</v>
      </c>
      <c r="N85">
        <v>0.1498552347101641</v>
      </c>
      <c r="O85">
        <v>63419.756644295507</v>
      </c>
      <c r="P85" s="1">
        <v>0.1988404672243744</v>
      </c>
      <c r="Q85">
        <v>0.19006253910275239</v>
      </c>
      <c r="R85">
        <v>0.61109699367287318</v>
      </c>
      <c r="S85">
        <v>9.5340000000000007</v>
      </c>
      <c r="T85">
        <v>85469.733856854</v>
      </c>
      <c r="U85" s="1">
        <v>113.0714444070117</v>
      </c>
      <c r="V85">
        <v>233819.38466711159</v>
      </c>
      <c r="W85" s="1">
        <v>0.7963256449820737</v>
      </c>
      <c r="X85">
        <v>0.1128719183883595</v>
      </c>
      <c r="Y85">
        <v>9.0802436629566871E-2</v>
      </c>
      <c r="Z85">
        <v>0.20367435501792641</v>
      </c>
      <c r="AA85">
        <v>233.81938466711159</v>
      </c>
      <c r="AB85">
        <v>6230.2739828504691</v>
      </c>
      <c r="AC85" s="1">
        <v>684.5612525777467</v>
      </c>
      <c r="AD85">
        <v>193848.51157541401</v>
      </c>
      <c r="AE85" s="1" t="s">
        <v>3</v>
      </c>
      <c r="AF85">
        <v>39840.35</v>
      </c>
      <c r="AG85" s="1">
        <v>65202.461913250598</v>
      </c>
      <c r="AH85" s="1">
        <v>42.481459149999992</v>
      </c>
      <c r="AI85">
        <v>24.164668899999999</v>
      </c>
      <c r="AJ85">
        <v>28.436543650000001</v>
      </c>
      <c r="AK85">
        <v>1.925</v>
      </c>
      <c r="AL85">
        <v>1.4521821500000001</v>
      </c>
      <c r="AM85">
        <v>1.748613350000001</v>
      </c>
      <c r="AN85">
        <v>1358.5541123229809</v>
      </c>
      <c r="AO85" s="1">
        <v>1.224173913886704</v>
      </c>
      <c r="AP85">
        <v>2068.988272422494</v>
      </c>
      <c r="AQ85" s="1">
        <v>2847.0534818009878</v>
      </c>
      <c r="AR85" s="1">
        <v>7980.3526068690571</v>
      </c>
      <c r="AS85" s="1">
        <v>827.87378278555207</v>
      </c>
      <c r="AT85">
        <v>403.09591800954871</v>
      </c>
      <c r="AU85">
        <v>14127.364061887631</v>
      </c>
      <c r="AV85" s="1">
        <v>6496.3943548892003</v>
      </c>
      <c r="AW85" s="1">
        <v>0.40648930111999992</v>
      </c>
      <c r="AX85">
        <v>6742.9140112217301</v>
      </c>
      <c r="AY85" s="1">
        <v>0.40586559830000002</v>
      </c>
      <c r="AZ85">
        <v>1368.008722607625</v>
      </c>
      <c r="BA85">
        <v>8.2549050834999999E-2</v>
      </c>
      <c r="BB85">
        <v>1756.31894183953</v>
      </c>
      <c r="BC85" s="1">
        <v>0.10509604976</v>
      </c>
      <c r="BD85">
        <v>16363.63603055808</v>
      </c>
      <c r="BE85" s="1">
        <v>0.55168577658708462</v>
      </c>
      <c r="BF85">
        <v>0.22936835384777871</v>
      </c>
      <c r="BG85">
        <v>0.1635663692124423</v>
      </c>
      <c r="BH85">
        <v>3.4230765350497842E-2</v>
      </c>
      <c r="BI85">
        <v>2.114873500219637E-2</v>
      </c>
    </row>
    <row r="86" spans="1:61" x14ac:dyDescent="0.35">
      <c r="A86" t="s">
        <v>1409</v>
      </c>
      <c r="B86" t="s">
        <v>711</v>
      </c>
      <c r="C86">
        <v>28.3</v>
      </c>
      <c r="D86">
        <v>70.592475151053037</v>
      </c>
      <c r="E86">
        <v>1671.6377703999999</v>
      </c>
      <c r="F86">
        <v>1.390506168246167E-2</v>
      </c>
      <c r="G86">
        <v>2.0733439939631761E-2</v>
      </c>
      <c r="H86" t="s">
        <v>3</v>
      </c>
      <c r="I86">
        <v>3.1198019951907661E-2</v>
      </c>
      <c r="J86">
        <v>0.90206059668099559</v>
      </c>
      <c r="K86">
        <v>4.1280973079342552E-2</v>
      </c>
      <c r="L86">
        <v>0.35430765402885489</v>
      </c>
      <c r="M86">
        <v>1.269255064156811E-2</v>
      </c>
      <c r="N86">
        <v>0.14950215255817739</v>
      </c>
      <c r="O86">
        <v>65971.928119681485</v>
      </c>
      <c r="P86" s="1">
        <v>0.18679142934185941</v>
      </c>
      <c r="Q86">
        <v>0.15365237124758641</v>
      </c>
      <c r="R86">
        <v>0.65955619941055432</v>
      </c>
      <c r="S86">
        <v>13.645</v>
      </c>
      <c r="T86">
        <v>85828.9982791035</v>
      </c>
      <c r="U86" s="1">
        <v>127.36018054233681</v>
      </c>
      <c r="V86">
        <v>190063.63127184281</v>
      </c>
      <c r="W86" s="1">
        <v>0.75935658443393728</v>
      </c>
      <c r="X86">
        <v>0.14999590110380959</v>
      </c>
      <c r="Y86">
        <v>9.0647514462253137E-2</v>
      </c>
      <c r="Z86">
        <v>0.24064341556606281</v>
      </c>
      <c r="AA86">
        <v>190.06363127184281</v>
      </c>
      <c r="AB86">
        <v>5662.0974721296288</v>
      </c>
      <c r="AC86" s="1">
        <v>621.49415334676837</v>
      </c>
      <c r="AD86">
        <v>160047.96931940189</v>
      </c>
      <c r="AE86" s="1" t="s">
        <v>3</v>
      </c>
      <c r="AF86">
        <v>40417.25</v>
      </c>
      <c r="AG86" s="1">
        <v>65433.829927616578</v>
      </c>
      <c r="AH86" s="1">
        <v>49.315326900000002</v>
      </c>
      <c r="AI86">
        <v>27.111174599999998</v>
      </c>
      <c r="AJ86">
        <v>33.094391149999993</v>
      </c>
      <c r="AK86">
        <v>1.899</v>
      </c>
      <c r="AL86">
        <v>1.3061011</v>
      </c>
      <c r="AM86">
        <v>1.624560100000001</v>
      </c>
      <c r="AN86">
        <v>444.43255554763141</v>
      </c>
      <c r="AO86" s="1">
        <v>0.92584380837335034</v>
      </c>
      <c r="AP86">
        <v>1740.266132556719</v>
      </c>
      <c r="AQ86" s="1">
        <v>2574.097865573437</v>
      </c>
      <c r="AR86" s="1">
        <v>7521.1247599419848</v>
      </c>
      <c r="AS86" s="1">
        <v>877.04213974999618</v>
      </c>
      <c r="AT86">
        <v>398.66082044058868</v>
      </c>
      <c r="AU86">
        <v>13111.191718262729</v>
      </c>
      <c r="AV86" s="1">
        <v>6476.6397298460597</v>
      </c>
      <c r="AW86" s="1">
        <v>0.447123992315</v>
      </c>
      <c r="AX86">
        <v>5586.2449575652527</v>
      </c>
      <c r="AY86" s="1">
        <v>0.38080897460000002</v>
      </c>
      <c r="AZ86">
        <v>936.21380060564991</v>
      </c>
      <c r="BA86">
        <v>6.4640026845000004E-2</v>
      </c>
      <c r="BB86">
        <v>1565.502313345535</v>
      </c>
      <c r="BC86" s="1">
        <v>0.107427006235</v>
      </c>
      <c r="BD86">
        <v>14564.6008013625</v>
      </c>
      <c r="BE86" s="1">
        <v>0.5704279024974348</v>
      </c>
      <c r="BF86">
        <v>0.22860182744387009</v>
      </c>
      <c r="BG86">
        <v>0.14139414997637309</v>
      </c>
      <c r="BH86">
        <v>3.6624097885307308E-2</v>
      </c>
      <c r="BI86">
        <v>2.295202219701448E-2</v>
      </c>
    </row>
    <row r="87" spans="1:61" x14ac:dyDescent="0.35">
      <c r="A87" t="s">
        <v>1410</v>
      </c>
      <c r="B87" t="s">
        <v>712</v>
      </c>
      <c r="C87">
        <v>166.05</v>
      </c>
      <c r="D87">
        <v>10.647031889356739</v>
      </c>
      <c r="E87">
        <v>1483.2061553000001</v>
      </c>
      <c r="F87">
        <v>6.7203754913049661E-3</v>
      </c>
      <c r="G87">
        <v>1.116074324732818E-2</v>
      </c>
      <c r="H87" t="s">
        <v>3</v>
      </c>
      <c r="I87">
        <v>1.7048251989786382E-2</v>
      </c>
      <c r="J87">
        <v>0.94358747353318062</v>
      </c>
      <c r="K87">
        <v>2.8529450089523942E-2</v>
      </c>
      <c r="L87">
        <v>0.43642577757160089</v>
      </c>
      <c r="M87">
        <v>8.3036384414563614E-3</v>
      </c>
      <c r="N87">
        <v>0.16005607647367531</v>
      </c>
      <c r="O87">
        <v>61291.835980942982</v>
      </c>
      <c r="P87" s="1">
        <v>0.18407521483974831</v>
      </c>
      <c r="Q87">
        <v>0.16983286643388279</v>
      </c>
      <c r="R87">
        <v>0.64609191872636873</v>
      </c>
      <c r="S87">
        <v>13.957000000000001</v>
      </c>
      <c r="T87">
        <v>80502.795655103997</v>
      </c>
      <c r="U87" s="1">
        <v>110.9741703044984</v>
      </c>
      <c r="V87">
        <v>259507.00180462471</v>
      </c>
      <c r="W87" s="1">
        <v>0.70246831269433574</v>
      </c>
      <c r="X87">
        <v>0.1050447211197589</v>
      </c>
      <c r="Y87">
        <v>0.19248696618590519</v>
      </c>
      <c r="Z87">
        <v>0.29753168730566409</v>
      </c>
      <c r="AA87">
        <v>259.50700180462479</v>
      </c>
      <c r="AB87">
        <v>6462.1266502333256</v>
      </c>
      <c r="AC87" s="1">
        <v>533.93694885987713</v>
      </c>
      <c r="AD87">
        <v>207676.23482959371</v>
      </c>
      <c r="AE87" s="1" t="s">
        <v>3</v>
      </c>
      <c r="AF87">
        <v>37198.125</v>
      </c>
      <c r="AG87" s="1">
        <v>60063.864541104573</v>
      </c>
      <c r="AH87" s="1">
        <v>31.73482709999999</v>
      </c>
      <c r="AI87">
        <v>21.849208099999998</v>
      </c>
      <c r="AJ87">
        <v>23.912558799999999</v>
      </c>
      <c r="AK87">
        <v>1.4424999999999999</v>
      </c>
      <c r="AL87">
        <v>0.83001439999999993</v>
      </c>
      <c r="AM87">
        <v>1.1224086</v>
      </c>
      <c r="AN87">
        <v>501.39779676614472</v>
      </c>
      <c r="AO87" s="1">
        <v>1.057265579636103</v>
      </c>
      <c r="AP87">
        <v>1902.3626321914619</v>
      </c>
      <c r="AQ87" s="1">
        <v>3026.7887151234759</v>
      </c>
      <c r="AR87" s="1">
        <v>8312.6616120395902</v>
      </c>
      <c r="AS87" s="1">
        <v>834.501737750438</v>
      </c>
      <c r="AT87">
        <v>423.36926190665042</v>
      </c>
      <c r="AU87">
        <v>14499.68395901162</v>
      </c>
      <c r="AV87" s="1">
        <v>7510.5648612863497</v>
      </c>
      <c r="AW87" s="1">
        <v>0.46937329757000001</v>
      </c>
      <c r="AX87">
        <v>5920.5476971313656</v>
      </c>
      <c r="AY87" s="1">
        <v>0.34772267915999999</v>
      </c>
      <c r="AZ87">
        <v>980.0550736412049</v>
      </c>
      <c r="BA87">
        <v>6.0548074585000007E-2</v>
      </c>
      <c r="BB87">
        <v>2016.95288121198</v>
      </c>
      <c r="BC87" s="1">
        <v>0.12235594868499999</v>
      </c>
      <c r="BD87">
        <v>16428.1205132709</v>
      </c>
      <c r="BE87" s="1">
        <v>0.545796040756233</v>
      </c>
      <c r="BF87">
        <v>0.25097537463097302</v>
      </c>
      <c r="BG87">
        <v>0.13564701177622421</v>
      </c>
      <c r="BH87">
        <v>4.780152760464617E-2</v>
      </c>
      <c r="BI87">
        <v>1.978004523192364E-2</v>
      </c>
    </row>
    <row r="88" spans="1:61" x14ac:dyDescent="0.35">
      <c r="A88" t="s">
        <v>1411</v>
      </c>
      <c r="B88" t="s">
        <v>713</v>
      </c>
      <c r="C88">
        <v>48.25</v>
      </c>
      <c r="D88">
        <v>24.945727005331651</v>
      </c>
      <c r="E88">
        <v>1066.3401939</v>
      </c>
      <c r="F88">
        <v>1.4130658074016301E-2</v>
      </c>
      <c r="G88">
        <v>1.508570897342745E-2</v>
      </c>
      <c r="H88" t="s">
        <v>3</v>
      </c>
      <c r="I88">
        <v>4.8698998975714468E-2</v>
      </c>
      <c r="J88">
        <v>0.90237026082967553</v>
      </c>
      <c r="K88">
        <v>3.155577445051394E-2</v>
      </c>
      <c r="L88">
        <v>0.22720856786322771</v>
      </c>
      <c r="M88">
        <v>1.565329966129075E-2</v>
      </c>
      <c r="N88">
        <v>0.1214768084934268</v>
      </c>
      <c r="O88">
        <v>64646.633410998496</v>
      </c>
      <c r="P88" s="1">
        <v>0.15591031764135471</v>
      </c>
      <c r="Q88">
        <v>0.18912686524521369</v>
      </c>
      <c r="R88">
        <v>0.65496281711343163</v>
      </c>
      <c r="S88">
        <v>9.1765000000000008</v>
      </c>
      <c r="T88">
        <v>85758.472108514005</v>
      </c>
      <c r="U88" s="1">
        <v>124.5110367204182</v>
      </c>
      <c r="V88">
        <v>294026.20825645921</v>
      </c>
      <c r="W88" s="1">
        <v>0.76538665760214419</v>
      </c>
      <c r="X88">
        <v>0.12149565697784739</v>
      </c>
      <c r="Y88">
        <v>0.1131176854200083</v>
      </c>
      <c r="Z88">
        <v>0.2346133423978557</v>
      </c>
      <c r="AA88">
        <v>294.02620825645931</v>
      </c>
      <c r="AB88">
        <v>7328.3053301616428</v>
      </c>
      <c r="AC88" s="1">
        <v>742.11100479772836</v>
      </c>
      <c r="AD88">
        <v>247789.86293689531</v>
      </c>
      <c r="AE88" s="1" t="s">
        <v>3</v>
      </c>
      <c r="AF88">
        <v>43457.8</v>
      </c>
      <c r="AG88" s="1">
        <v>79915.774570714959</v>
      </c>
      <c r="AH88" s="1">
        <v>39.861086249999993</v>
      </c>
      <c r="AI88">
        <v>23.66088675</v>
      </c>
      <c r="AJ88">
        <v>25.865769749999998</v>
      </c>
      <c r="AK88">
        <v>1.7364999999999999</v>
      </c>
      <c r="AL88">
        <v>1.2372044</v>
      </c>
      <c r="AM88">
        <v>1.5152414000000001</v>
      </c>
      <c r="AN88">
        <v>1769.0138176544101</v>
      </c>
      <c r="AO88" s="1">
        <v>1.17524058550202</v>
      </c>
      <c r="AP88">
        <v>1883.6590013679991</v>
      </c>
      <c r="AQ88" s="1">
        <v>2770.3251057922889</v>
      </c>
      <c r="AR88" s="1">
        <v>7953.2433834987141</v>
      </c>
      <c r="AS88" s="1">
        <v>723.90924357222934</v>
      </c>
      <c r="AT88">
        <v>368.79380023743249</v>
      </c>
      <c r="AU88">
        <v>13699.93053446866</v>
      </c>
      <c r="AV88" s="1">
        <v>5444.2720202556457</v>
      </c>
      <c r="AW88" s="1">
        <v>0.35085954614499998</v>
      </c>
      <c r="AX88">
        <v>8092.5359558680557</v>
      </c>
      <c r="AY88" s="1">
        <v>0.48679901726500008</v>
      </c>
      <c r="AZ88">
        <v>1293.57526472012</v>
      </c>
      <c r="BA88">
        <v>7.8909885804999996E-2</v>
      </c>
      <c r="BB88">
        <v>1343.7978607462901</v>
      </c>
      <c r="BC88" s="1">
        <v>8.343155079999999E-2</v>
      </c>
      <c r="BD88">
        <v>16174.181101590109</v>
      </c>
      <c r="BE88" s="1">
        <v>0.55142752191508926</v>
      </c>
      <c r="BF88">
        <v>0.22841531447268501</v>
      </c>
      <c r="BG88">
        <v>0.16083778430631121</v>
      </c>
      <c r="BH88">
        <v>4.0672844026236471E-2</v>
      </c>
      <c r="BI88">
        <v>1.8646535279678168E-2</v>
      </c>
    </row>
    <row r="89" spans="1:61" x14ac:dyDescent="0.35">
      <c r="A89" t="s">
        <v>1412</v>
      </c>
      <c r="B89" t="s">
        <v>714</v>
      </c>
      <c r="C89">
        <v>90.65</v>
      </c>
      <c r="D89">
        <v>27.488033916926021</v>
      </c>
      <c r="E89">
        <v>2119.4137099</v>
      </c>
      <c r="F89">
        <v>8.9284175187461338E-3</v>
      </c>
      <c r="G89">
        <v>1.9918359264154219E-2</v>
      </c>
      <c r="H89">
        <v>6.04937983399977E-3</v>
      </c>
      <c r="I89">
        <v>4.9356046158746163E-2</v>
      </c>
      <c r="J89">
        <v>0.86693444769408268</v>
      </c>
      <c r="K89">
        <v>5.6895342254032498E-2</v>
      </c>
      <c r="L89">
        <v>0.43715886212874072</v>
      </c>
      <c r="M89">
        <v>9.9091915956242439E-3</v>
      </c>
      <c r="N89">
        <v>0.15746657612291021</v>
      </c>
      <c r="O89">
        <v>65302.714343924497</v>
      </c>
      <c r="P89" s="1">
        <v>0.17804268297262521</v>
      </c>
      <c r="Q89">
        <v>0.19661554674137541</v>
      </c>
      <c r="R89">
        <v>0.62534177028599935</v>
      </c>
      <c r="S89">
        <v>15.854736842105259</v>
      </c>
      <c r="T89">
        <v>86280.82924467104</v>
      </c>
      <c r="U89" s="1">
        <v>140.36318804153001</v>
      </c>
      <c r="V89">
        <v>205175.3355369519</v>
      </c>
      <c r="W89" s="1">
        <v>0.72791919616222056</v>
      </c>
      <c r="X89">
        <v>0.16880977317202361</v>
      </c>
      <c r="Y89">
        <v>0.10327103066575589</v>
      </c>
      <c r="Z89">
        <v>0.27208080383777938</v>
      </c>
      <c r="AA89">
        <v>205.17533553695191</v>
      </c>
      <c r="AB89">
        <v>5386.8345204963434</v>
      </c>
      <c r="AC89" s="1">
        <v>572.75545882580877</v>
      </c>
      <c r="AD89">
        <v>169764.875567343</v>
      </c>
      <c r="AE89" s="1" t="s">
        <v>3</v>
      </c>
      <c r="AF89">
        <v>37808.375</v>
      </c>
      <c r="AG89" s="1">
        <v>62721.415412131602</v>
      </c>
      <c r="AH89" s="1">
        <v>39.436173200000013</v>
      </c>
      <c r="AI89">
        <v>23.466143649999999</v>
      </c>
      <c r="AJ89">
        <v>29.312528749999998</v>
      </c>
      <c r="AK89">
        <v>1.9964999999999999</v>
      </c>
      <c r="AL89">
        <v>1.4291929000000001</v>
      </c>
      <c r="AM89">
        <v>1.8246921</v>
      </c>
      <c r="AN89">
        <v>959.53897597141508</v>
      </c>
      <c r="AO89" s="1">
        <v>1.0738759320958799</v>
      </c>
      <c r="AP89">
        <v>1647.881162962082</v>
      </c>
      <c r="AQ89" s="1">
        <v>2594.956279835159</v>
      </c>
      <c r="AR89" s="1">
        <v>7760.7216157871853</v>
      </c>
      <c r="AS89" s="1">
        <v>935.41525202436117</v>
      </c>
      <c r="AT89" s="1">
        <v>428.79651138274579</v>
      </c>
      <c r="AU89">
        <v>13367.770821991529</v>
      </c>
      <c r="AV89" s="1">
        <v>6177.0333100872358</v>
      </c>
      <c r="AW89" s="1">
        <v>0.41933615894499993</v>
      </c>
      <c r="AX89">
        <v>5685.0367065880509</v>
      </c>
      <c r="AY89" s="1">
        <v>0.38659430382499999</v>
      </c>
      <c r="AZ89">
        <v>1006.56964722539</v>
      </c>
      <c r="BA89">
        <v>6.8968097574999998E-2</v>
      </c>
      <c r="BB89">
        <v>1861.778934632835</v>
      </c>
      <c r="BC89" s="1">
        <v>0.12510143964000001</v>
      </c>
      <c r="BD89">
        <v>14730.41859853351</v>
      </c>
      <c r="BE89" s="1">
        <v>0.56478169573977954</v>
      </c>
      <c r="BF89">
        <v>0.23685220555622929</v>
      </c>
      <c r="BG89">
        <v>0.14746255459789179</v>
      </c>
      <c r="BH89">
        <v>3.260471224367497E-2</v>
      </c>
      <c r="BI89">
        <v>1.8298831862424338E-2</v>
      </c>
    </row>
    <row r="90" spans="1:61" x14ac:dyDescent="0.35">
      <c r="A90" t="s">
        <v>1413</v>
      </c>
      <c r="B90" t="s">
        <v>715</v>
      </c>
      <c r="C90">
        <v>86.8</v>
      </c>
      <c r="D90">
        <v>14.446537335445139</v>
      </c>
      <c r="E90">
        <v>1068.8790580499999</v>
      </c>
      <c r="F90">
        <v>2.4025085907557621E-2</v>
      </c>
      <c r="G90">
        <v>1.150780458285721E-2</v>
      </c>
      <c r="H90" t="s">
        <v>3</v>
      </c>
      <c r="I90">
        <v>3.9728307771368682E-2</v>
      </c>
      <c r="J90">
        <v>0.92506334798875078</v>
      </c>
      <c r="K90">
        <v>2.656667209475783E-2</v>
      </c>
      <c r="L90">
        <v>0.20470377423104771</v>
      </c>
      <c r="M90">
        <v>1.7547869468002141E-2</v>
      </c>
      <c r="N90">
        <v>0.13071729022380069</v>
      </c>
      <c r="O90">
        <v>66785.326186930004</v>
      </c>
      <c r="P90" s="1">
        <v>0.17956765351887721</v>
      </c>
      <c r="Q90">
        <v>0.1901426616164486</v>
      </c>
      <c r="R90">
        <v>0.63028968486467429</v>
      </c>
      <c r="S90">
        <v>9.0329999999999977</v>
      </c>
      <c r="T90">
        <v>84359.217285845007</v>
      </c>
      <c r="U90" s="1">
        <v>127.7262102982185</v>
      </c>
      <c r="V90">
        <v>249268.29308866939</v>
      </c>
      <c r="W90" s="1">
        <v>0.78606183076219893</v>
      </c>
      <c r="X90">
        <v>6.2374903866074347E-2</v>
      </c>
      <c r="Y90">
        <v>0.15156326537172671</v>
      </c>
      <c r="Z90">
        <v>0.21393816923780101</v>
      </c>
      <c r="AA90">
        <v>249.26829308866951</v>
      </c>
      <c r="AB90">
        <v>6315.4308327664021</v>
      </c>
      <c r="AC90" s="1">
        <v>618.89270936643311</v>
      </c>
      <c r="AD90">
        <v>219958.03121195021</v>
      </c>
      <c r="AE90" s="1" t="s">
        <v>3</v>
      </c>
      <c r="AF90">
        <v>45221.4</v>
      </c>
      <c r="AG90" s="1">
        <v>77302.579538585793</v>
      </c>
      <c r="AH90" s="1">
        <v>35.990630800000012</v>
      </c>
      <c r="AI90">
        <v>22.015658699999999</v>
      </c>
      <c r="AJ90">
        <v>23.4389869</v>
      </c>
      <c r="AK90">
        <v>1.6519999999999999</v>
      </c>
      <c r="AL90">
        <v>1.0644809</v>
      </c>
      <c r="AM90">
        <v>1.3703257499999999</v>
      </c>
      <c r="AN90">
        <v>1855.8025055162591</v>
      </c>
      <c r="AO90" s="1">
        <v>1.1223586375029599</v>
      </c>
      <c r="AP90">
        <v>1833.858562854371</v>
      </c>
      <c r="AQ90" s="1">
        <v>2946.6456399561239</v>
      </c>
      <c r="AR90" s="1">
        <v>8189.1436589465957</v>
      </c>
      <c r="AS90" s="1">
        <v>705.28923346488671</v>
      </c>
      <c r="AT90">
        <v>1096.094559860554</v>
      </c>
      <c r="AU90">
        <v>14771.03165508253</v>
      </c>
      <c r="AV90" s="1">
        <v>6348.8426798959408</v>
      </c>
      <c r="AW90" s="1">
        <v>0.40829740951499999</v>
      </c>
      <c r="AX90">
        <v>7056.1179313408502</v>
      </c>
      <c r="AY90" s="1">
        <v>0.43982417266000001</v>
      </c>
      <c r="AZ90">
        <v>1158.0484074583751</v>
      </c>
      <c r="BA90" s="1">
        <v>7.4582461485000001E-2</v>
      </c>
      <c r="BB90">
        <v>1251.3891056509699</v>
      </c>
      <c r="BC90" s="1">
        <v>7.7295956355000001E-2</v>
      </c>
      <c r="BD90">
        <v>15814.398124346129</v>
      </c>
      <c r="BE90" s="1">
        <v>0.5572185380689223</v>
      </c>
      <c r="BF90">
        <v>0.23580576927047969</v>
      </c>
      <c r="BG90">
        <v>0.14140451327517189</v>
      </c>
      <c r="BH90">
        <v>3.9809033582436627E-2</v>
      </c>
      <c r="BI90">
        <v>2.5762145802989519E-2</v>
      </c>
    </row>
    <row r="91" spans="1:61" x14ac:dyDescent="0.35">
      <c r="A91" t="s">
        <v>1414</v>
      </c>
      <c r="B91" t="s">
        <v>716</v>
      </c>
      <c r="C91">
        <v>29.5</v>
      </c>
      <c r="D91">
        <v>238.73005927254539</v>
      </c>
      <c r="E91">
        <v>6992.9636484999992</v>
      </c>
      <c r="F91">
        <v>7.3908884557231574E-2</v>
      </c>
      <c r="G91">
        <v>7.4919336384942234E-2</v>
      </c>
      <c r="H91">
        <v>2.129733732742179E-3</v>
      </c>
      <c r="I91">
        <v>6.1804019803900892E-2</v>
      </c>
      <c r="J91">
        <v>0.73145973343164294</v>
      </c>
      <c r="K91">
        <v>5.6766367794050893E-2</v>
      </c>
      <c r="L91">
        <v>0.17828365862725359</v>
      </c>
      <c r="M91">
        <v>4.3354718225040292E-2</v>
      </c>
      <c r="N91">
        <v>0.13246465954365819</v>
      </c>
      <c r="O91">
        <v>80369.244154280997</v>
      </c>
      <c r="P91" s="1">
        <v>0.16340214451180929</v>
      </c>
      <c r="Q91">
        <v>0.17099605451265559</v>
      </c>
      <c r="R91">
        <v>0.66560180097553512</v>
      </c>
      <c r="S91">
        <v>43.359499999999997</v>
      </c>
      <c r="T91">
        <v>104749.614951109</v>
      </c>
      <c r="U91" s="1">
        <v>163.86260650042649</v>
      </c>
      <c r="V91">
        <v>289333.5699780045</v>
      </c>
      <c r="W91" s="1">
        <v>0.77251768428589673</v>
      </c>
      <c r="X91">
        <v>0.196681927560557</v>
      </c>
      <c r="Y91">
        <v>3.080038815354625E-2</v>
      </c>
      <c r="Z91">
        <v>0.22748231571410321</v>
      </c>
      <c r="AA91">
        <v>289.3335699780045</v>
      </c>
      <c r="AB91">
        <v>11379.843517496491</v>
      </c>
      <c r="AC91" s="1">
        <v>1051.3411883315171</v>
      </c>
      <c r="AD91" s="1">
        <v>261015.35680103401</v>
      </c>
      <c r="AE91" s="1" t="s">
        <v>3</v>
      </c>
      <c r="AF91">
        <v>56883.474999999999</v>
      </c>
      <c r="AG91" s="1">
        <v>123774.9508316891</v>
      </c>
      <c r="AH91" s="1">
        <v>71.69399150000001</v>
      </c>
      <c r="AI91">
        <v>37.642230750000003</v>
      </c>
      <c r="AJ91">
        <v>45.211009099999991</v>
      </c>
      <c r="AK91">
        <v>2.0754999999999999</v>
      </c>
      <c r="AL91">
        <v>1.4792189</v>
      </c>
      <c r="AM91">
        <v>1.6690248000000001</v>
      </c>
      <c r="AN91">
        <v>96.978936210650033</v>
      </c>
      <c r="AO91" s="1">
        <v>0.6970155619722983</v>
      </c>
      <c r="AP91">
        <v>1806.0147590681779</v>
      </c>
      <c r="AQ91" s="1">
        <v>2488.072645692017</v>
      </c>
      <c r="AR91" s="1">
        <v>9097.825143576445</v>
      </c>
      <c r="AS91" s="1">
        <v>1094.209076993817</v>
      </c>
      <c r="AT91" s="1">
        <v>464.15286316258249</v>
      </c>
      <c r="AU91">
        <v>14950.27448849304</v>
      </c>
      <c r="AV91" s="1">
        <v>2960.2018483092302</v>
      </c>
      <c r="AW91" s="1">
        <v>0.19529271747999999</v>
      </c>
      <c r="AX91">
        <v>10085.37602621583</v>
      </c>
      <c r="AY91" s="1">
        <v>0.64699200277999991</v>
      </c>
      <c r="AZ91">
        <v>1373.5402346430251</v>
      </c>
      <c r="BA91" s="1">
        <v>9.0440827385000019E-2</v>
      </c>
      <c r="BB91">
        <v>1020.014826953175</v>
      </c>
      <c r="BC91" s="1">
        <v>6.727445235E-2</v>
      </c>
      <c r="BD91">
        <v>15439.132936121259</v>
      </c>
      <c r="BE91" s="1">
        <v>0.60344748891919919</v>
      </c>
      <c r="BF91">
        <v>0.22955533451614021</v>
      </c>
      <c r="BG91">
        <v>0.1193142586525712</v>
      </c>
      <c r="BH91">
        <v>3.2249885468515739E-2</v>
      </c>
      <c r="BI91">
        <v>1.5433032443573689E-2</v>
      </c>
    </row>
    <row r="92" spans="1:61" x14ac:dyDescent="0.35">
      <c r="A92" t="s">
        <v>1415</v>
      </c>
      <c r="B92" t="s">
        <v>717</v>
      </c>
      <c r="C92">
        <v>113.7</v>
      </c>
      <c r="D92">
        <v>7.9494357746772568</v>
      </c>
      <c r="E92">
        <v>823.25771199999997</v>
      </c>
      <c r="F92">
        <v>1.7601499456067281E-2</v>
      </c>
      <c r="G92">
        <v>1.5252613968597241E-2</v>
      </c>
      <c r="H92" t="s">
        <v>3</v>
      </c>
      <c r="I92">
        <v>5.9218707232687871E-2</v>
      </c>
      <c r="J92">
        <v>0.90728614743924096</v>
      </c>
      <c r="K92">
        <v>2.5583256949577159E-2</v>
      </c>
      <c r="L92">
        <v>0.33376071952196701</v>
      </c>
      <c r="M92">
        <v>1.8022536468668381E-2</v>
      </c>
      <c r="N92">
        <v>0.14705000295362661</v>
      </c>
      <c r="O92">
        <v>62457.010746693013</v>
      </c>
      <c r="P92" s="1">
        <v>0.213617879988064</v>
      </c>
      <c r="Q92">
        <v>0.19124639372647481</v>
      </c>
      <c r="R92">
        <v>0.59513572628546119</v>
      </c>
      <c r="S92">
        <v>9.2899999999999991</v>
      </c>
      <c r="T92">
        <v>73667.090181533509</v>
      </c>
      <c r="U92" s="1">
        <v>94.546737039931628</v>
      </c>
      <c r="V92">
        <v>211891.24496915459</v>
      </c>
      <c r="W92" s="1">
        <v>0.77978768344523952</v>
      </c>
      <c r="X92">
        <v>5.5234311690372559E-2</v>
      </c>
      <c r="Y92">
        <v>0.16497800486438799</v>
      </c>
      <c r="Z92">
        <v>0.22021231655476059</v>
      </c>
      <c r="AA92">
        <v>211.89124496915471</v>
      </c>
      <c r="AB92">
        <v>5250.2711305910516</v>
      </c>
      <c r="AC92" s="1">
        <v>528.05126658145343</v>
      </c>
      <c r="AD92">
        <v>190731.6004756529</v>
      </c>
      <c r="AE92" s="1" t="s">
        <v>3</v>
      </c>
      <c r="AF92">
        <v>39530.074999999997</v>
      </c>
      <c r="AG92" s="1">
        <v>64603.212309200098</v>
      </c>
      <c r="AH92" s="1">
        <v>36.858715549999999</v>
      </c>
      <c r="AI92">
        <v>21.759398749999999</v>
      </c>
      <c r="AJ92">
        <v>26.885025549999991</v>
      </c>
      <c r="AK92">
        <v>1.8105</v>
      </c>
      <c r="AL92">
        <v>1.24182645</v>
      </c>
      <c r="AM92">
        <v>1.6556153</v>
      </c>
      <c r="AN92">
        <v>2047.494350140478</v>
      </c>
      <c r="AO92" s="1">
        <v>1.459175621658376</v>
      </c>
      <c r="AP92">
        <v>2079.8727467837439</v>
      </c>
      <c r="AQ92" s="1">
        <v>3278.9481828866869</v>
      </c>
      <c r="AR92" s="1">
        <v>8770.8047503769958</v>
      </c>
      <c r="AS92" s="1">
        <v>776.87507686498463</v>
      </c>
      <c r="AT92">
        <v>443.14658750926742</v>
      </c>
      <c r="AU92">
        <v>15349.647344421681</v>
      </c>
      <c r="AV92" s="1">
        <v>7751.5578330478647</v>
      </c>
      <c r="AW92" s="1">
        <v>0.45094091056000002</v>
      </c>
      <c r="AX92">
        <v>6603.7188734552938</v>
      </c>
      <c r="AY92" s="1">
        <v>0.37670294788000003</v>
      </c>
      <c r="AZ92">
        <v>1462.765409955545</v>
      </c>
      <c r="BA92">
        <v>8.2940548084999982E-2</v>
      </c>
      <c r="BB92">
        <v>1552.445344619935</v>
      </c>
      <c r="BC92" s="1">
        <v>8.9415593464999998E-2</v>
      </c>
      <c r="BD92">
        <v>17370.487461078639</v>
      </c>
      <c r="BE92" s="1">
        <v>0.54759984286571517</v>
      </c>
      <c r="BF92">
        <v>0.23366664056391159</v>
      </c>
      <c r="BG92">
        <v>0.1517916344080335</v>
      </c>
      <c r="BH92">
        <v>4.0288460327465428E-2</v>
      </c>
      <c r="BI92">
        <v>2.6653421834874191E-2</v>
      </c>
    </row>
    <row r="93" spans="1:61" x14ac:dyDescent="0.35">
      <c r="A93" t="s">
        <v>1416</v>
      </c>
      <c r="B93" t="s">
        <v>718</v>
      </c>
      <c r="C93">
        <v>18.2</v>
      </c>
      <c r="D93">
        <v>378.0567057660873</v>
      </c>
      <c r="E93">
        <v>2876.7518948500001</v>
      </c>
      <c r="F93">
        <v>5.4107533158067989E-2</v>
      </c>
      <c r="G93">
        <v>4.3277619736533247E-2</v>
      </c>
      <c r="H93">
        <v>2.840327775986212E-3</v>
      </c>
      <c r="I93">
        <v>4.0469388522306117E-2</v>
      </c>
      <c r="J93">
        <v>0.81114699867308304</v>
      </c>
      <c r="K93">
        <v>4.9919098108664378E-2</v>
      </c>
      <c r="L93">
        <v>7.2691846562629156E-2</v>
      </c>
      <c r="M93">
        <v>1.8661818230561379E-2</v>
      </c>
      <c r="N93">
        <v>0.1189887075944268</v>
      </c>
      <c r="O93">
        <v>82597.433776407503</v>
      </c>
      <c r="P93" s="1">
        <v>0.13065625522341781</v>
      </c>
      <c r="Q93">
        <v>0.16920087596034949</v>
      </c>
      <c r="R93">
        <v>0.70014286881623278</v>
      </c>
      <c r="S93">
        <v>20.111499999999999</v>
      </c>
      <c r="T93">
        <v>108220.5293044905</v>
      </c>
      <c r="U93" s="1">
        <v>147.919418909591</v>
      </c>
      <c r="V93">
        <v>307153.32951290422</v>
      </c>
      <c r="W93" s="1">
        <v>0.86000586424492265</v>
      </c>
      <c r="X93">
        <v>0.1119832057951187</v>
      </c>
      <c r="Y93">
        <v>2.801092995995861E-2</v>
      </c>
      <c r="Z93">
        <v>0.1399941357550773</v>
      </c>
      <c r="AA93">
        <v>307.15332951290418</v>
      </c>
      <c r="AB93">
        <v>12801.81826387169</v>
      </c>
      <c r="AC93" s="1">
        <v>1272.6632939655899</v>
      </c>
      <c r="AD93">
        <v>292185.92334583058</v>
      </c>
      <c r="AE93" s="1" t="s">
        <v>3</v>
      </c>
      <c r="AF93">
        <v>72236.824999999997</v>
      </c>
      <c r="AG93" s="1">
        <v>191109.49231334799</v>
      </c>
      <c r="AH93" s="1">
        <v>91.083134000000015</v>
      </c>
      <c r="AI93">
        <v>40.530792950000013</v>
      </c>
      <c r="AJ93">
        <v>54.001683350000008</v>
      </c>
      <c r="AK93">
        <v>2.1190000000000002</v>
      </c>
      <c r="AL93">
        <v>1.6721912999999999</v>
      </c>
      <c r="AM93">
        <v>1.7809546999999999</v>
      </c>
      <c r="AN93">
        <v>622.40053542621149</v>
      </c>
      <c r="AO93" s="1">
        <v>0.55365582982521078</v>
      </c>
      <c r="AP93">
        <v>2151.422531152683</v>
      </c>
      <c r="AQ93" s="1">
        <v>2557.39413454638</v>
      </c>
      <c r="AR93" s="1">
        <v>9875.2400466405998</v>
      </c>
      <c r="AS93" s="1">
        <v>1152.894470456019</v>
      </c>
      <c r="AT93">
        <v>704.29882800794405</v>
      </c>
      <c r="AU93">
        <v>16441.250010803629</v>
      </c>
      <c r="AV93" s="1">
        <v>3148.1867539027598</v>
      </c>
      <c r="AW93" s="1">
        <v>0.18706593199999999</v>
      </c>
      <c r="AX93">
        <v>11830.19008753894</v>
      </c>
      <c r="AY93" s="1">
        <v>0.67064516746000014</v>
      </c>
      <c r="AZ93">
        <v>1535.6479569088449</v>
      </c>
      <c r="BA93">
        <v>8.6156653164999986E-2</v>
      </c>
      <c r="BB93">
        <v>952.73221899522491</v>
      </c>
      <c r="BC93" s="1">
        <v>5.6132247354999977E-2</v>
      </c>
      <c r="BD93">
        <v>17466.757017345761</v>
      </c>
      <c r="BE93" s="1">
        <v>0.60080928597301764</v>
      </c>
      <c r="BF93">
        <v>0.21919857638421131</v>
      </c>
      <c r="BG93">
        <v>0.13137118992384009</v>
      </c>
      <c r="BH93">
        <v>3.1793886393037221E-2</v>
      </c>
      <c r="BI93">
        <v>1.6827061325893709E-2</v>
      </c>
    </row>
    <row r="94" spans="1:61" x14ac:dyDescent="0.35">
      <c r="A94" t="s">
        <v>1417</v>
      </c>
      <c r="B94" t="s">
        <v>719</v>
      </c>
      <c r="C94">
        <v>46.15</v>
      </c>
      <c r="D94">
        <v>29.93740594532245</v>
      </c>
      <c r="E94">
        <v>1289.6654698499999</v>
      </c>
      <c r="F94">
        <v>8.4848352073211356E-3</v>
      </c>
      <c r="G94">
        <v>1.2040259914481001E-2</v>
      </c>
      <c r="H94" t="s">
        <v>3</v>
      </c>
      <c r="I94">
        <v>2.4140128989421899E-2</v>
      </c>
      <c r="J94">
        <v>0.92845072131712469</v>
      </c>
      <c r="K94">
        <v>3.3324248028593587E-2</v>
      </c>
      <c r="L94">
        <v>0.35011764207728402</v>
      </c>
      <c r="M94">
        <v>1.042448229504828E-2</v>
      </c>
      <c r="N94">
        <v>0.1476922786652973</v>
      </c>
      <c r="O94">
        <v>64359.181645213488</v>
      </c>
      <c r="P94" s="1">
        <v>0.18721774541384309</v>
      </c>
      <c r="Q94">
        <v>0.15108927565851801</v>
      </c>
      <c r="R94">
        <v>0.6616929789276389</v>
      </c>
      <c r="S94">
        <v>11.4765</v>
      </c>
      <c r="T94">
        <v>84829.876443407498</v>
      </c>
      <c r="U94" s="1">
        <v>115.76430180600551</v>
      </c>
      <c r="V94">
        <v>217486.0344477483</v>
      </c>
      <c r="W94" s="1">
        <v>0.76780536795645604</v>
      </c>
      <c r="X94">
        <v>0.1186103880691514</v>
      </c>
      <c r="Y94">
        <v>0.1135842439743924</v>
      </c>
      <c r="Z94">
        <v>0.23219463204354379</v>
      </c>
      <c r="AA94">
        <v>217.48603444774821</v>
      </c>
      <c r="AB94">
        <v>5574.611563648481</v>
      </c>
      <c r="AC94" s="1">
        <v>598.050148019674</v>
      </c>
      <c r="AD94">
        <v>182043.05204292369</v>
      </c>
      <c r="AE94" s="1" t="s">
        <v>3</v>
      </c>
      <c r="AF94">
        <v>40023.474999999999</v>
      </c>
      <c r="AG94" s="1">
        <v>66814.699727400948</v>
      </c>
      <c r="AH94" s="1">
        <v>41.898385599999997</v>
      </c>
      <c r="AI94">
        <v>23.317832850000009</v>
      </c>
      <c r="AJ94">
        <v>27.511330099999999</v>
      </c>
      <c r="AK94">
        <v>1.7515000000000009</v>
      </c>
      <c r="AL94">
        <v>1.2812689500000001</v>
      </c>
      <c r="AM94">
        <v>1.5773486999999999</v>
      </c>
      <c r="AN94">
        <v>1172.731013948252</v>
      </c>
      <c r="AO94" s="1">
        <v>1.05590471409883</v>
      </c>
      <c r="AP94">
        <v>1822.0006997124151</v>
      </c>
      <c r="AQ94" s="1">
        <v>2655.1071831270228</v>
      </c>
      <c r="AR94" s="1">
        <v>7743.6381542142963</v>
      </c>
      <c r="AS94" s="1">
        <v>760.47707300726063</v>
      </c>
      <c r="AT94">
        <v>429.68114183553803</v>
      </c>
      <c r="AU94">
        <v>13410.904251896531</v>
      </c>
      <c r="AV94" s="1">
        <v>6312.7810670118351</v>
      </c>
      <c r="AW94" s="1">
        <v>0.42533158684999989</v>
      </c>
      <c r="AX94">
        <v>6046.2239077205286</v>
      </c>
      <c r="AY94" s="1">
        <v>0.39537326819000002</v>
      </c>
      <c r="AZ94">
        <v>1155.1561401992651</v>
      </c>
      <c r="BA94">
        <v>7.4713021480000003E-2</v>
      </c>
      <c r="BB94">
        <v>1567.9331927042199</v>
      </c>
      <c r="BC94" s="1">
        <v>0.104582123505</v>
      </c>
      <c r="BD94">
        <v>15082.094307635851</v>
      </c>
      <c r="BE94" s="1">
        <v>0.55995823249290666</v>
      </c>
      <c r="BF94">
        <v>0.237610306471184</v>
      </c>
      <c r="BG94">
        <v>0.14504778478184971</v>
      </c>
      <c r="BH94">
        <v>3.7421734150612708E-2</v>
      </c>
      <c r="BI94">
        <v>1.9961942103446949E-2</v>
      </c>
    </row>
    <row r="95" spans="1:61" x14ac:dyDescent="0.35">
      <c r="A95" t="s">
        <v>1418</v>
      </c>
      <c r="B95" t="s">
        <v>720</v>
      </c>
      <c r="C95">
        <v>72.55</v>
      </c>
      <c r="D95">
        <v>35.946127236847502</v>
      </c>
      <c r="E95">
        <v>2328.5877024000001</v>
      </c>
      <c r="F95">
        <v>1.5677068519572759E-2</v>
      </c>
      <c r="G95">
        <v>2.3254306603032349E-2</v>
      </c>
      <c r="H95" t="s">
        <v>3</v>
      </c>
      <c r="I95">
        <v>4.3222792210609533E-2</v>
      </c>
      <c r="J95">
        <v>0.88270677995039448</v>
      </c>
      <c r="K95">
        <v>4.1362966202529161E-2</v>
      </c>
      <c r="L95">
        <v>0.2188789193182098</v>
      </c>
      <c r="M95">
        <v>2.6140613579180658E-2</v>
      </c>
      <c r="N95">
        <v>0.12644147708966291</v>
      </c>
      <c r="O95">
        <v>67551.352942685509</v>
      </c>
      <c r="P95" s="1">
        <v>0.17947587499514611</v>
      </c>
      <c r="Q95">
        <v>0.1874861815946394</v>
      </c>
      <c r="R95">
        <v>0.63303794341021447</v>
      </c>
      <c r="S95">
        <v>15.7155</v>
      </c>
      <c r="T95">
        <v>92758.048808826992</v>
      </c>
      <c r="U95" s="1">
        <v>155.97553636355249</v>
      </c>
      <c r="V95">
        <v>254810.40731166201</v>
      </c>
      <c r="W95" s="1">
        <v>0.8007617836636719</v>
      </c>
      <c r="X95">
        <v>0.12131388954023629</v>
      </c>
      <c r="Y95">
        <v>7.7924326796091611E-2</v>
      </c>
      <c r="Z95">
        <v>0.19923821633632791</v>
      </c>
      <c r="AA95">
        <v>254.81040731166189</v>
      </c>
      <c r="AB95">
        <v>7020.9925327782876</v>
      </c>
      <c r="AC95" s="1">
        <v>758.41292519259036</v>
      </c>
      <c r="AD95">
        <v>211199.4028899658</v>
      </c>
      <c r="AE95" s="1" t="s">
        <v>3</v>
      </c>
      <c r="AF95">
        <v>47951.45</v>
      </c>
      <c r="AG95" s="1">
        <v>92320.926868127339</v>
      </c>
      <c r="AH95" s="1">
        <v>42.755617200000003</v>
      </c>
      <c r="AI95">
        <v>25.711735100000009</v>
      </c>
      <c r="AJ95">
        <v>29.146891400000001</v>
      </c>
      <c r="AK95">
        <v>1.9365000000000001</v>
      </c>
      <c r="AL95">
        <v>1.35479825</v>
      </c>
      <c r="AM95">
        <v>1.7331403000000001</v>
      </c>
      <c r="AN95">
        <v>1207.117080831975</v>
      </c>
      <c r="AO95">
        <v>0.90339662945403754</v>
      </c>
      <c r="AP95">
        <v>1556.0900887036701</v>
      </c>
      <c r="AQ95" s="1">
        <v>2518.4641308271011</v>
      </c>
      <c r="AR95" s="1">
        <v>7522.9150542384859</v>
      </c>
      <c r="AS95" s="1">
        <v>762.54889952249118</v>
      </c>
      <c r="AT95" s="1">
        <v>385.54212484451409</v>
      </c>
      <c r="AU95">
        <v>12745.560298136261</v>
      </c>
      <c r="AV95" s="1">
        <v>4538.2244285391116</v>
      </c>
      <c r="AW95" s="1">
        <v>0.32992226885499998</v>
      </c>
      <c r="AX95">
        <v>7224.7502659210586</v>
      </c>
      <c r="AY95" s="1">
        <v>0.5070983752099999</v>
      </c>
      <c r="AZ95">
        <v>1190.920656586705</v>
      </c>
      <c r="BA95">
        <v>8.5913748179999999E-2</v>
      </c>
      <c r="BB95">
        <v>1083.6147993263851</v>
      </c>
      <c r="BC95" s="1">
        <v>7.7065607769999989E-2</v>
      </c>
      <c r="BD95">
        <v>14037.51015037326</v>
      </c>
      <c r="BE95" s="1">
        <v>0.56199116928360038</v>
      </c>
      <c r="BF95">
        <v>0.23002632878939519</v>
      </c>
      <c r="BG95">
        <v>0.1501073988015876</v>
      </c>
      <c r="BH95">
        <v>3.9642529006992888E-2</v>
      </c>
      <c r="BI95">
        <v>1.8232574118424098E-2</v>
      </c>
    </row>
    <row r="96" spans="1:61" x14ac:dyDescent="0.35">
      <c r="A96" t="s">
        <v>1419</v>
      </c>
      <c r="B96" t="s">
        <v>721</v>
      </c>
      <c r="C96">
        <v>46.15</v>
      </c>
      <c r="D96">
        <v>26.955337933370629</v>
      </c>
      <c r="E96">
        <v>1107.1242060500001</v>
      </c>
      <c r="F96">
        <v>7.6723436431356843E-3</v>
      </c>
      <c r="G96">
        <v>1.0876004004516529E-2</v>
      </c>
      <c r="H96" t="s">
        <v>3</v>
      </c>
      <c r="I96">
        <v>2.1892401085732632E-2</v>
      </c>
      <c r="J96">
        <v>0.9298481649565522</v>
      </c>
      <c r="K96">
        <v>3.8574208408415619E-2</v>
      </c>
      <c r="L96">
        <v>0.43758455793697459</v>
      </c>
      <c r="M96">
        <v>1.145343338149765E-2</v>
      </c>
      <c r="N96">
        <v>0.1566923009535251</v>
      </c>
      <c r="O96">
        <v>61068.99031754701</v>
      </c>
      <c r="P96" s="1">
        <v>0.19457662194426939</v>
      </c>
      <c r="Q96">
        <v>0.18796639030974671</v>
      </c>
      <c r="R96">
        <v>0.61745698774598379</v>
      </c>
      <c r="S96">
        <v>10.714</v>
      </c>
      <c r="T96">
        <v>83320.792803568504</v>
      </c>
      <c r="U96" s="1">
        <v>107.8039312405765</v>
      </c>
      <c r="V96">
        <v>191239.2496945069</v>
      </c>
      <c r="W96" s="1">
        <v>0.7861372049350297</v>
      </c>
      <c r="X96">
        <v>0.1163710228183374</v>
      </c>
      <c r="Y96">
        <v>9.7491772246632996E-2</v>
      </c>
      <c r="Z96">
        <v>0.21386279506497041</v>
      </c>
      <c r="AA96">
        <v>191.23924969450701</v>
      </c>
      <c r="AB96">
        <v>4951.5597032591859</v>
      </c>
      <c r="AC96" s="1">
        <v>579.09578685669453</v>
      </c>
      <c r="AD96">
        <v>155714.83663596009</v>
      </c>
      <c r="AE96" s="1" t="s">
        <v>3</v>
      </c>
      <c r="AF96">
        <v>37297.724999999999</v>
      </c>
      <c r="AG96" s="1">
        <v>59567.624404334209</v>
      </c>
      <c r="AH96" s="1">
        <v>37.806898699999998</v>
      </c>
      <c r="AI96">
        <v>23.928580900000011</v>
      </c>
      <c r="AJ96">
        <v>26.865465199999999</v>
      </c>
      <c r="AK96">
        <v>1.7124999999999999</v>
      </c>
      <c r="AL96">
        <v>1.4085429</v>
      </c>
      <c r="AM96">
        <v>1.5807787499999999</v>
      </c>
      <c r="AN96">
        <v>587.21077695112285</v>
      </c>
      <c r="AO96" s="1">
        <v>1.0180574720953779</v>
      </c>
      <c r="AP96">
        <v>1963.715838869058</v>
      </c>
      <c r="AQ96" s="1">
        <v>2799.5217138943231</v>
      </c>
      <c r="AR96" s="1">
        <v>7949.0187381961832</v>
      </c>
      <c r="AS96" s="1">
        <v>843.76828181667429</v>
      </c>
      <c r="AT96">
        <v>360.02133043092073</v>
      </c>
      <c r="AU96">
        <v>13916.045903207159</v>
      </c>
      <c r="AV96" s="1">
        <v>7854.7262384198939</v>
      </c>
      <c r="AW96" s="1">
        <v>0.49432341887499992</v>
      </c>
      <c r="AX96">
        <v>4955.8142074520201</v>
      </c>
      <c r="AY96" s="1">
        <v>0.30312337122999999</v>
      </c>
      <c r="AZ96">
        <v>1158.8382037277299</v>
      </c>
      <c r="BA96">
        <v>7.050443768499999E-2</v>
      </c>
      <c r="BB96">
        <v>2147.3977398836851</v>
      </c>
      <c r="BC96" s="1">
        <v>0.13204877223</v>
      </c>
      <c r="BD96">
        <v>16116.77638948333</v>
      </c>
      <c r="BE96" s="1">
        <v>0.53531914666046698</v>
      </c>
      <c r="BF96">
        <v>0.2353425854394727</v>
      </c>
      <c r="BG96">
        <v>0.17353606053885451</v>
      </c>
      <c r="BH96">
        <v>3.4835875042320941E-2</v>
      </c>
      <c r="BI96">
        <v>2.0966332318884791E-2</v>
      </c>
    </row>
    <row r="97" spans="1:61" x14ac:dyDescent="0.35">
      <c r="A97" t="s">
        <v>1420</v>
      </c>
      <c r="B97" t="s">
        <v>722</v>
      </c>
      <c r="C97">
        <v>22.9</v>
      </c>
      <c r="D97">
        <v>195.35884746052631</v>
      </c>
      <c r="E97">
        <v>2621.0073333999999</v>
      </c>
      <c r="F97">
        <v>7.0112968234159164E-3</v>
      </c>
      <c r="G97">
        <v>0.12741253057093671</v>
      </c>
      <c r="H97">
        <v>2.083089965684664E-3</v>
      </c>
      <c r="I97">
        <v>6.2787466069066225E-2</v>
      </c>
      <c r="J97">
        <v>0.67477891677523993</v>
      </c>
      <c r="K97">
        <v>0.12901304750596651</v>
      </c>
      <c r="L97">
        <v>0.95391630113577042</v>
      </c>
      <c r="M97">
        <v>3.1481594468433911E-2</v>
      </c>
      <c r="N97">
        <v>0.19661917988836711</v>
      </c>
      <c r="O97">
        <v>63588.947011456497</v>
      </c>
      <c r="P97" s="1">
        <v>0.208965406880605</v>
      </c>
      <c r="Q97">
        <v>0.18625035614681459</v>
      </c>
      <c r="R97">
        <v>0.60478423697258044</v>
      </c>
      <c r="S97">
        <v>24.359000000000002</v>
      </c>
      <c r="T97">
        <v>85629.958691896507</v>
      </c>
      <c r="U97" s="1">
        <v>113.9311150193751</v>
      </c>
      <c r="V97">
        <v>151367.50243158589</v>
      </c>
      <c r="W97" s="1">
        <v>0.67612272275919627</v>
      </c>
      <c r="X97">
        <v>0.23584227141349959</v>
      </c>
      <c r="Y97">
        <v>8.8035005827304252E-2</v>
      </c>
      <c r="Z97">
        <v>0.3238772772408039</v>
      </c>
      <c r="AA97">
        <v>151.3675024315859</v>
      </c>
      <c r="AB97">
        <v>4609.3435439226769</v>
      </c>
      <c r="AC97" s="1">
        <v>536.48296993221243</v>
      </c>
      <c r="AD97">
        <v>100937.961194281</v>
      </c>
      <c r="AE97" s="1" t="s">
        <v>3</v>
      </c>
      <c r="AF97">
        <v>30537.724999999999</v>
      </c>
      <c r="AG97" s="1">
        <v>48046.899137664703</v>
      </c>
      <c r="AH97" s="1">
        <v>46.080474400000007</v>
      </c>
      <c r="AI97">
        <v>28.831311899999999</v>
      </c>
      <c r="AJ97">
        <v>33.289191250000002</v>
      </c>
      <c r="AK97">
        <v>2.2174999999999998</v>
      </c>
      <c r="AL97">
        <v>1.8179734999999999</v>
      </c>
      <c r="AM97">
        <v>2.0476899999999998</v>
      </c>
      <c r="AN97">
        <v>146.0476514879812</v>
      </c>
      <c r="AO97">
        <v>1.0567126843379431</v>
      </c>
      <c r="AP97">
        <v>2160.5134482220192</v>
      </c>
      <c r="AQ97" s="1">
        <v>3688.0504551472882</v>
      </c>
      <c r="AR97" s="1">
        <v>9305.7371726891724</v>
      </c>
      <c r="AS97" s="1">
        <v>1193.5110805188669</v>
      </c>
      <c r="AT97" s="1">
        <v>522.39511115168466</v>
      </c>
      <c r="AU97">
        <v>16870.207267729031</v>
      </c>
      <c r="AV97" s="1">
        <v>9010.391025538569</v>
      </c>
      <c r="AW97" s="1">
        <v>0.50038845062999993</v>
      </c>
      <c r="AX97">
        <v>4127.6366126530702</v>
      </c>
      <c r="AY97" s="1">
        <v>0.22815063373</v>
      </c>
      <c r="AZ97">
        <v>789.8608156866203</v>
      </c>
      <c r="BA97">
        <v>4.3257908445E-2</v>
      </c>
      <c r="BB97">
        <v>4190.1658303089007</v>
      </c>
      <c r="BC97" s="1">
        <v>0.22820300720499989</v>
      </c>
      <c r="BD97">
        <v>18118.054284187161</v>
      </c>
      <c r="BE97" s="1">
        <v>0.55214232936885366</v>
      </c>
      <c r="BF97">
        <v>0.2337379116768003</v>
      </c>
      <c r="BG97">
        <v>0.16567434471058831</v>
      </c>
      <c r="BH97">
        <v>3.3836191933508217E-2</v>
      </c>
      <c r="BI97">
        <v>1.460922231024935E-2</v>
      </c>
    </row>
    <row r="98" spans="1:61" x14ac:dyDescent="0.35">
      <c r="A98" t="s">
        <v>1421</v>
      </c>
      <c r="B98" t="s">
        <v>723</v>
      </c>
      <c r="C98">
        <v>38.450000000000003</v>
      </c>
      <c r="D98">
        <v>39.444700221273862</v>
      </c>
      <c r="E98">
        <v>1260.6905478000001</v>
      </c>
      <c r="F98">
        <v>1.0891261678793141E-2</v>
      </c>
      <c r="G98">
        <v>1.25437017498205E-2</v>
      </c>
      <c r="H98" t="s">
        <v>3</v>
      </c>
      <c r="I98">
        <v>2.311340543938829E-2</v>
      </c>
      <c r="J98">
        <v>0.93022232089392942</v>
      </c>
      <c r="K98">
        <v>3.1686428586654179E-2</v>
      </c>
      <c r="L98">
        <v>0.31625743089306813</v>
      </c>
      <c r="M98">
        <v>1.21224856737046E-2</v>
      </c>
      <c r="N98">
        <v>0.14305264813024271</v>
      </c>
      <c r="O98">
        <v>63959.59950325</v>
      </c>
      <c r="P98" s="1">
        <v>0.19508947940956969</v>
      </c>
      <c r="Q98">
        <v>0.17819212597909359</v>
      </c>
      <c r="R98">
        <v>0.6267183946113366</v>
      </c>
      <c r="S98">
        <v>10.353</v>
      </c>
      <c r="T98">
        <v>89921.394778038491</v>
      </c>
      <c r="U98" s="1">
        <v>127.04913175303579</v>
      </c>
      <c r="V98">
        <v>227171.01597682369</v>
      </c>
      <c r="W98" s="1">
        <v>0.76902208642114833</v>
      </c>
      <c r="X98">
        <v>0.12792553172091661</v>
      </c>
      <c r="Y98">
        <v>0.1030523818579351</v>
      </c>
      <c r="Z98">
        <v>0.2309779135788517</v>
      </c>
      <c r="AA98">
        <v>227.1710159768237</v>
      </c>
      <c r="AB98">
        <v>5988.3043613166574</v>
      </c>
      <c r="AC98" s="1">
        <v>652.57900925094248</v>
      </c>
      <c r="AD98">
        <v>187432.79088874249</v>
      </c>
      <c r="AE98" s="1" t="s">
        <v>3</v>
      </c>
      <c r="AF98">
        <v>41440.699999999997</v>
      </c>
      <c r="AG98" s="1">
        <v>69460.931977651839</v>
      </c>
      <c r="AH98" s="1">
        <v>40.841968299999998</v>
      </c>
      <c r="AI98">
        <v>24.4529654</v>
      </c>
      <c r="AJ98">
        <v>27.666379799999991</v>
      </c>
      <c r="AK98">
        <v>2.1074999999999999</v>
      </c>
      <c r="AL98">
        <v>1.7454411999999999</v>
      </c>
      <c r="AM98">
        <v>1.9677207999999999</v>
      </c>
      <c r="AN98">
        <v>1049.0006651410899</v>
      </c>
      <c r="AO98">
        <v>1.0144930418033651</v>
      </c>
      <c r="AP98">
        <v>1800.2957729084401</v>
      </c>
      <c r="AQ98" s="1">
        <v>2704.9273893866111</v>
      </c>
      <c r="AR98" s="1">
        <v>7728.7483356578796</v>
      </c>
      <c r="AS98" s="1">
        <v>756.22849310978654</v>
      </c>
      <c r="AT98">
        <v>356.11468006407972</v>
      </c>
      <c r="AU98">
        <v>13346.3146711268</v>
      </c>
      <c r="AV98" s="1">
        <v>5925.9691649637489</v>
      </c>
      <c r="AW98" s="1">
        <v>0.40725499876999988</v>
      </c>
      <c r="AX98">
        <v>6299.096639247211</v>
      </c>
      <c r="AY98" s="1">
        <v>0.41503907057000011</v>
      </c>
      <c r="AZ98">
        <v>1178.001343278185</v>
      </c>
      <c r="BA98">
        <v>7.7213739139999987E-2</v>
      </c>
      <c r="BB98">
        <v>1479.0332028580051</v>
      </c>
      <c r="BC98" s="1">
        <v>0.100492191515</v>
      </c>
      <c r="BD98">
        <v>14882.100350347149</v>
      </c>
      <c r="BE98" s="1">
        <v>0.56459172636826005</v>
      </c>
      <c r="BF98">
        <v>0.23502768728394099</v>
      </c>
      <c r="BG98">
        <v>0.1426050588949925</v>
      </c>
      <c r="BH98">
        <v>3.5667550264226952E-2</v>
      </c>
      <c r="BI98">
        <v>2.2107977188579611E-2</v>
      </c>
    </row>
    <row r="99" spans="1:61" x14ac:dyDescent="0.35">
      <c r="A99" t="s">
        <v>1422</v>
      </c>
      <c r="B99" t="s">
        <v>724</v>
      </c>
      <c r="C99">
        <v>62.3</v>
      </c>
      <c r="D99">
        <v>316.44786494266799</v>
      </c>
      <c r="E99">
        <v>17741.639499000001</v>
      </c>
      <c r="F99">
        <v>4.5286148503291393E-2</v>
      </c>
      <c r="G99">
        <v>0.41499516623456723</v>
      </c>
      <c r="H99">
        <v>1.5445759234234951E-3</v>
      </c>
      <c r="I99">
        <v>0.15749320459657329</v>
      </c>
      <c r="J99">
        <v>0.30116550264227998</v>
      </c>
      <c r="K99">
        <v>7.9752923900461931E-2</v>
      </c>
      <c r="L99">
        <v>0.85004901712412961</v>
      </c>
      <c r="M99">
        <v>0.12453886100546149</v>
      </c>
      <c r="N99">
        <v>0.19045638751292029</v>
      </c>
      <c r="O99">
        <v>72677.558177818006</v>
      </c>
      <c r="P99" s="1">
        <v>0.27863476970125112</v>
      </c>
      <c r="Q99">
        <v>0.20883209295864211</v>
      </c>
      <c r="R99">
        <v>0.51253313734010675</v>
      </c>
      <c r="S99">
        <v>207.357</v>
      </c>
      <c r="T99">
        <v>97802.363069915984</v>
      </c>
      <c r="U99" s="1">
        <v>111.06756331484959</v>
      </c>
      <c r="V99">
        <v>184896.51294185521</v>
      </c>
      <c r="W99" s="1">
        <v>0.64034866068821694</v>
      </c>
      <c r="X99">
        <v>0.30023231748937951</v>
      </c>
      <c r="Y99">
        <v>5.941902182240362E-2</v>
      </c>
      <c r="Z99">
        <v>0.35965133931178322</v>
      </c>
      <c r="AA99">
        <v>184.89651294185529</v>
      </c>
      <c r="AB99">
        <v>7266.0126422090962</v>
      </c>
      <c r="AC99" s="1">
        <v>648.23430558288101</v>
      </c>
      <c r="AD99">
        <v>124718.2328845459</v>
      </c>
      <c r="AE99" s="1" t="s">
        <v>3</v>
      </c>
      <c r="AF99">
        <v>34864.1</v>
      </c>
      <c r="AG99" s="1">
        <v>56675.748013276629</v>
      </c>
      <c r="AH99" s="1">
        <v>64.350415599999991</v>
      </c>
      <c r="AI99">
        <v>33.227980799999997</v>
      </c>
      <c r="AJ99">
        <v>45.847946499999999</v>
      </c>
      <c r="AK99">
        <v>1.9319999999999999</v>
      </c>
      <c r="AL99">
        <v>1.4997947</v>
      </c>
      <c r="AM99">
        <v>1.6460671</v>
      </c>
      <c r="AN99">
        <v>99.297634525352734</v>
      </c>
      <c r="AO99" s="1">
        <v>0.98595259296693638</v>
      </c>
      <c r="AP99">
        <v>2683.7047703115809</v>
      </c>
      <c r="AQ99" s="1">
        <v>3638.2156201576208</v>
      </c>
      <c r="AR99" s="1">
        <v>10234.418394539511</v>
      </c>
      <c r="AS99" s="1">
        <v>1440.632864064813</v>
      </c>
      <c r="AT99">
        <v>921.3225855980038</v>
      </c>
      <c r="AU99">
        <v>18918.294234671532</v>
      </c>
      <c r="AV99" s="1">
        <v>7512.9549024738399</v>
      </c>
      <c r="AW99" s="1">
        <v>0.38568346813999999</v>
      </c>
      <c r="AX99">
        <v>6797.8335223474214</v>
      </c>
      <c r="AY99" s="1">
        <v>0.33910869849000003</v>
      </c>
      <c r="AZ99">
        <v>1114.3938198967901</v>
      </c>
      <c r="BA99">
        <v>5.7049033739999998E-2</v>
      </c>
      <c r="BB99">
        <v>4503.3323477909489</v>
      </c>
      <c r="BC99" s="1">
        <v>0.21815879966000001</v>
      </c>
      <c r="BD99">
        <v>19928.514592509</v>
      </c>
      <c r="BE99" s="1">
        <v>0.58047646501062378</v>
      </c>
      <c r="BF99">
        <v>0.22177699911857601</v>
      </c>
      <c r="BG99">
        <v>0.14967981388492879</v>
      </c>
      <c r="BH99">
        <v>3.6006499890051939E-2</v>
      </c>
      <c r="BI99">
        <v>1.2060222095819339E-2</v>
      </c>
    </row>
    <row r="100" spans="1:61" x14ac:dyDescent="0.35">
      <c r="A100" t="s">
        <v>1423</v>
      </c>
      <c r="B100" t="s">
        <v>725</v>
      </c>
      <c r="C100">
        <v>44.8</v>
      </c>
      <c r="D100">
        <v>59.713771001849373</v>
      </c>
      <c r="E100">
        <v>1828.8440480500001</v>
      </c>
      <c r="F100">
        <v>1.0191062321228919E-2</v>
      </c>
      <c r="G100">
        <v>3.8510116629506361E-2</v>
      </c>
      <c r="H100" t="s">
        <v>3</v>
      </c>
      <c r="I100">
        <v>3.1725447603687708E-2</v>
      </c>
      <c r="J100">
        <v>0.85091963214502364</v>
      </c>
      <c r="K100">
        <v>7.3167318032307888E-2</v>
      </c>
      <c r="L100">
        <v>0.73506473539315864</v>
      </c>
      <c r="M100">
        <v>1.6967783620799329E-2</v>
      </c>
      <c r="N100">
        <v>0.18866897365897581</v>
      </c>
      <c r="O100">
        <v>63314.9567685785</v>
      </c>
      <c r="P100" s="1">
        <v>0.20168059689100529</v>
      </c>
      <c r="Q100">
        <v>0.17799791615323379</v>
      </c>
      <c r="R100">
        <v>0.62032148695576095</v>
      </c>
      <c r="S100">
        <v>17.432500000000001</v>
      </c>
      <c r="T100">
        <v>82593.370253106492</v>
      </c>
      <c r="U100" s="1">
        <v>104.61635971601589</v>
      </c>
      <c r="V100">
        <v>197401.215378655</v>
      </c>
      <c r="W100" s="1">
        <v>0.66947872583852985</v>
      </c>
      <c r="X100">
        <v>0.20866109291609519</v>
      </c>
      <c r="Y100">
        <v>0.1218601812453749</v>
      </c>
      <c r="Z100">
        <v>0.33052127416147009</v>
      </c>
      <c r="AA100">
        <v>197.401215378655</v>
      </c>
      <c r="AB100">
        <v>5437.2242030393936</v>
      </c>
      <c r="AC100" s="1">
        <v>536.46329217807886</v>
      </c>
      <c r="AD100">
        <v>142319.41776659121</v>
      </c>
      <c r="AE100" s="1" t="s">
        <v>3</v>
      </c>
      <c r="AF100">
        <v>33613.175000000003</v>
      </c>
      <c r="AG100" s="1">
        <v>53576.076455173723</v>
      </c>
      <c r="AH100" s="1">
        <v>42.340770849999998</v>
      </c>
      <c r="AI100">
        <v>24.380182649999998</v>
      </c>
      <c r="AJ100">
        <v>29.574397999999999</v>
      </c>
      <c r="AK100">
        <v>1.64435</v>
      </c>
      <c r="AL100">
        <v>1.22789415</v>
      </c>
      <c r="AM100">
        <v>1.4379507</v>
      </c>
      <c r="AN100">
        <v>139.31998913471699</v>
      </c>
      <c r="AO100" s="1">
        <v>0.94787473551192425</v>
      </c>
      <c r="AP100">
        <v>1940.022350357161</v>
      </c>
      <c r="AQ100" s="1">
        <v>2972.3589831705931</v>
      </c>
      <c r="AR100" s="1">
        <v>8838.4851062706202</v>
      </c>
      <c r="AS100" s="1">
        <v>969.54340929839418</v>
      </c>
      <c r="AT100">
        <v>431.80153459496279</v>
      </c>
      <c r="AU100">
        <v>15152.211383691731</v>
      </c>
      <c r="AV100" s="1">
        <v>7666.2306475351088</v>
      </c>
      <c r="AW100" s="1">
        <v>0.45803662345000012</v>
      </c>
      <c r="AX100">
        <v>4816.9431510136546</v>
      </c>
      <c r="AY100" s="1">
        <v>0.29121596119999998</v>
      </c>
      <c r="AZ100">
        <v>775.95628311360508</v>
      </c>
      <c r="BA100">
        <v>4.6217370930000001E-2</v>
      </c>
      <c r="BB100">
        <v>3504.5299457476799</v>
      </c>
      <c r="BC100" s="1">
        <v>0.20453004441</v>
      </c>
      <c r="BD100">
        <v>16763.660027410049</v>
      </c>
      <c r="BE100" s="1">
        <v>0.54078883434821401</v>
      </c>
      <c r="BF100">
        <v>0.25509953103898708</v>
      </c>
      <c r="BG100">
        <v>0.1561622582250046</v>
      </c>
      <c r="BH100">
        <v>3.3701504341316593E-2</v>
      </c>
      <c r="BI100">
        <v>1.4247872046477541E-2</v>
      </c>
    </row>
    <row r="101" spans="1:61" x14ac:dyDescent="0.35">
      <c r="A101" t="s">
        <v>1424</v>
      </c>
      <c r="B101" t="s">
        <v>726</v>
      </c>
      <c r="C101">
        <v>44.5</v>
      </c>
      <c r="D101">
        <v>51.21358695570153</v>
      </c>
      <c r="E101">
        <v>2081.2959892499998</v>
      </c>
      <c r="F101">
        <v>9.9140027467525017E-3</v>
      </c>
      <c r="G101">
        <v>2.5599071070799902E-2</v>
      </c>
      <c r="H101">
        <v>6.04937983399977E-3</v>
      </c>
      <c r="I101">
        <v>8.7186131452109031E-2</v>
      </c>
      <c r="J101">
        <v>0.82056795492618129</v>
      </c>
      <c r="K101">
        <v>5.7706444732867658E-2</v>
      </c>
      <c r="L101">
        <v>0.41294422823115101</v>
      </c>
      <c r="M101">
        <v>3.5198046805562447E-2</v>
      </c>
      <c r="N101">
        <v>0.15139374928771901</v>
      </c>
      <c r="O101">
        <v>67202.991344802504</v>
      </c>
      <c r="P101" s="1">
        <v>0.19593333115587661</v>
      </c>
      <c r="Q101">
        <v>0.17502984984165351</v>
      </c>
      <c r="R101">
        <v>0.62903681900246977</v>
      </c>
      <c r="S101">
        <v>15.413</v>
      </c>
      <c r="T101">
        <v>89504.808816748991</v>
      </c>
      <c r="U101" s="1">
        <v>140.70897528146631</v>
      </c>
      <c r="V101">
        <v>224963.0198680023</v>
      </c>
      <c r="W101" s="1">
        <v>0.74751967212467296</v>
      </c>
      <c r="X101">
        <v>0.18444329193842859</v>
      </c>
      <c r="Y101">
        <v>6.8037035936898416E-2</v>
      </c>
      <c r="Z101">
        <v>0.25248032787532698</v>
      </c>
      <c r="AA101">
        <v>224.96301986800231</v>
      </c>
      <c r="AB101">
        <v>6801.3065506640514</v>
      </c>
      <c r="AC101" s="1">
        <v>702.708173109359</v>
      </c>
      <c r="AD101">
        <v>183839.705013684</v>
      </c>
      <c r="AE101" s="1" t="s">
        <v>3</v>
      </c>
      <c r="AF101">
        <v>39435.375</v>
      </c>
      <c r="AG101" s="1">
        <v>66827.498136946975</v>
      </c>
      <c r="AH101" s="1">
        <v>49.245124049999987</v>
      </c>
      <c r="AI101">
        <v>27.61599395</v>
      </c>
      <c r="AJ101">
        <v>34.753149550000003</v>
      </c>
      <c r="AK101">
        <v>2.2669999999999999</v>
      </c>
      <c r="AL101">
        <v>1.6215736999999999</v>
      </c>
      <c r="AM101">
        <v>2.07958095</v>
      </c>
      <c r="AN101">
        <v>212.61949573716211</v>
      </c>
      <c r="AO101">
        <v>0.97425752238389374</v>
      </c>
      <c r="AP101">
        <v>1767.223716499931</v>
      </c>
      <c r="AQ101" s="1">
        <v>2726.7581125275879</v>
      </c>
      <c r="AR101" s="1">
        <v>7934.5597181246021</v>
      </c>
      <c r="AS101" s="1">
        <v>865.52703365898765</v>
      </c>
      <c r="AT101">
        <v>415.72240740157872</v>
      </c>
      <c r="AU101">
        <v>13709.790988212681</v>
      </c>
      <c r="AV101" s="1">
        <v>5585.5049760316106</v>
      </c>
      <c r="AW101" s="1">
        <v>0.38588824750999989</v>
      </c>
      <c r="AX101">
        <v>6438.8227526386408</v>
      </c>
      <c r="AY101" s="1">
        <v>0.42929723608999998</v>
      </c>
      <c r="AZ101">
        <v>1121.0732169299199</v>
      </c>
      <c r="BA101">
        <v>7.4891795695000013E-2</v>
      </c>
      <c r="BB101">
        <v>1615.4689746499701</v>
      </c>
      <c r="BC101" s="1">
        <v>0.109922720705</v>
      </c>
      <c r="BD101">
        <v>14760.869920250139</v>
      </c>
      <c r="BE101" s="1">
        <v>0.56714304534497084</v>
      </c>
      <c r="BF101">
        <v>0.22464768268293669</v>
      </c>
      <c r="BG101">
        <v>0.15428829024874269</v>
      </c>
      <c r="BH101">
        <v>3.3173984475034522E-2</v>
      </c>
      <c r="BI101">
        <v>2.074699724831526E-2</v>
      </c>
    </row>
    <row r="102" spans="1:61" x14ac:dyDescent="0.35">
      <c r="A102" t="s">
        <v>1425</v>
      </c>
      <c r="B102" t="s">
        <v>727</v>
      </c>
      <c r="C102">
        <v>57.95</v>
      </c>
      <c r="D102">
        <v>18.93795598383317</v>
      </c>
      <c r="E102">
        <v>884.78683615000011</v>
      </c>
      <c r="F102" t="s">
        <v>3</v>
      </c>
      <c r="G102">
        <v>1.3605011537313409E-2</v>
      </c>
      <c r="H102" t="s">
        <v>3</v>
      </c>
      <c r="I102">
        <v>2.0604730651928631E-2</v>
      </c>
      <c r="J102">
        <v>0.93366738654718573</v>
      </c>
      <c r="K102">
        <v>3.6764582103306853E-2</v>
      </c>
      <c r="L102">
        <v>0.47694838615747831</v>
      </c>
      <c r="M102" t="s">
        <v>3</v>
      </c>
      <c r="N102">
        <v>0.16170458197810969</v>
      </c>
      <c r="O102">
        <v>56326.212566255999</v>
      </c>
      <c r="P102" s="1">
        <v>0.22382927747416889</v>
      </c>
      <c r="Q102">
        <v>0.20295354518616679</v>
      </c>
      <c r="R102">
        <v>0.57321717733966437</v>
      </c>
      <c r="S102">
        <v>8.6549999999999994</v>
      </c>
      <c r="T102">
        <v>81536.823668946992</v>
      </c>
      <c r="U102" s="1">
        <v>109.5265101172774</v>
      </c>
      <c r="V102">
        <v>230830.3629838693</v>
      </c>
      <c r="W102" s="1">
        <v>0.7584200746318247</v>
      </c>
      <c r="X102">
        <v>0.1101327234119199</v>
      </c>
      <c r="Y102">
        <v>0.13144720195625539</v>
      </c>
      <c r="Z102">
        <v>0.2415799253681753</v>
      </c>
      <c r="AA102">
        <v>230.83036298386929</v>
      </c>
      <c r="AB102">
        <v>5785.6100898049162</v>
      </c>
      <c r="AC102" s="1">
        <v>627.44510814784246</v>
      </c>
      <c r="AD102">
        <v>181451.28611798139</v>
      </c>
      <c r="AE102" s="1" t="s">
        <v>3</v>
      </c>
      <c r="AF102">
        <v>36654.050000000003</v>
      </c>
      <c r="AG102" s="1">
        <v>60370.165660312603</v>
      </c>
      <c r="AH102" s="1">
        <v>34.519902000000002</v>
      </c>
      <c r="AI102">
        <v>22.657826400000001</v>
      </c>
      <c r="AJ102">
        <v>24.66417384999999</v>
      </c>
      <c r="AK102">
        <v>1.9950000000000001</v>
      </c>
      <c r="AL102">
        <v>1.69349325</v>
      </c>
      <c r="AM102">
        <v>1.8749832</v>
      </c>
      <c r="AN102">
        <v>583.42406605349015</v>
      </c>
      <c r="AO102" s="1">
        <v>1.0429242761405191</v>
      </c>
      <c r="AP102">
        <v>2171.032344654981</v>
      </c>
      <c r="AQ102" s="1">
        <v>3303.8380144368821</v>
      </c>
      <c r="AR102" s="1">
        <v>8333.4161380810474</v>
      </c>
      <c r="AS102" s="1">
        <v>880.2028840023753</v>
      </c>
      <c r="AT102">
        <v>367.20206036318189</v>
      </c>
      <c r="AU102">
        <v>15055.691441538471</v>
      </c>
      <c r="AV102" s="1">
        <v>8122.3206436634246</v>
      </c>
      <c r="AW102" s="1">
        <v>0.47827250688500011</v>
      </c>
      <c r="AX102">
        <v>5763.5252495534151</v>
      </c>
      <c r="AY102" s="1">
        <v>0.31712002369499998</v>
      </c>
      <c r="AZ102">
        <v>1230.1983565624851</v>
      </c>
      <c r="BA102">
        <v>7.0433065885000007E-2</v>
      </c>
      <c r="BB102">
        <v>2343.54149601483</v>
      </c>
      <c r="BC102" s="1">
        <v>0.13417440354999999</v>
      </c>
      <c r="BD102">
        <v>17459.585745794149</v>
      </c>
      <c r="BE102" s="1">
        <v>0.52202079208079588</v>
      </c>
      <c r="BF102">
        <v>0.2349745588333412</v>
      </c>
      <c r="BG102">
        <v>0.1803127769163205</v>
      </c>
      <c r="BH102">
        <v>3.8927461042076207E-2</v>
      </c>
      <c r="BI102">
        <v>2.376441112746629E-2</v>
      </c>
    </row>
    <row r="103" spans="1:61" x14ac:dyDescent="0.35">
      <c r="A103" t="s">
        <v>1426</v>
      </c>
      <c r="B103" t="s">
        <v>728</v>
      </c>
      <c r="C103">
        <v>91.2</v>
      </c>
      <c r="D103">
        <v>23.244227664522839</v>
      </c>
      <c r="E103">
        <v>1489.1817157999999</v>
      </c>
      <c r="F103" t="s">
        <v>3</v>
      </c>
      <c r="G103">
        <v>2.0200114575793088E-2</v>
      </c>
      <c r="H103" t="s">
        <v>3</v>
      </c>
      <c r="I103">
        <v>2.151357296647928E-2</v>
      </c>
      <c r="J103">
        <v>0.92190124904008075</v>
      </c>
      <c r="K103">
        <v>4.1371436620593983E-2</v>
      </c>
      <c r="L103">
        <v>0.88864576131103235</v>
      </c>
      <c r="M103">
        <v>1.2090880407929799E-2</v>
      </c>
      <c r="N103">
        <v>0.19248023921778151</v>
      </c>
      <c r="O103">
        <v>63671.496760396003</v>
      </c>
      <c r="P103" s="1">
        <v>0.1988470599121776</v>
      </c>
      <c r="Q103">
        <v>0.1858625933106858</v>
      </c>
      <c r="R103">
        <v>0.61529034677713645</v>
      </c>
      <c r="S103">
        <v>14.361000000000001</v>
      </c>
      <c r="T103">
        <v>85102.630384221004</v>
      </c>
      <c r="U103" s="1">
        <v>102.2123815431664</v>
      </c>
      <c r="V103">
        <v>171590.92409353759</v>
      </c>
      <c r="W103" s="1">
        <v>0.64083590368209464</v>
      </c>
      <c r="X103">
        <v>0.13891152325189321</v>
      </c>
      <c r="Y103">
        <v>0.22025257306601209</v>
      </c>
      <c r="Z103">
        <v>0.35916409631790519</v>
      </c>
      <c r="AA103">
        <v>171.59092409353769</v>
      </c>
      <c r="AB103">
        <v>4147.1750192456511</v>
      </c>
      <c r="AC103" s="1">
        <v>414.89707426908637</v>
      </c>
      <c r="AD103">
        <v>129316.2943805846</v>
      </c>
      <c r="AE103" s="1" t="s">
        <v>3</v>
      </c>
      <c r="AF103">
        <v>33364.1</v>
      </c>
      <c r="AG103" s="1">
        <v>50285.172506366653</v>
      </c>
      <c r="AH103" s="1">
        <v>31.830966700000001</v>
      </c>
      <c r="AI103">
        <v>21.765629950000001</v>
      </c>
      <c r="AJ103">
        <v>24.994066149999998</v>
      </c>
      <c r="AK103">
        <v>1.4325000000000001</v>
      </c>
      <c r="AL103">
        <v>1.18208</v>
      </c>
      <c r="AM103">
        <v>1.3506113500000001</v>
      </c>
      <c r="AN103">
        <v>172.1453035943118</v>
      </c>
      <c r="AO103">
        <v>0.9239532406024038</v>
      </c>
      <c r="AP103">
        <v>2073.2644963501261</v>
      </c>
      <c r="AQ103" s="1">
        <v>3437.7068345319149</v>
      </c>
      <c r="AR103" s="1">
        <v>9237.933809246746</v>
      </c>
      <c r="AS103" s="1">
        <v>894.693284206062</v>
      </c>
      <c r="AT103" s="1">
        <v>565.94603876922088</v>
      </c>
      <c r="AU103">
        <v>16209.54446310407</v>
      </c>
      <c r="AV103" s="1">
        <v>9600.1686013789258</v>
      </c>
      <c r="AW103" s="1">
        <v>0.54926680746500001</v>
      </c>
      <c r="AX103">
        <v>3724.22586910277</v>
      </c>
      <c r="AY103" s="1">
        <v>0.21529781606000001</v>
      </c>
      <c r="AZ103">
        <v>741.91457128289505</v>
      </c>
      <c r="BA103">
        <v>4.3184983130000007E-2</v>
      </c>
      <c r="BB103">
        <v>3435.9505397700341</v>
      </c>
      <c r="BC103" s="1">
        <v>0.19225039332499999</v>
      </c>
      <c r="BD103">
        <v>17502.259581534621</v>
      </c>
      <c r="BE103" s="1">
        <v>0.53716708377941669</v>
      </c>
      <c r="BF103">
        <v>0.25160266696990907</v>
      </c>
      <c r="BG103">
        <v>0.1501251354010395</v>
      </c>
      <c r="BH103">
        <v>3.9813505813893507E-2</v>
      </c>
      <c r="BI103">
        <v>2.1291608035741282E-2</v>
      </c>
    </row>
    <row r="104" spans="1:61" x14ac:dyDescent="0.35">
      <c r="A104" t="s">
        <v>1427</v>
      </c>
      <c r="B104" t="s">
        <v>729</v>
      </c>
      <c r="C104">
        <v>118.75</v>
      </c>
      <c r="D104">
        <v>12.042763674239961</v>
      </c>
      <c r="E104">
        <v>1358.95490425</v>
      </c>
      <c r="F104">
        <v>6.7203754913049661E-3</v>
      </c>
      <c r="G104">
        <v>1.0323851179222569E-2</v>
      </c>
      <c r="H104" t="s">
        <v>3</v>
      </c>
      <c r="I104">
        <v>1.9738026510727941E-2</v>
      </c>
      <c r="J104">
        <v>0.93988078254757423</v>
      </c>
      <c r="K104">
        <v>3.021521319151076E-2</v>
      </c>
      <c r="L104">
        <v>0.34596375602152157</v>
      </c>
      <c r="M104">
        <v>5.8316133053065138E-3</v>
      </c>
      <c r="N104">
        <v>0.150473176412312</v>
      </c>
      <c r="O104">
        <v>62633.186298894507</v>
      </c>
      <c r="P104" s="1">
        <v>0.1917395759970138</v>
      </c>
      <c r="Q104">
        <v>0.1689577269883018</v>
      </c>
      <c r="R104">
        <v>0.63930269701468423</v>
      </c>
      <c r="S104">
        <v>13.236000000000001</v>
      </c>
      <c r="T104">
        <v>79789.815897510009</v>
      </c>
      <c r="U104" s="1">
        <v>109.82281926512771</v>
      </c>
      <c r="V104">
        <v>223466.86162901929</v>
      </c>
      <c r="W104" s="1">
        <v>0.80367450881140434</v>
      </c>
      <c r="X104">
        <v>7.5027411330359922E-2</v>
      </c>
      <c r="Y104">
        <v>0.12129807985823569</v>
      </c>
      <c r="Z104">
        <v>0.1963254911885956</v>
      </c>
      <c r="AA104">
        <v>223.46686162901929</v>
      </c>
      <c r="AB104">
        <v>5305.2696649333666</v>
      </c>
      <c r="AC104" s="1">
        <v>550.56188248878823</v>
      </c>
      <c r="AD104">
        <v>187054.68167832569</v>
      </c>
      <c r="AE104" s="1" t="s">
        <v>3</v>
      </c>
      <c r="AF104">
        <v>39844.224999999999</v>
      </c>
      <c r="AG104" s="1">
        <v>65261.371048921777</v>
      </c>
      <c r="AH104" s="1">
        <v>33.210992949999998</v>
      </c>
      <c r="AI104">
        <v>21.401774549999999</v>
      </c>
      <c r="AJ104">
        <v>22.982674849999999</v>
      </c>
      <c r="AK104">
        <v>1.627</v>
      </c>
      <c r="AL104">
        <v>1.121634</v>
      </c>
      <c r="AM104">
        <v>1.36222175</v>
      </c>
      <c r="AN104">
        <v>914.89966367793022</v>
      </c>
      <c r="AO104" s="1">
        <v>1.0502101893783371</v>
      </c>
      <c r="AP104">
        <v>1836.05759982415</v>
      </c>
      <c r="AQ104" s="1">
        <v>2994.0329844706321</v>
      </c>
      <c r="AR104" s="1">
        <v>7994.6751798938913</v>
      </c>
      <c r="AS104" s="1">
        <v>829.22151368861682</v>
      </c>
      <c r="AT104">
        <v>424.10623216335432</v>
      </c>
      <c r="AU104">
        <v>14078.09351004065</v>
      </c>
      <c r="AV104" s="1">
        <v>7371.727971290803</v>
      </c>
      <c r="AW104" s="1">
        <v>0.47962034414999988</v>
      </c>
      <c r="AX104">
        <v>5345.3110896791241</v>
      </c>
      <c r="AY104" s="1">
        <v>0.34307789059499999</v>
      </c>
      <c r="AZ104">
        <v>1046.99877727122</v>
      </c>
      <c r="BA104">
        <v>6.7804059175E-2</v>
      </c>
      <c r="BB104">
        <v>1703.6677435372501</v>
      </c>
      <c r="BC104" s="1">
        <v>0.10949770608499999</v>
      </c>
      <c r="BD104">
        <v>15467.705581778389</v>
      </c>
      <c r="BE104" s="1">
        <v>0.55638007756693031</v>
      </c>
      <c r="BF104">
        <v>0.23166772017027509</v>
      </c>
      <c r="BG104">
        <v>0.1523000057800524</v>
      </c>
      <c r="BH104">
        <v>4.2625008646477107E-2</v>
      </c>
      <c r="BI104">
        <v>1.7027187836264959E-2</v>
      </c>
    </row>
    <row r="105" spans="1:61" x14ac:dyDescent="0.35">
      <c r="A105" t="s">
        <v>1428</v>
      </c>
      <c r="B105" t="s">
        <v>730</v>
      </c>
      <c r="C105">
        <v>10.199999999999999</v>
      </c>
      <c r="D105">
        <v>310.26436521164709</v>
      </c>
      <c r="E105">
        <v>2232.6507107000002</v>
      </c>
      <c r="F105">
        <v>7.432094167048469E-3</v>
      </c>
      <c r="G105">
        <v>0.46243019316953438</v>
      </c>
      <c r="H105" t="s">
        <v>3</v>
      </c>
      <c r="I105">
        <v>0.10885531757628231</v>
      </c>
      <c r="J105">
        <v>0.34855458355055652</v>
      </c>
      <c r="K105">
        <v>0.1138303831939997</v>
      </c>
      <c r="L105">
        <v>0.98982344558216795</v>
      </c>
      <c r="M105">
        <v>5.7408114700912942E-2</v>
      </c>
      <c r="N105">
        <v>0.20187019388594721</v>
      </c>
      <c r="O105">
        <v>65852.592058519978</v>
      </c>
      <c r="P105" s="1">
        <v>0.262092166928105</v>
      </c>
      <c r="Q105">
        <v>0.2117502929907896</v>
      </c>
      <c r="R105">
        <v>0.52615754008110538</v>
      </c>
      <c r="S105">
        <v>26.7165</v>
      </c>
      <c r="T105">
        <v>89749.67899762551</v>
      </c>
      <c r="U105" s="1">
        <v>85.458233890591231</v>
      </c>
      <c r="V105">
        <v>131256.87468071969</v>
      </c>
      <c r="W105" s="1">
        <v>0.63034913387089175</v>
      </c>
      <c r="X105">
        <v>0.28936664303423892</v>
      </c>
      <c r="Y105">
        <v>8.0284223094869323E-2</v>
      </c>
      <c r="Z105">
        <v>0.3696508661291083</v>
      </c>
      <c r="AA105">
        <v>131.2568746807197</v>
      </c>
      <c r="AB105">
        <v>5145.6762238874253</v>
      </c>
      <c r="AC105" s="1">
        <v>546.87719879746624</v>
      </c>
      <c r="AD105">
        <v>79664.158616221932</v>
      </c>
      <c r="AE105" s="1" t="s">
        <v>3</v>
      </c>
      <c r="AF105">
        <v>28899.174999999999</v>
      </c>
      <c r="AG105" s="1">
        <v>42855.287881479737</v>
      </c>
      <c r="AH105" s="1">
        <v>58.444915799999997</v>
      </c>
      <c r="AI105">
        <v>34.952130650000001</v>
      </c>
      <c r="AJ105">
        <v>42.010311299999998</v>
      </c>
      <c r="AK105">
        <v>2.2805</v>
      </c>
      <c r="AL105">
        <v>1.80820055</v>
      </c>
      <c r="AM105">
        <v>2.0855711499999998</v>
      </c>
      <c r="AN105">
        <v>0</v>
      </c>
      <c r="AO105">
        <v>1.1999585854652259</v>
      </c>
      <c r="AP105">
        <v>3006.0447361737379</v>
      </c>
      <c r="AQ105" s="1">
        <v>4149.4268856622321</v>
      </c>
      <c r="AR105" s="1">
        <v>10433.45976932421</v>
      </c>
      <c r="AS105" s="1">
        <v>1430.9667627639251</v>
      </c>
      <c r="AT105" s="1">
        <v>639.5769614861257</v>
      </c>
      <c r="AU105">
        <v>19659.475115410231</v>
      </c>
      <c r="AV105" s="1">
        <v>10709.237971506691</v>
      </c>
      <c r="AW105" s="1">
        <v>0.50445838562999989</v>
      </c>
      <c r="AX105">
        <v>4510.6086975115804</v>
      </c>
      <c r="AY105" s="1">
        <v>0.20884823491499999</v>
      </c>
      <c r="AZ105">
        <v>1151.5104834276949</v>
      </c>
      <c r="BA105" s="1">
        <v>5.1985853709999988E-2</v>
      </c>
      <c r="BB105">
        <v>5185.5868960428288</v>
      </c>
      <c r="BC105" s="1">
        <v>0.23470752576000001</v>
      </c>
      <c r="BD105">
        <v>21556.9440484888</v>
      </c>
      <c r="BE105" s="1">
        <v>0.54441557506906346</v>
      </c>
      <c r="BF105">
        <v>0.21946127953088301</v>
      </c>
      <c r="BG105">
        <v>0.1876039291935086</v>
      </c>
      <c r="BH105">
        <v>3.141252169087469E-2</v>
      </c>
      <c r="BI105">
        <v>1.7106694515670141E-2</v>
      </c>
    </row>
    <row r="106" spans="1:61" x14ac:dyDescent="0.35">
      <c r="A106" t="s">
        <v>1429</v>
      </c>
      <c r="B106" t="s">
        <v>731</v>
      </c>
      <c r="C106">
        <v>100.5</v>
      </c>
      <c r="D106">
        <v>16.062460061152411</v>
      </c>
      <c r="E106">
        <v>1418.4832243999999</v>
      </c>
      <c r="F106">
        <v>6.7203754913049661E-3</v>
      </c>
      <c r="G106">
        <v>9.9176397965938124E-3</v>
      </c>
      <c r="H106" t="s">
        <v>3</v>
      </c>
      <c r="I106">
        <v>2.685247312646007E-2</v>
      </c>
      <c r="J106">
        <v>0.93433278237633988</v>
      </c>
      <c r="K106">
        <v>2.8095001783049099E-2</v>
      </c>
      <c r="L106">
        <v>0.3286003373771052</v>
      </c>
      <c r="M106">
        <v>8.9163508661603552E-3</v>
      </c>
      <c r="N106">
        <v>0.150359836369719</v>
      </c>
      <c r="O106">
        <v>62317.836326738507</v>
      </c>
      <c r="P106" s="1">
        <v>0.20450574163400931</v>
      </c>
      <c r="Q106">
        <v>0.1935778944680551</v>
      </c>
      <c r="R106">
        <v>0.60191636389793546</v>
      </c>
      <c r="S106">
        <v>13.4695</v>
      </c>
      <c r="T106">
        <v>80187.607394900013</v>
      </c>
      <c r="U106" s="1">
        <v>110.06125747721519</v>
      </c>
      <c r="V106">
        <v>241898.8461308312</v>
      </c>
      <c r="W106" s="1">
        <v>0.79871488430773652</v>
      </c>
      <c r="X106">
        <v>7.2312433649780336E-2</v>
      </c>
      <c r="Y106">
        <v>0.12897268204248311</v>
      </c>
      <c r="Z106">
        <v>0.2012851156922634</v>
      </c>
      <c r="AA106">
        <v>241.8988461308312</v>
      </c>
      <c r="AB106">
        <v>6278.2356584406798</v>
      </c>
      <c r="AC106" s="1">
        <v>629.01858549313022</v>
      </c>
      <c r="AD106">
        <v>198493.8377425847</v>
      </c>
      <c r="AE106" s="1" t="s">
        <v>3</v>
      </c>
      <c r="AF106">
        <v>41214.25</v>
      </c>
      <c r="AG106" s="1">
        <v>67096.61316961571</v>
      </c>
      <c r="AH106" s="1">
        <v>37.496538800000003</v>
      </c>
      <c r="AI106">
        <v>22.865343150000001</v>
      </c>
      <c r="AJ106">
        <v>25.211283599999991</v>
      </c>
      <c r="AK106">
        <v>1.8</v>
      </c>
      <c r="AL106">
        <v>1.10704615</v>
      </c>
      <c r="AM106">
        <v>1.34677505</v>
      </c>
      <c r="AN106">
        <v>1134.505859210198</v>
      </c>
      <c r="AO106">
        <v>1.1360715378341559</v>
      </c>
      <c r="AP106">
        <v>1823.3930074599</v>
      </c>
      <c r="AQ106" s="1">
        <v>3034.7127893359461</v>
      </c>
      <c r="AR106" s="1">
        <v>8097.1549383850916</v>
      </c>
      <c r="AS106" s="1">
        <v>904.39323128223919</v>
      </c>
      <c r="AT106" s="1">
        <v>350.88138120505062</v>
      </c>
      <c r="AU106" s="1">
        <v>14210.53534766823</v>
      </c>
      <c r="AV106" s="1">
        <v>6662.628446868036</v>
      </c>
      <c r="AW106" s="1">
        <v>0.42835277349499989</v>
      </c>
      <c r="AX106">
        <v>6623.3001421032304</v>
      </c>
      <c r="AY106" s="1">
        <v>0.40892848340999999</v>
      </c>
      <c r="AZ106">
        <v>977.46404254748018</v>
      </c>
      <c r="BA106">
        <v>6.2837689549999992E-2</v>
      </c>
      <c r="BB106">
        <v>1595.733909852835</v>
      </c>
      <c r="BC106" s="1">
        <v>9.9881053560000002E-2</v>
      </c>
      <c r="BD106">
        <v>15859.126541371579</v>
      </c>
      <c r="BE106" s="1">
        <v>0.54838358583819602</v>
      </c>
      <c r="BF106">
        <v>0.23790681221083659</v>
      </c>
      <c r="BG106">
        <v>0.15586287304613131</v>
      </c>
      <c r="BH106">
        <v>4.0441780835751492E-2</v>
      </c>
      <c r="BI106">
        <v>1.74049480690847E-2</v>
      </c>
    </row>
    <row r="107" spans="1:61" x14ac:dyDescent="0.35">
      <c r="A107" t="s">
        <v>1430</v>
      </c>
      <c r="B107" t="s">
        <v>732</v>
      </c>
      <c r="C107">
        <v>21</v>
      </c>
      <c r="D107">
        <v>306.44640903576482</v>
      </c>
      <c r="E107">
        <v>4399.6407249999993</v>
      </c>
      <c r="F107">
        <v>3.9593672892555512E-2</v>
      </c>
      <c r="G107">
        <v>0.43098493358025058</v>
      </c>
      <c r="H107" t="s">
        <v>3</v>
      </c>
      <c r="I107">
        <v>0.171811205436118</v>
      </c>
      <c r="J107">
        <v>0.281937187383279</v>
      </c>
      <c r="K107">
        <v>8.1868637390593302E-2</v>
      </c>
      <c r="L107">
        <v>0.75503996561974696</v>
      </c>
      <c r="M107">
        <v>0.1130309674748612</v>
      </c>
      <c r="N107">
        <v>0.17046409010920899</v>
      </c>
      <c r="O107">
        <v>75469.378146311996</v>
      </c>
      <c r="P107" s="1">
        <v>0.22073446568678171</v>
      </c>
      <c r="Q107">
        <v>0.175649547346764</v>
      </c>
      <c r="R107">
        <v>0.60361598696645435</v>
      </c>
      <c r="S107">
        <v>44.514000000000003</v>
      </c>
      <c r="T107">
        <v>97468.513099101998</v>
      </c>
      <c r="U107" s="1">
        <v>98.35033677032655</v>
      </c>
      <c r="V107">
        <v>255992.87366826949</v>
      </c>
      <c r="W107" s="1">
        <v>0.66916468776011429</v>
      </c>
      <c r="X107">
        <v>0.28205704553197808</v>
      </c>
      <c r="Y107">
        <v>4.877826670790756E-2</v>
      </c>
      <c r="Z107">
        <v>0.3308353122398856</v>
      </c>
      <c r="AA107">
        <v>255.9928736682696</v>
      </c>
      <c r="AB107">
        <v>11279.216545310999</v>
      </c>
      <c r="AC107" s="1">
        <v>999.24283786373485</v>
      </c>
      <c r="AD107">
        <v>207608.42358625639</v>
      </c>
      <c r="AE107" s="1" t="s">
        <v>3</v>
      </c>
      <c r="AF107">
        <v>40977</v>
      </c>
      <c r="AG107" s="1">
        <v>70571.086781100443</v>
      </c>
      <c r="AH107" s="1">
        <v>73.195983800000008</v>
      </c>
      <c r="AI107">
        <v>40.028006400000002</v>
      </c>
      <c r="AJ107">
        <v>50.3876092</v>
      </c>
      <c r="AK107">
        <v>2.3279999999999998</v>
      </c>
      <c r="AL107">
        <v>1.9383036</v>
      </c>
      <c r="AM107">
        <v>2.1842117999999999</v>
      </c>
      <c r="AN107">
        <v>0</v>
      </c>
      <c r="AO107" s="1">
        <v>1.0325779848608609</v>
      </c>
      <c r="AP107">
        <v>2374.9870723530612</v>
      </c>
      <c r="AQ107" s="1">
        <v>3122.9518350475669</v>
      </c>
      <c r="AR107" s="1">
        <v>10052.681643207259</v>
      </c>
      <c r="AS107" s="1">
        <v>1384.5839348333741</v>
      </c>
      <c r="AT107">
        <v>707.10660463131194</v>
      </c>
      <c r="AU107">
        <v>17642.311090072581</v>
      </c>
      <c r="AV107" s="1">
        <v>4794.3385454541594</v>
      </c>
      <c r="AW107" s="1">
        <v>0.25021881384</v>
      </c>
      <c r="AX107">
        <v>10095.74175619868</v>
      </c>
      <c r="AY107" s="1">
        <v>0.50069437921999993</v>
      </c>
      <c r="AZ107">
        <v>1456.46259346442</v>
      </c>
      <c r="BA107">
        <v>7.4658908140000008E-2</v>
      </c>
      <c r="BB107">
        <v>3422.48839180502</v>
      </c>
      <c r="BC107" s="1">
        <v>0.17442789882000001</v>
      </c>
      <c r="BD107">
        <v>19769.03128692228</v>
      </c>
      <c r="BE107" s="1">
        <v>0.58009618629323623</v>
      </c>
      <c r="BF107">
        <v>0.20540291568381361</v>
      </c>
      <c r="BG107">
        <v>0.16479171512272611</v>
      </c>
      <c r="BH107">
        <v>3.4393807920608963E-2</v>
      </c>
      <c r="BI107">
        <v>1.531537497961514E-2</v>
      </c>
    </row>
    <row r="108" spans="1:61" x14ac:dyDescent="0.35">
      <c r="A108" t="s">
        <v>1431</v>
      </c>
      <c r="B108" t="s">
        <v>733</v>
      </c>
      <c r="C108">
        <v>43.916666666666657</v>
      </c>
      <c r="D108">
        <v>333.41754069770252</v>
      </c>
      <c r="E108">
        <v>14156.399267000001</v>
      </c>
      <c r="F108">
        <v>1.764573232866384E-2</v>
      </c>
      <c r="G108">
        <v>0.42732814558550541</v>
      </c>
      <c r="H108">
        <v>1.9604592974426039E-3</v>
      </c>
      <c r="I108">
        <v>0.14384435900843431</v>
      </c>
      <c r="J108">
        <v>0.30864899768810222</v>
      </c>
      <c r="K108">
        <v>0.10338683472591879</v>
      </c>
      <c r="L108">
        <v>0.96987827409104488</v>
      </c>
      <c r="M108">
        <v>7.8265174087736061E-2</v>
      </c>
      <c r="N108">
        <v>0.1976848396855215</v>
      </c>
      <c r="O108">
        <v>69678.024507909999</v>
      </c>
      <c r="P108" s="1">
        <v>0.29848067915673743</v>
      </c>
      <c r="Q108">
        <v>0.1894692961013302</v>
      </c>
      <c r="R108">
        <v>0.5120500247419324</v>
      </c>
      <c r="S108">
        <v>147.11000000000001</v>
      </c>
      <c r="T108">
        <v>98785.941423762517</v>
      </c>
      <c r="U108" s="1">
        <v>100.13464736848481</v>
      </c>
      <c r="V108">
        <v>149924.86384434899</v>
      </c>
      <c r="W108" s="1">
        <v>0.65099003039052972</v>
      </c>
      <c r="X108">
        <v>0.26978340164361519</v>
      </c>
      <c r="Y108">
        <v>7.9226567965855019E-2</v>
      </c>
      <c r="Z108">
        <v>0.34900996960947012</v>
      </c>
      <c r="AA108">
        <v>149.92486384434901</v>
      </c>
      <c r="AB108">
        <v>6362.9593991070215</v>
      </c>
      <c r="AC108" s="1">
        <v>642.28493145819732</v>
      </c>
      <c r="AD108">
        <v>83473.219460483015</v>
      </c>
      <c r="AE108" s="1" t="s">
        <v>3</v>
      </c>
      <c r="AF108">
        <v>30234.75</v>
      </c>
      <c r="AG108" s="1">
        <v>47888.112525636578</v>
      </c>
      <c r="AH108" s="1">
        <v>63.604985916666656</v>
      </c>
      <c r="AI108">
        <v>37.04958349999999</v>
      </c>
      <c r="AJ108">
        <v>48.429323083333337</v>
      </c>
      <c r="AK108">
        <v>2.3616666666666659</v>
      </c>
      <c r="AL108">
        <v>1.778010166666667</v>
      </c>
      <c r="AM108">
        <v>2.056678666666667</v>
      </c>
      <c r="AN108">
        <v>0</v>
      </c>
      <c r="AO108" s="1">
        <v>1.182528633222893</v>
      </c>
      <c r="AP108">
        <v>2876.6544812561319</v>
      </c>
      <c r="AQ108" s="1">
        <v>4156.6165615831933</v>
      </c>
      <c r="AR108" s="1">
        <v>10364.048806505851</v>
      </c>
      <c r="AS108" s="1">
        <v>1636.0027405586029</v>
      </c>
      <c r="AT108">
        <v>1036.2091361681889</v>
      </c>
      <c r="AU108">
        <v>20069.53172607196</v>
      </c>
      <c r="AV108" s="1">
        <v>9309.6073716344927</v>
      </c>
      <c r="AW108" s="1">
        <v>0.45821876192500011</v>
      </c>
      <c r="AX108">
        <v>5900.479991102573</v>
      </c>
      <c r="AY108" s="1">
        <v>0.2753331863166667</v>
      </c>
      <c r="AZ108">
        <v>817.80945052087509</v>
      </c>
      <c r="BA108">
        <v>3.8848070341666673E-2</v>
      </c>
      <c r="BB108">
        <v>4753.7829346488079</v>
      </c>
      <c r="BC108" s="1">
        <v>0.22759998144999999</v>
      </c>
      <c r="BD108">
        <v>20781.67974790675</v>
      </c>
      <c r="BE108" s="1">
        <v>0.57621105061037736</v>
      </c>
      <c r="BF108">
        <v>0.21038785224151491</v>
      </c>
      <c r="BG108">
        <v>0.16585942011556151</v>
      </c>
      <c r="BH108">
        <v>3.6125762264164731E-2</v>
      </c>
      <c r="BI108">
        <v>1.141591476838159E-2</v>
      </c>
    </row>
    <row r="109" spans="1:61" x14ac:dyDescent="0.35">
      <c r="A109" t="s">
        <v>1432</v>
      </c>
      <c r="B109" t="s">
        <v>734</v>
      </c>
      <c r="C109">
        <v>110.95</v>
      </c>
      <c r="D109">
        <v>13.475815671834271</v>
      </c>
      <c r="E109">
        <v>1353.2416951</v>
      </c>
      <c r="F109">
        <v>9.6973049830745058E-3</v>
      </c>
      <c r="G109">
        <v>8.4471981190095413E-3</v>
      </c>
      <c r="H109" t="s">
        <v>3</v>
      </c>
      <c r="I109">
        <v>1.8025180377233239E-2</v>
      </c>
      <c r="J109">
        <v>0.94938180595089305</v>
      </c>
      <c r="K109">
        <v>2.5773880452357841E-2</v>
      </c>
      <c r="L109">
        <v>0.23855763703231839</v>
      </c>
      <c r="M109">
        <v>9.2116756966025524E-3</v>
      </c>
      <c r="N109">
        <v>0.13740280947692621</v>
      </c>
      <c r="O109">
        <v>64169.959328541998</v>
      </c>
      <c r="P109" s="1">
        <v>0.1705602384944786</v>
      </c>
      <c r="Q109">
        <v>0.1883846408409815</v>
      </c>
      <c r="R109">
        <v>0.64105512066454007</v>
      </c>
      <c r="S109">
        <v>10.987</v>
      </c>
      <c r="T109">
        <v>85670.323645304496</v>
      </c>
      <c r="U109" s="1">
        <v>135.99350497314029</v>
      </c>
      <c r="V109">
        <v>207530.96019033689</v>
      </c>
      <c r="W109" s="1">
        <v>0.84258019566880393</v>
      </c>
      <c r="X109">
        <v>6.9373386941894141E-2</v>
      </c>
      <c r="Y109">
        <v>8.804641738930187E-2</v>
      </c>
      <c r="Z109">
        <v>0.15741980433119601</v>
      </c>
      <c r="AA109">
        <v>207.5309601903368</v>
      </c>
      <c r="AB109">
        <v>4802.3233990054223</v>
      </c>
      <c r="AC109" s="1">
        <v>555.96175250314639</v>
      </c>
      <c r="AD109">
        <v>185706.47246455721</v>
      </c>
      <c r="AE109" s="1" t="s">
        <v>3</v>
      </c>
      <c r="AF109">
        <v>44047.6</v>
      </c>
      <c r="AG109" s="1">
        <v>74762.167438946402</v>
      </c>
      <c r="AH109" s="1">
        <v>33.629471700000003</v>
      </c>
      <c r="AI109">
        <v>21.885371500000009</v>
      </c>
      <c r="AJ109">
        <v>23.848204899999999</v>
      </c>
      <c r="AK109">
        <v>1.681</v>
      </c>
      <c r="AL109">
        <v>1.0056923499999999</v>
      </c>
      <c r="AM109">
        <v>1.3805122000000001</v>
      </c>
      <c r="AN109">
        <v>1572.547326337017</v>
      </c>
      <c r="AO109" s="1">
        <v>1.137513431235438</v>
      </c>
      <c r="AP109">
        <v>1689.3160063320511</v>
      </c>
      <c r="AQ109" s="1">
        <v>2754.406424529961</v>
      </c>
      <c r="AR109" s="1">
        <v>7546.1483474681827</v>
      </c>
      <c r="AS109" s="1">
        <v>680.8352202775078</v>
      </c>
      <c r="AT109">
        <v>1131.8432408409169</v>
      </c>
      <c r="AU109">
        <v>13802.549239448619</v>
      </c>
      <c r="AV109" s="1">
        <v>6384.2911681496498</v>
      </c>
      <c r="AW109" s="1">
        <v>0.44484818079999988</v>
      </c>
      <c r="AX109">
        <v>5762.9806921635436</v>
      </c>
      <c r="AY109" s="1">
        <v>0.39481395599500002</v>
      </c>
      <c r="AZ109">
        <v>1077.18455655975</v>
      </c>
      <c r="BA109">
        <v>7.4487342875000015E-2</v>
      </c>
      <c r="BB109">
        <v>1251.17816905417</v>
      </c>
      <c r="BC109" s="1">
        <v>8.5850520329999985E-2</v>
      </c>
      <c r="BD109">
        <v>14475.63458592712</v>
      </c>
      <c r="BE109" s="1">
        <v>0.56187556773843761</v>
      </c>
      <c r="BF109">
        <v>0.2367606025794298</v>
      </c>
      <c r="BG109">
        <v>0.14251565080075179</v>
      </c>
      <c r="BH109">
        <v>3.7611065950105688E-2</v>
      </c>
      <c r="BI109">
        <v>2.1237112931275039E-2</v>
      </c>
    </row>
    <row r="110" spans="1:61" x14ac:dyDescent="0.35">
      <c r="A110" t="s">
        <v>1433</v>
      </c>
      <c r="B110" t="s">
        <v>735</v>
      </c>
      <c r="C110">
        <v>78.5</v>
      </c>
      <c r="D110">
        <v>24.650847355050409</v>
      </c>
      <c r="E110">
        <v>1768.8530254499999</v>
      </c>
      <c r="F110">
        <v>7.4754481751129944E-3</v>
      </c>
      <c r="G110">
        <v>1.575902049093901E-2</v>
      </c>
      <c r="H110" t="s">
        <v>3</v>
      </c>
      <c r="I110">
        <v>3.1685778167874608E-2</v>
      </c>
      <c r="J110">
        <v>0.91071077919755561</v>
      </c>
      <c r="K110">
        <v>3.8803530971667458E-2</v>
      </c>
      <c r="L110">
        <v>0.33477902644982271</v>
      </c>
      <c r="M110">
        <v>7.9604080912285668E-3</v>
      </c>
      <c r="N110">
        <v>0.14310306811857931</v>
      </c>
      <c r="O110">
        <v>64597.381879676992</v>
      </c>
      <c r="P110" s="1">
        <v>0.20778352183912599</v>
      </c>
      <c r="Q110">
        <v>0.17883001880994229</v>
      </c>
      <c r="R110">
        <v>0.61338645935093183</v>
      </c>
      <c r="S110">
        <v>13.49</v>
      </c>
      <c r="T110">
        <v>87876.280564788001</v>
      </c>
      <c r="U110" s="1">
        <v>133.82528948673101</v>
      </c>
      <c r="V110">
        <v>237309.09618282801</v>
      </c>
      <c r="W110" s="1">
        <v>0.782125746173986</v>
      </c>
      <c r="X110">
        <v>0.1232047366917589</v>
      </c>
      <c r="Y110">
        <v>9.4669517134255213E-2</v>
      </c>
      <c r="Z110">
        <v>0.21787425382601411</v>
      </c>
      <c r="AA110">
        <v>237.309096182828</v>
      </c>
      <c r="AB110">
        <v>6298.0309893650801</v>
      </c>
      <c r="AC110" s="1">
        <v>645.6585070167846</v>
      </c>
      <c r="AD110">
        <v>201682.81450409681</v>
      </c>
      <c r="AE110" s="1" t="s">
        <v>3</v>
      </c>
      <c r="AF110">
        <v>42468.15</v>
      </c>
      <c r="AG110" s="1">
        <v>73054.691414329704</v>
      </c>
      <c r="AH110" s="1">
        <v>43.02201445</v>
      </c>
      <c r="AI110">
        <v>24.084689700000009</v>
      </c>
      <c r="AJ110">
        <v>27.53099855</v>
      </c>
      <c r="AK110">
        <v>1.7075</v>
      </c>
      <c r="AL110">
        <v>1.3445817499999999</v>
      </c>
      <c r="AM110">
        <v>1.5256985999999999</v>
      </c>
      <c r="AN110">
        <v>1063.916061655126</v>
      </c>
      <c r="AO110" s="1">
        <v>1.0056274571511701</v>
      </c>
      <c r="AP110">
        <v>1635.22191581733</v>
      </c>
      <c r="AQ110" s="1">
        <v>2525.3127609350649</v>
      </c>
      <c r="AR110" s="1">
        <v>7596.1854240572666</v>
      </c>
      <c r="AS110" s="1">
        <v>883.64725434421291</v>
      </c>
      <c r="AT110">
        <v>380.04555229007048</v>
      </c>
      <c r="AU110">
        <v>13020.412907443941</v>
      </c>
      <c r="AV110" s="1">
        <v>5487.7239745280704</v>
      </c>
      <c r="AW110" s="1">
        <v>0.38622555551999999</v>
      </c>
      <c r="AX110">
        <v>6332.6799183179492</v>
      </c>
      <c r="AY110" s="1">
        <v>0.43923652989500012</v>
      </c>
      <c r="AZ110">
        <v>1056.547093688215</v>
      </c>
      <c r="BA110">
        <v>7.4238797039999999E-2</v>
      </c>
      <c r="BB110">
        <v>1447.0110597681</v>
      </c>
      <c r="BC110" s="1">
        <v>0.10029911755</v>
      </c>
      <c r="BD110">
        <v>14323.962046302329</v>
      </c>
      <c r="BE110" s="1">
        <v>0.56162216565139489</v>
      </c>
      <c r="BF110">
        <v>0.22969523415026799</v>
      </c>
      <c r="BG110">
        <v>0.15038054465041739</v>
      </c>
      <c r="BH110">
        <v>3.8120250833834038E-2</v>
      </c>
      <c r="BI110">
        <v>2.0181804714085622E-2</v>
      </c>
    </row>
    <row r="111" spans="1:61" x14ac:dyDescent="0.35">
      <c r="A111" t="s">
        <v>1434</v>
      </c>
      <c r="B111" t="s">
        <v>736</v>
      </c>
      <c r="C111">
        <v>78.7</v>
      </c>
      <c r="D111">
        <v>26.210954445934998</v>
      </c>
      <c r="E111">
        <v>1836.07386705</v>
      </c>
      <c r="F111">
        <v>1.3515179584573669E-2</v>
      </c>
      <c r="G111">
        <v>1.7277278962773882E-2</v>
      </c>
      <c r="H111">
        <v>6.04937983399977E-3</v>
      </c>
      <c r="I111">
        <v>6.4199519754799969E-2</v>
      </c>
      <c r="J111">
        <v>0.86004005806087724</v>
      </c>
      <c r="K111">
        <v>5.0034518277585739E-2</v>
      </c>
      <c r="L111">
        <v>0.39479911589541072</v>
      </c>
      <c r="M111">
        <v>1.3086960380804419E-2</v>
      </c>
      <c r="N111">
        <v>0.158981036166252</v>
      </c>
      <c r="O111">
        <v>65822.327675933499</v>
      </c>
      <c r="P111" s="1">
        <v>0.1568366087432557</v>
      </c>
      <c r="Q111">
        <v>0.16900949783564739</v>
      </c>
      <c r="R111">
        <v>0.67415389342109688</v>
      </c>
      <c r="S111">
        <v>14.433157894736841</v>
      </c>
      <c r="T111">
        <v>83486.082481544188</v>
      </c>
      <c r="U111" s="1">
        <v>132.35009607254719</v>
      </c>
      <c r="V111">
        <v>211694.75305245761</v>
      </c>
      <c r="W111" s="1">
        <v>0.73862957477620172</v>
      </c>
      <c r="X111">
        <v>0.1649864215143286</v>
      </c>
      <c r="Y111">
        <v>9.6384003709469632E-2</v>
      </c>
      <c r="Z111">
        <v>0.26137042522379822</v>
      </c>
      <c r="AA111">
        <v>211.69475305245749</v>
      </c>
      <c r="AB111">
        <v>5786.4400800728617</v>
      </c>
      <c r="AC111" s="1">
        <v>596.68695909797577</v>
      </c>
      <c r="AD111">
        <v>177641.46713009899</v>
      </c>
      <c r="AE111" s="1" t="s">
        <v>3</v>
      </c>
      <c r="AF111">
        <v>38504.375</v>
      </c>
      <c r="AG111" s="1">
        <v>64410.591623050197</v>
      </c>
      <c r="AH111" s="1">
        <v>43.691469099999999</v>
      </c>
      <c r="AI111">
        <v>23.835118900000001</v>
      </c>
      <c r="AJ111">
        <v>30.42553165</v>
      </c>
      <c r="AK111">
        <v>2.2850000000000001</v>
      </c>
      <c r="AL111">
        <v>1.7973941499999999</v>
      </c>
      <c r="AM111">
        <v>2.1249804499999998</v>
      </c>
      <c r="AN111">
        <v>1085.8330883676881</v>
      </c>
      <c r="AO111" s="1">
        <v>1.0802529758724351</v>
      </c>
      <c r="AP111">
        <v>1713.786612373387</v>
      </c>
      <c r="AQ111" s="1">
        <v>2542.2206597159989</v>
      </c>
      <c r="AR111" s="1">
        <v>8026.2466851757317</v>
      </c>
      <c r="AS111" s="1">
        <v>934.33119418913941</v>
      </c>
      <c r="AT111">
        <v>416.83997706950203</v>
      </c>
      <c r="AU111">
        <v>13633.425128523761</v>
      </c>
      <c r="AV111" s="1">
        <v>6032.3718443026764</v>
      </c>
      <c r="AW111" s="1">
        <v>0.40989994478000003</v>
      </c>
      <c r="AX111">
        <v>5968.60716816885</v>
      </c>
      <c r="AY111" s="1">
        <v>0.40120316236999998</v>
      </c>
      <c r="AZ111">
        <v>1116.0216172676251</v>
      </c>
      <c r="BA111">
        <v>7.5211424294999996E-2</v>
      </c>
      <c r="BB111">
        <v>1686.550927852096</v>
      </c>
      <c r="BC111" s="1">
        <v>0.113685468555</v>
      </c>
      <c r="BD111">
        <v>14803.55155759124</v>
      </c>
      <c r="BE111" s="1">
        <v>0.56475483537291649</v>
      </c>
      <c r="BF111">
        <v>0.23317398881576221</v>
      </c>
      <c r="BG111">
        <v>0.15323537118288791</v>
      </c>
      <c r="BH111">
        <v>3.2135052631686659E-2</v>
      </c>
      <c r="BI111">
        <v>1.6700751996746858E-2</v>
      </c>
    </row>
    <row r="112" spans="1:61" x14ac:dyDescent="0.35">
      <c r="A112" t="s">
        <v>1435</v>
      </c>
      <c r="B112" t="s">
        <v>737</v>
      </c>
      <c r="C112">
        <v>57.1</v>
      </c>
      <c r="D112">
        <v>28.172332828808869</v>
      </c>
      <c r="E112">
        <v>1363.5400464500001</v>
      </c>
      <c r="F112">
        <v>9.42358456207751E-3</v>
      </c>
      <c r="G112">
        <v>1.253721167366733E-2</v>
      </c>
      <c r="H112" t="s">
        <v>3</v>
      </c>
      <c r="I112">
        <v>2.521798397089409E-2</v>
      </c>
      <c r="J112">
        <v>0.93181913870977517</v>
      </c>
      <c r="K112">
        <v>2.9121506851996621E-2</v>
      </c>
      <c r="L112">
        <v>0.26549501913482348</v>
      </c>
      <c r="M112">
        <v>8.5148897726228384E-3</v>
      </c>
      <c r="N112">
        <v>0.13142735426638169</v>
      </c>
      <c r="O112">
        <v>64193.376357718997</v>
      </c>
      <c r="P112" s="1">
        <v>0.20946406634105161</v>
      </c>
      <c r="Q112">
        <v>0.17510153035985321</v>
      </c>
      <c r="R112">
        <v>0.61543440329909527</v>
      </c>
      <c r="S112">
        <v>10.874000000000001</v>
      </c>
      <c r="T112">
        <v>88583.459276627487</v>
      </c>
      <c r="U112" s="1">
        <v>131.18348407735061</v>
      </c>
      <c r="V112">
        <v>229608.85837074151</v>
      </c>
      <c r="W112" s="1">
        <v>0.82943874383737204</v>
      </c>
      <c r="X112">
        <v>9.1203836729250781E-2</v>
      </c>
      <c r="Y112">
        <v>7.9357419433377083E-2</v>
      </c>
      <c r="Z112">
        <v>0.17056125616262791</v>
      </c>
      <c r="AA112">
        <v>229.60885837074139</v>
      </c>
      <c r="AB112">
        <v>6070.270722252696</v>
      </c>
      <c r="AC112" s="1">
        <v>676.97489900016967</v>
      </c>
      <c r="AD112">
        <v>190248.38078409681</v>
      </c>
      <c r="AE112" s="1" t="s">
        <v>3</v>
      </c>
      <c r="AF112">
        <v>43465.4</v>
      </c>
      <c r="AG112" s="1">
        <v>75793.340358360612</v>
      </c>
      <c r="AH112" s="1">
        <v>44.114515450000013</v>
      </c>
      <c r="AI112">
        <v>24.290082850000001</v>
      </c>
      <c r="AJ112">
        <v>26.69789699999999</v>
      </c>
      <c r="AK112">
        <v>1.6765000000000001</v>
      </c>
      <c r="AL112">
        <v>1.3803523</v>
      </c>
      <c r="AM112">
        <v>1.53851925</v>
      </c>
      <c r="AN112">
        <v>1494.0593140376229</v>
      </c>
      <c r="AO112" s="1">
        <v>1.092587629388627</v>
      </c>
      <c r="AP112">
        <v>1698.3034403820591</v>
      </c>
      <c r="AQ112" s="1">
        <v>2576.6418606769389</v>
      </c>
      <c r="AR112" s="1">
        <v>7659.7715913302181</v>
      </c>
      <c r="AS112" s="1">
        <v>782.45909695208798</v>
      </c>
      <c r="AT112">
        <v>399.5290572529392</v>
      </c>
      <c r="AU112">
        <v>13116.705046594239</v>
      </c>
      <c r="AV112" s="1">
        <v>5721.5555390019208</v>
      </c>
      <c r="AW112" s="1">
        <v>0.38965803661499998</v>
      </c>
      <c r="AX112">
        <v>6705.8349434638294</v>
      </c>
      <c r="AY112" s="1">
        <v>0.43672947724</v>
      </c>
      <c r="AZ112">
        <v>1076.948100397115</v>
      </c>
      <c r="BA112">
        <v>7.1757828150000008E-2</v>
      </c>
      <c r="BB112">
        <v>1579.4411037984351</v>
      </c>
      <c r="BC112" s="1">
        <v>0.10185465801</v>
      </c>
      <c r="BD112">
        <v>15083.779686661301</v>
      </c>
      <c r="BE112" s="1">
        <v>0.56753212997264169</v>
      </c>
      <c r="BF112">
        <v>0.23189202675010939</v>
      </c>
      <c r="BG112">
        <v>0.144152852186956</v>
      </c>
      <c r="BH112">
        <v>3.7293717544344233E-2</v>
      </c>
      <c r="BI112">
        <v>1.912927354594874E-2</v>
      </c>
    </row>
    <row r="113" spans="1:61" x14ac:dyDescent="0.35">
      <c r="A113" t="s">
        <v>1436</v>
      </c>
      <c r="B113" t="s">
        <v>738</v>
      </c>
      <c r="C113">
        <v>113.3</v>
      </c>
      <c r="D113">
        <v>9.5298737829363631</v>
      </c>
      <c r="E113">
        <v>1010.4924018</v>
      </c>
      <c r="F113" t="s">
        <v>3</v>
      </c>
      <c r="G113">
        <v>8.3476315213576978E-3</v>
      </c>
      <c r="H113" t="s">
        <v>3</v>
      </c>
      <c r="I113">
        <v>2.0836763729221101E-2</v>
      </c>
      <c r="J113">
        <v>0.95160654422257041</v>
      </c>
      <c r="K113">
        <v>2.3585221471644331E-2</v>
      </c>
      <c r="L113">
        <v>0.32480612395724068</v>
      </c>
      <c r="M113">
        <v>1.268663328496533E-2</v>
      </c>
      <c r="N113">
        <v>0.15852545243878449</v>
      </c>
      <c r="O113">
        <v>62005.856035435012</v>
      </c>
      <c r="P113" s="1">
        <v>0.19997868525598761</v>
      </c>
      <c r="Q113">
        <v>0.17072897916643009</v>
      </c>
      <c r="R113">
        <v>0.62929233557758235</v>
      </c>
      <c r="S113">
        <v>9.3559999999999999</v>
      </c>
      <c r="T113">
        <v>83387.497888459504</v>
      </c>
      <c r="U113" s="1">
        <v>116.3042260823962</v>
      </c>
      <c r="V113">
        <v>251966.45693565439</v>
      </c>
      <c r="W113" s="1">
        <v>0.74611432246402587</v>
      </c>
      <c r="X113">
        <v>5.6452824261472412E-2</v>
      </c>
      <c r="Y113">
        <v>0.19743285327450161</v>
      </c>
      <c r="Z113">
        <v>0.25388567753597402</v>
      </c>
      <c r="AA113">
        <v>251.96645693565441</v>
      </c>
      <c r="AB113">
        <v>6684.7655266144229</v>
      </c>
      <c r="AC113" s="1">
        <v>569.306780292697</v>
      </c>
      <c r="AD113">
        <v>215916.90492701871</v>
      </c>
      <c r="AE113" s="1" t="s">
        <v>3</v>
      </c>
      <c r="AF113">
        <v>39677.074999999997</v>
      </c>
      <c r="AG113" s="1">
        <v>67542.163106815104</v>
      </c>
      <c r="AH113" s="1">
        <v>34.16345535</v>
      </c>
      <c r="AI113">
        <v>22.393298250000001</v>
      </c>
      <c r="AJ113">
        <v>23.337684400000001</v>
      </c>
      <c r="AK113">
        <v>1.7595000000000001</v>
      </c>
      <c r="AL113">
        <v>1.2452299499999999</v>
      </c>
      <c r="AM113">
        <v>1.5224624</v>
      </c>
      <c r="AN113">
        <v>1455.5333953098871</v>
      </c>
      <c r="AO113" s="1">
        <v>1.214904944862468</v>
      </c>
      <c r="AP113">
        <v>1933.490684054997</v>
      </c>
      <c r="AQ113" s="1">
        <v>3086.076474505287</v>
      </c>
      <c r="AR113" s="1">
        <v>8203.5115151785831</v>
      </c>
      <c r="AS113" s="1">
        <v>837.71366271460499</v>
      </c>
      <c r="AT113">
        <v>440.14672541912091</v>
      </c>
      <c r="AU113">
        <v>14500.93906187259</v>
      </c>
      <c r="AV113" s="1">
        <v>7120.5858096565762</v>
      </c>
      <c r="AW113" s="1">
        <v>0.43654451186999987</v>
      </c>
      <c r="AX113">
        <v>6574.3870564004164</v>
      </c>
      <c r="AY113" s="1">
        <v>0.39069756726999999</v>
      </c>
      <c r="AZ113">
        <v>1304.26160227318</v>
      </c>
      <c r="BA113">
        <v>7.6856854434999997E-2</v>
      </c>
      <c r="BB113">
        <v>1582.69937167385</v>
      </c>
      <c r="BC113" s="1">
        <v>9.5901066445000016E-2</v>
      </c>
      <c r="BD113">
        <v>16581.933840004021</v>
      </c>
      <c r="BE113" s="1">
        <v>0.54776178302523948</v>
      </c>
      <c r="BF113">
        <v>0.22930718173622161</v>
      </c>
      <c r="BG113">
        <v>0.1561626997886687</v>
      </c>
      <c r="BH113">
        <v>4.2662818065390622E-2</v>
      </c>
      <c r="BI113">
        <v>2.4105517384479521E-2</v>
      </c>
    </row>
    <row r="114" spans="1:61" x14ac:dyDescent="0.35">
      <c r="A114" t="s">
        <v>1437</v>
      </c>
      <c r="B114" t="s">
        <v>739</v>
      </c>
      <c r="C114">
        <v>62.3</v>
      </c>
      <c r="D114">
        <v>23.787456857566461</v>
      </c>
      <c r="E114">
        <v>1295.6134543000001</v>
      </c>
      <c r="F114">
        <v>1.283034372908704E-2</v>
      </c>
      <c r="G114">
        <v>1.600780559693445E-2</v>
      </c>
      <c r="H114" t="s">
        <v>3</v>
      </c>
      <c r="I114">
        <v>4.0881946334519449E-2</v>
      </c>
      <c r="J114">
        <v>0.91358716514236493</v>
      </c>
      <c r="K114">
        <v>3.2671518824273597E-2</v>
      </c>
      <c r="L114">
        <v>0.27171773028868379</v>
      </c>
      <c r="M114">
        <v>4.0442405507495421E-2</v>
      </c>
      <c r="N114">
        <v>0.13840894818038721</v>
      </c>
      <c r="O114">
        <v>63741.343250273509</v>
      </c>
      <c r="P114" s="1">
        <v>0.20352800701544591</v>
      </c>
      <c r="Q114">
        <v>0.211322392540405</v>
      </c>
      <c r="R114">
        <v>0.58514960044414888</v>
      </c>
      <c r="S114">
        <v>11.747</v>
      </c>
      <c r="T114">
        <v>85773.127778925991</v>
      </c>
      <c r="U114" s="1">
        <v>117.85515453846639</v>
      </c>
      <c r="V114">
        <v>256070.23275364729</v>
      </c>
      <c r="W114" s="1">
        <v>0.78709583224987578</v>
      </c>
      <c r="X114">
        <v>9.3730684327226726E-2</v>
      </c>
      <c r="Y114">
        <v>0.1191734834228976</v>
      </c>
      <c r="Z114">
        <v>0.2129041677501243</v>
      </c>
      <c r="AA114">
        <v>256.07023275364742</v>
      </c>
      <c r="AB114">
        <v>6951.0390616291788</v>
      </c>
      <c r="AC114" s="1">
        <v>686.10997056006602</v>
      </c>
      <c r="AD114">
        <v>218139.5895663235</v>
      </c>
      <c r="AE114" s="1" t="s">
        <v>3</v>
      </c>
      <c r="AF114">
        <v>43834.724999999999</v>
      </c>
      <c r="AG114" s="1">
        <v>76834.371540215128</v>
      </c>
      <c r="AH114" s="1">
        <v>45.039017549999997</v>
      </c>
      <c r="AI114">
        <v>24.2946682</v>
      </c>
      <c r="AJ114">
        <v>27.06156069999999</v>
      </c>
      <c r="AK114">
        <v>2.0605000000000002</v>
      </c>
      <c r="AL114">
        <v>1.4189068499999999</v>
      </c>
      <c r="AM114">
        <v>1.6652047000000001</v>
      </c>
      <c r="AN114">
        <v>1047.1450755834539</v>
      </c>
      <c r="AO114">
        <v>0.98025344791523783</v>
      </c>
      <c r="AP114">
        <v>1821.1276343943259</v>
      </c>
      <c r="AQ114" s="1">
        <v>2882.0064079747181</v>
      </c>
      <c r="AR114" s="1">
        <v>7844.5633348250876</v>
      </c>
      <c r="AS114" s="1">
        <v>814.82549362372799</v>
      </c>
      <c r="AT114" s="1">
        <v>314.39708008666651</v>
      </c>
      <c r="AU114" s="1">
        <v>13676.919950904519</v>
      </c>
      <c r="AV114" s="1">
        <v>5887.594234745894</v>
      </c>
      <c r="AW114" s="1">
        <v>0.38034196482499999</v>
      </c>
      <c r="AX114">
        <v>7062.4180497571697</v>
      </c>
      <c r="AY114" s="1">
        <v>0.44175120721</v>
      </c>
      <c r="AZ114">
        <v>1219.6534608808199</v>
      </c>
      <c r="BA114">
        <v>8.0778432030000014E-2</v>
      </c>
      <c r="BB114">
        <v>1553.2153312112951</v>
      </c>
      <c r="BC114" s="1">
        <v>9.7128395950000002E-2</v>
      </c>
      <c r="BD114">
        <v>15722.88107659518</v>
      </c>
      <c r="BE114" s="1">
        <v>0.54411405570599425</v>
      </c>
      <c r="BF114">
        <v>0.22803491246702001</v>
      </c>
      <c r="BG114">
        <v>0.17021797234490391</v>
      </c>
      <c r="BH114">
        <v>4.1512072021246418E-2</v>
      </c>
      <c r="BI114">
        <v>1.612098746083555E-2</v>
      </c>
    </row>
    <row r="115" spans="1:61" x14ac:dyDescent="0.35">
      <c r="A115" t="s">
        <v>1438</v>
      </c>
      <c r="B115" t="s">
        <v>740</v>
      </c>
      <c r="C115">
        <v>28.8</v>
      </c>
      <c r="D115">
        <v>50.695501503141273</v>
      </c>
      <c r="E115">
        <v>1327.8768537000001</v>
      </c>
      <c r="F115">
        <v>1.135502722067981E-2</v>
      </c>
      <c r="G115">
        <v>1.9338689869918199E-2</v>
      </c>
      <c r="H115" t="s">
        <v>3</v>
      </c>
      <c r="I115">
        <v>2.8224126057504281E-2</v>
      </c>
      <c r="J115">
        <v>0.9125551942984883</v>
      </c>
      <c r="K115">
        <v>3.6257881934476051E-2</v>
      </c>
      <c r="L115">
        <v>0.31268146425719301</v>
      </c>
      <c r="M115">
        <v>1.163259473032232E-2</v>
      </c>
      <c r="N115">
        <v>0.13300181250821519</v>
      </c>
      <c r="O115">
        <v>64840.291498550498</v>
      </c>
      <c r="P115" s="1">
        <v>0.19188858554421401</v>
      </c>
      <c r="Q115">
        <v>0.18035065010053469</v>
      </c>
      <c r="R115">
        <v>0.62776076435525119</v>
      </c>
      <c r="S115">
        <v>11.6525</v>
      </c>
      <c r="T115">
        <v>85664.160921727496</v>
      </c>
      <c r="U115" s="1">
        <v>118.6423016936676</v>
      </c>
      <c r="V115">
        <v>286699.32298482902</v>
      </c>
      <c r="W115" s="1">
        <v>0.76976699134456383</v>
      </c>
      <c r="X115">
        <v>0.14454603254899159</v>
      </c>
      <c r="Y115">
        <v>8.5686976106444462E-2</v>
      </c>
      <c r="Z115">
        <v>0.23023300865543611</v>
      </c>
      <c r="AA115">
        <v>286.69932298482911</v>
      </c>
      <c r="AB115">
        <v>7777.4185345264168</v>
      </c>
      <c r="AC115" s="1">
        <v>786.2927822529997</v>
      </c>
      <c r="AD115">
        <v>238888.6871299452</v>
      </c>
      <c r="AE115" s="1" t="s">
        <v>3</v>
      </c>
      <c r="AF115">
        <v>40516.699999999997</v>
      </c>
      <c r="AG115" s="1">
        <v>69428.683146041847</v>
      </c>
      <c r="AH115" s="1">
        <v>46.918867000000013</v>
      </c>
      <c r="AI115">
        <v>25.850928199999998</v>
      </c>
      <c r="AJ115">
        <v>31.3484567</v>
      </c>
      <c r="AK115">
        <v>2.0325000000000002</v>
      </c>
      <c r="AL115">
        <v>1.3052672999999999</v>
      </c>
      <c r="AM115">
        <v>1.7755302500000001</v>
      </c>
      <c r="AN115">
        <v>513.70416722689265</v>
      </c>
      <c r="AO115" s="1">
        <v>1.000161461700162</v>
      </c>
      <c r="AP115">
        <v>1993.518156493895</v>
      </c>
      <c r="AQ115" s="1">
        <v>2814.469350186173</v>
      </c>
      <c r="AR115" s="1">
        <v>7984.9591957289449</v>
      </c>
      <c r="AS115" s="1">
        <v>858.36943990469445</v>
      </c>
      <c r="AT115">
        <v>438.65622725440761</v>
      </c>
      <c r="AU115">
        <v>14089.97236956811</v>
      </c>
      <c r="AV115" s="1">
        <v>5748.9643863677138</v>
      </c>
      <c r="AW115" s="1">
        <v>0.38992717765500001</v>
      </c>
      <c r="AX115">
        <v>7318.2141962953083</v>
      </c>
      <c r="AY115" s="1">
        <v>0.44129392653499988</v>
      </c>
      <c r="AZ115">
        <v>1105.205324290185</v>
      </c>
      <c r="BA115">
        <v>6.7300354574999971E-2</v>
      </c>
      <c r="BB115">
        <v>1544.040762959185</v>
      </c>
      <c r="BC115" s="1">
        <v>0.101478541235</v>
      </c>
      <c r="BD115">
        <v>15716.424669912391</v>
      </c>
      <c r="BE115" s="1">
        <v>0.57078809734925917</v>
      </c>
      <c r="BF115">
        <v>0.23287109442463069</v>
      </c>
      <c r="BG115">
        <v>0.1414295810135498</v>
      </c>
      <c r="BH115">
        <v>3.4318970368184959E-2</v>
      </c>
      <c r="BI115">
        <v>2.0592256844375281E-2</v>
      </c>
    </row>
    <row r="116" spans="1:61" x14ac:dyDescent="0.35">
      <c r="A116" t="s">
        <v>1439</v>
      </c>
      <c r="B116" t="s">
        <v>741</v>
      </c>
      <c r="C116">
        <v>69.285714285714292</v>
      </c>
      <c r="D116">
        <v>317.51760142303112</v>
      </c>
      <c r="E116">
        <v>20986.643751571431</v>
      </c>
      <c r="F116">
        <v>2.4837582190110979E-2</v>
      </c>
      <c r="G116">
        <v>0.44377740535810523</v>
      </c>
      <c r="H116">
        <v>1.4198309281156609E-3</v>
      </c>
      <c r="I116">
        <v>0.14382412633062491</v>
      </c>
      <c r="J116">
        <v>0.31320827845547211</v>
      </c>
      <c r="K116">
        <v>7.2932776737571273E-2</v>
      </c>
      <c r="L116">
        <v>0.88933012471153561</v>
      </c>
      <c r="M116">
        <v>0.1013374282339452</v>
      </c>
      <c r="N116">
        <v>0.2084156117766412</v>
      </c>
      <c r="O116">
        <v>72115.286219587157</v>
      </c>
      <c r="P116" s="1">
        <v>0.29963839770387618</v>
      </c>
      <c r="Q116">
        <v>0.2082976058131068</v>
      </c>
      <c r="R116">
        <v>0.49206399648301702</v>
      </c>
      <c r="S116">
        <v>255.3314285714286</v>
      </c>
      <c r="T116">
        <v>98014.302604765733</v>
      </c>
      <c r="U116" s="1">
        <v>108.2985435174743</v>
      </c>
      <c r="V116">
        <v>158100.10700063061</v>
      </c>
      <c r="W116" s="1">
        <v>0.62908299051277672</v>
      </c>
      <c r="X116">
        <v>0.30079289792280661</v>
      </c>
      <c r="Y116">
        <v>7.0124111564416822E-2</v>
      </c>
      <c r="Z116">
        <v>0.37091700948722328</v>
      </c>
      <c r="AA116">
        <v>158.1001070006306</v>
      </c>
      <c r="AB116">
        <v>6811.1780047771117</v>
      </c>
      <c r="AC116" s="1">
        <v>625.43346617162558</v>
      </c>
      <c r="AD116">
        <v>96422.655575978803</v>
      </c>
      <c r="AE116" s="1" t="s">
        <v>3</v>
      </c>
      <c r="AF116">
        <v>32207.857142857141</v>
      </c>
      <c r="AG116" s="1">
        <v>53445.207533367771</v>
      </c>
      <c r="AH116" s="1">
        <v>65.719984142857143</v>
      </c>
      <c r="AI116">
        <v>35.867371285714277</v>
      </c>
      <c r="AJ116">
        <v>49.127741714285712</v>
      </c>
      <c r="AK116">
        <v>2.0471428571428572</v>
      </c>
      <c r="AL116">
        <v>1.5315924285714291</v>
      </c>
      <c r="AM116">
        <v>1.6866779999999999</v>
      </c>
      <c r="AN116">
        <v>0</v>
      </c>
      <c r="AO116" s="1">
        <v>1.0310501004468611</v>
      </c>
      <c r="AP116">
        <v>2903.1962886396891</v>
      </c>
      <c r="AQ116" s="1">
        <v>3935.1289329023039</v>
      </c>
      <c r="AR116" s="1">
        <v>10914.003506876919</v>
      </c>
      <c r="AS116" s="1">
        <v>1485.8377586398519</v>
      </c>
      <c r="AT116">
        <v>958.35042627079827</v>
      </c>
      <c r="AU116">
        <v>20196.516913329571</v>
      </c>
      <c r="AV116" s="1">
        <v>8686.1971819461287</v>
      </c>
      <c r="AW116" s="1">
        <v>0.42701732672857151</v>
      </c>
      <c r="AX116">
        <v>6019.7101166368002</v>
      </c>
      <c r="AY116" s="1">
        <v>0.28715480281428568</v>
      </c>
      <c r="AZ116">
        <v>1019.164789761286</v>
      </c>
      <c r="BA116">
        <v>4.8645132399999999E-2</v>
      </c>
      <c r="BB116">
        <v>5002.9461744306291</v>
      </c>
      <c r="BC116" s="1">
        <v>0.23718273810000001</v>
      </c>
      <c r="BD116">
        <v>20728.01826277484</v>
      </c>
      <c r="BE116" s="1">
        <v>0.58123011233295707</v>
      </c>
      <c r="BF116">
        <v>0.21706949696130731</v>
      </c>
      <c r="BG116">
        <v>0.15572035273093809</v>
      </c>
      <c r="BH116">
        <v>3.603610364041291E-2</v>
      </c>
      <c r="BI116">
        <v>9.9439343343846309E-3</v>
      </c>
    </row>
    <row r="117" spans="1:61" x14ac:dyDescent="0.35">
      <c r="A117" t="s">
        <v>1440</v>
      </c>
      <c r="B117" t="s">
        <v>742</v>
      </c>
      <c r="C117">
        <v>89.45</v>
      </c>
      <c r="D117">
        <v>10.222441259387031</v>
      </c>
      <c r="E117">
        <v>836.6550115</v>
      </c>
      <c r="F117">
        <v>1.140136702115486E-2</v>
      </c>
      <c r="G117">
        <v>2.235895327339776E-2</v>
      </c>
      <c r="H117" t="s">
        <v>3</v>
      </c>
      <c r="I117">
        <v>5.4671528127675909E-2</v>
      </c>
      <c r="J117">
        <v>0.9121088336659916</v>
      </c>
      <c r="K117">
        <v>2.8709361849573751E-2</v>
      </c>
      <c r="L117">
        <v>0.27835327238343249</v>
      </c>
      <c r="M117">
        <v>1.2924124267439611E-2</v>
      </c>
      <c r="N117">
        <v>0.15167557792512151</v>
      </c>
      <c r="O117">
        <v>63949.159868162009</v>
      </c>
      <c r="P117" s="1">
        <v>0.19905492634349131</v>
      </c>
      <c r="Q117">
        <v>0.19788151196129389</v>
      </c>
      <c r="R117">
        <v>0.6030635616952148</v>
      </c>
      <c r="S117">
        <v>9.3454999999999995</v>
      </c>
      <c r="T117">
        <v>74887.849868495003</v>
      </c>
      <c r="U117" s="1">
        <v>93.943501858177541</v>
      </c>
      <c r="V117">
        <v>242762.56416079961</v>
      </c>
      <c r="W117" s="1">
        <v>0.75279390134260404</v>
      </c>
      <c r="X117">
        <v>5.2400863920438953E-2</v>
      </c>
      <c r="Y117">
        <v>0.19480523473695691</v>
      </c>
      <c r="Z117">
        <v>0.24720609865739579</v>
      </c>
      <c r="AA117">
        <v>242.76256416079971</v>
      </c>
      <c r="AB117">
        <v>6372.238720181489</v>
      </c>
      <c r="AC117" s="1">
        <v>590.94124111928215</v>
      </c>
      <c r="AD117">
        <v>213370.57425919751</v>
      </c>
      <c r="AE117" s="1" t="s">
        <v>3</v>
      </c>
      <c r="AF117">
        <v>42172.224999999999</v>
      </c>
      <c r="AG117" s="1">
        <v>68094.312620832789</v>
      </c>
      <c r="AH117" s="1">
        <v>36.480600899999999</v>
      </c>
      <c r="AI117">
        <v>22.381535299999999</v>
      </c>
      <c r="AJ117">
        <v>26.001415600000001</v>
      </c>
      <c r="AK117">
        <v>1.8274999999999999</v>
      </c>
      <c r="AL117">
        <v>1.2298439000000001</v>
      </c>
      <c r="AM117">
        <v>1.5943312000000001</v>
      </c>
      <c r="AN117">
        <v>2042.567823038745</v>
      </c>
      <c r="AO117" s="1">
        <v>1.374963796941773</v>
      </c>
      <c r="AP117">
        <v>2210.2550385787649</v>
      </c>
      <c r="AQ117" s="1">
        <v>3272.4080481986321</v>
      </c>
      <c r="AR117" s="1">
        <v>8575.6423995604655</v>
      </c>
      <c r="AS117" s="1">
        <v>787.70930613053667</v>
      </c>
      <c r="AT117">
        <v>368.07574181239789</v>
      </c>
      <c r="AU117">
        <v>15214.0905342808</v>
      </c>
      <c r="AV117" s="1">
        <v>7094.5572800262216</v>
      </c>
      <c r="AW117" s="1">
        <v>0.42306146029000008</v>
      </c>
      <c r="AX117">
        <v>7171.9752467544768</v>
      </c>
      <c r="AY117" s="1">
        <v>0.41220076623500013</v>
      </c>
      <c r="AZ117">
        <v>1324.5362663865551</v>
      </c>
      <c r="BA117">
        <v>7.8421823289999998E-2</v>
      </c>
      <c r="BB117">
        <v>1482.53610229938</v>
      </c>
      <c r="BC117" s="1">
        <v>8.6315950200000005E-2</v>
      </c>
      <c r="BD117">
        <v>17073.604895466629</v>
      </c>
      <c r="BE117" s="1">
        <v>0.55235139395561794</v>
      </c>
      <c r="BF117">
        <v>0.2343697747583923</v>
      </c>
      <c r="BG117">
        <v>0.1497736111808648</v>
      </c>
      <c r="BH117">
        <v>3.6681565762275388E-2</v>
      </c>
      <c r="BI117">
        <v>2.6823654342849342E-2</v>
      </c>
    </row>
    <row r="118" spans="1:61" x14ac:dyDescent="0.35">
      <c r="A118" t="s">
        <v>1441</v>
      </c>
      <c r="B118" t="s">
        <v>743</v>
      </c>
      <c r="C118">
        <v>52.85</v>
      </c>
      <c r="D118">
        <v>33.066358087508213</v>
      </c>
      <c r="E118">
        <v>1471.1173894999999</v>
      </c>
      <c r="F118">
        <v>1.720420054613369E-2</v>
      </c>
      <c r="G118">
        <v>2.6542394134591848E-2</v>
      </c>
      <c r="H118" t="s">
        <v>3</v>
      </c>
      <c r="I118">
        <v>3.0846028668476019E-2</v>
      </c>
      <c r="J118">
        <v>0.87955408647643851</v>
      </c>
      <c r="K118">
        <v>6.1537906520809781E-2</v>
      </c>
      <c r="L118">
        <v>0.65413454429788476</v>
      </c>
      <c r="M118">
        <v>1.064547357967357E-2</v>
      </c>
      <c r="N118">
        <v>0.17850563800115951</v>
      </c>
      <c r="O118">
        <v>62031.366679891988</v>
      </c>
      <c r="P118" s="1">
        <v>0.1896389651341259</v>
      </c>
      <c r="Q118">
        <v>0.19271488622107899</v>
      </c>
      <c r="R118">
        <v>0.61764614864479506</v>
      </c>
      <c r="S118">
        <v>13.657999999999999</v>
      </c>
      <c r="T118">
        <v>83251.864995943994</v>
      </c>
      <c r="U118" s="1">
        <v>113.2321729932642</v>
      </c>
      <c r="V118">
        <v>201303.0094363477</v>
      </c>
      <c r="W118" s="1">
        <v>0.64766951250228977</v>
      </c>
      <c r="X118">
        <v>0.185531081282964</v>
      </c>
      <c r="Y118">
        <v>0.16679940621474609</v>
      </c>
      <c r="Z118">
        <v>0.35233048749771012</v>
      </c>
      <c r="AA118">
        <v>201.30300943634759</v>
      </c>
      <c r="AB118">
        <v>5303.7538852728439</v>
      </c>
      <c r="AC118" s="1">
        <v>505.61408669910242</v>
      </c>
      <c r="AD118">
        <v>154664.20244626029</v>
      </c>
      <c r="AE118" s="1" t="s">
        <v>3</v>
      </c>
      <c r="AF118">
        <v>34071.800000000003</v>
      </c>
      <c r="AG118" s="1">
        <v>55390.203924090187</v>
      </c>
      <c r="AH118" s="1">
        <v>39.445476249999999</v>
      </c>
      <c r="AI118">
        <v>22.6986031</v>
      </c>
      <c r="AJ118">
        <v>28.0576483</v>
      </c>
      <c r="AK118">
        <v>1.8043499999999999</v>
      </c>
      <c r="AL118">
        <v>1.2207967500000001</v>
      </c>
      <c r="AM118">
        <v>1.58490665</v>
      </c>
      <c r="AN118">
        <v>256.35934452620631</v>
      </c>
      <c r="AO118" s="1">
        <v>0.92544119042612905</v>
      </c>
      <c r="AP118">
        <v>1999.1977668096511</v>
      </c>
      <c r="AQ118" s="1">
        <v>2978.7321630828151</v>
      </c>
      <c r="AR118" s="1">
        <v>8299.3795213767935</v>
      </c>
      <c r="AS118" s="1">
        <v>876.18649355533512</v>
      </c>
      <c r="AT118">
        <v>427.26455365106619</v>
      </c>
      <c r="AU118">
        <v>14580.76049847566</v>
      </c>
      <c r="AV118" s="1">
        <v>7700.895094128975</v>
      </c>
      <c r="AW118" s="1">
        <v>0.45857274033500001</v>
      </c>
      <c r="AX118">
        <v>4914.7535991628738</v>
      </c>
      <c r="AY118" s="1">
        <v>0.294918459395</v>
      </c>
      <c r="AZ118">
        <v>843.06154370434001</v>
      </c>
      <c r="BA118">
        <v>5.0789128649999987E-2</v>
      </c>
      <c r="BB118">
        <v>3376.1636128094801</v>
      </c>
      <c r="BC118" s="1">
        <v>0.19571967160500001</v>
      </c>
      <c r="BD118">
        <v>16834.87384980567</v>
      </c>
      <c r="BE118" s="1">
        <v>0.54047617400259307</v>
      </c>
      <c r="BF118">
        <v>0.23991878785719581</v>
      </c>
      <c r="BG118">
        <v>0.1609352371516575</v>
      </c>
      <c r="BH118">
        <v>3.676288358999559E-2</v>
      </c>
      <c r="BI118">
        <v>2.1906917398558091E-2</v>
      </c>
    </row>
    <row r="119" spans="1:61" x14ac:dyDescent="0.35">
      <c r="A119" t="s">
        <v>1442</v>
      </c>
      <c r="B119" t="s">
        <v>744</v>
      </c>
      <c r="C119">
        <v>111.7</v>
      </c>
      <c r="D119">
        <v>8.6940479258187562</v>
      </c>
      <c r="E119">
        <v>803.26469455000006</v>
      </c>
      <c r="F119" t="s">
        <v>3</v>
      </c>
      <c r="G119" t="s">
        <v>3</v>
      </c>
      <c r="H119" t="s">
        <v>3</v>
      </c>
      <c r="I119">
        <v>1.9104025369829039E-2</v>
      </c>
      <c r="J119">
        <v>0.96893374350885608</v>
      </c>
      <c r="K119">
        <v>1.6350722805695779E-2</v>
      </c>
      <c r="L119">
        <v>0.43091094073341862</v>
      </c>
      <c r="M119">
        <v>3.7965463935544362E-2</v>
      </c>
      <c r="N119">
        <v>0.15866943327503469</v>
      </c>
      <c r="O119">
        <v>59015.430301843488</v>
      </c>
      <c r="P119" s="1">
        <v>0.20337405043587961</v>
      </c>
      <c r="Q119">
        <v>0.17770128409750419</v>
      </c>
      <c r="R119">
        <v>0.61892466546661618</v>
      </c>
      <c r="S119">
        <v>7.8379999999999992</v>
      </c>
      <c r="T119">
        <v>78789.181042543991</v>
      </c>
      <c r="U119" s="1">
        <v>113.902984221976</v>
      </c>
      <c r="V119">
        <v>218246.4829261011</v>
      </c>
      <c r="W119" s="1">
        <v>0.7767984457736069</v>
      </c>
      <c r="X119">
        <v>6.0858365998357498E-2</v>
      </c>
      <c r="Y119">
        <v>0.16234318822803551</v>
      </c>
      <c r="Z119">
        <v>0.22320155422639301</v>
      </c>
      <c r="AA119">
        <v>218.24648292610121</v>
      </c>
      <c r="AB119">
        <v>5265.7775684181979</v>
      </c>
      <c r="AC119" s="1">
        <v>506.99992541048209</v>
      </c>
      <c r="AD119" s="1">
        <v>182824.06429266749</v>
      </c>
      <c r="AE119" s="1" t="s">
        <v>3</v>
      </c>
      <c r="AF119">
        <v>37294.175000000003</v>
      </c>
      <c r="AG119" s="1">
        <v>60073.384776497172</v>
      </c>
      <c r="AH119" s="1">
        <v>30.037467899999999</v>
      </c>
      <c r="AI119">
        <v>21.902614450000002</v>
      </c>
      <c r="AJ119">
        <v>22.743115849999999</v>
      </c>
      <c r="AK119">
        <v>1.4325000000000001</v>
      </c>
      <c r="AL119">
        <v>0.89048739999999993</v>
      </c>
      <c r="AM119">
        <v>1.09065045</v>
      </c>
      <c r="AN119">
        <v>953.2687050435801</v>
      </c>
      <c r="AO119" s="1">
        <v>1.18629381299425</v>
      </c>
      <c r="AP119">
        <v>2162.3642262837452</v>
      </c>
      <c r="AQ119" s="1">
        <v>3430.1482101950742</v>
      </c>
      <c r="AR119" s="1">
        <v>8778.9566330242051</v>
      </c>
      <c r="AS119" s="1">
        <v>826.01802474437227</v>
      </c>
      <c r="AT119" s="1">
        <v>464.71590888965972</v>
      </c>
      <c r="AU119">
        <v>15662.20300313706</v>
      </c>
      <c r="AV119" s="1">
        <v>8923.1540823932919</v>
      </c>
      <c r="AW119" s="1">
        <v>0.49680552977499992</v>
      </c>
      <c r="AX119">
        <v>5496.7881357452661</v>
      </c>
      <c r="AY119" s="1">
        <v>0.29138463493999989</v>
      </c>
      <c r="AZ119">
        <v>1437.65517020219</v>
      </c>
      <c r="BA119">
        <v>7.7286807965000009E-2</v>
      </c>
      <c r="BB119">
        <v>2472.8119868282301</v>
      </c>
      <c r="BC119" s="1">
        <v>0.13452302729999999</v>
      </c>
      <c r="BD119">
        <v>18330.409375168969</v>
      </c>
      <c r="BE119" s="1">
        <v>0.53318808963799302</v>
      </c>
      <c r="BF119">
        <v>0.24108637184652421</v>
      </c>
      <c r="BG119">
        <v>0.16318134849944821</v>
      </c>
      <c r="BH119">
        <v>4.1314804104805349E-2</v>
      </c>
      <c r="BI119">
        <v>2.1229385911229189E-2</v>
      </c>
    </row>
    <row r="120" spans="1:61" x14ac:dyDescent="0.35">
      <c r="A120" t="s">
        <v>1443</v>
      </c>
      <c r="B120" t="s">
        <v>745</v>
      </c>
      <c r="C120">
        <v>77.900000000000006</v>
      </c>
      <c r="D120">
        <v>8.59087588933102</v>
      </c>
      <c r="E120">
        <v>610.67500604999987</v>
      </c>
      <c r="F120">
        <v>1.7601499456067281E-2</v>
      </c>
      <c r="G120">
        <v>2.155256308544274E-2</v>
      </c>
      <c r="H120" t="s">
        <v>3</v>
      </c>
      <c r="I120">
        <v>3.4832972241164682E-2</v>
      </c>
      <c r="J120">
        <v>0.9394263351302804</v>
      </c>
      <c r="K120">
        <v>2.641725222855533E-2</v>
      </c>
      <c r="L120">
        <v>0.29333565419525592</v>
      </c>
      <c r="M120">
        <v>1.7476206617365479E-2</v>
      </c>
      <c r="N120">
        <v>0.14553687705569771</v>
      </c>
      <c r="O120">
        <v>60035.004179627009</v>
      </c>
      <c r="P120" s="1">
        <v>0.2086804930366867</v>
      </c>
      <c r="Q120">
        <v>0.18640014079828171</v>
      </c>
      <c r="R120">
        <v>0.60491936616503139</v>
      </c>
      <c r="S120">
        <v>8.1129999999999995</v>
      </c>
      <c r="T120">
        <v>74281.140601912994</v>
      </c>
      <c r="U120" s="1">
        <v>79.887337295446059</v>
      </c>
      <c r="V120">
        <v>228231.4119830147</v>
      </c>
      <c r="W120" s="1">
        <v>0.79058974995346765</v>
      </c>
      <c r="X120">
        <v>5.2610343929931087E-2</v>
      </c>
      <c r="Y120">
        <v>0.15679990611660119</v>
      </c>
      <c r="Z120">
        <v>0.20941025004653219</v>
      </c>
      <c r="AA120">
        <v>228.23141198301471</v>
      </c>
      <c r="AB120">
        <v>6402.2445010292122</v>
      </c>
      <c r="AC120" s="1">
        <v>602.63228530172387</v>
      </c>
      <c r="AD120">
        <v>197630.95383192471</v>
      </c>
      <c r="AE120" s="1" t="s">
        <v>3</v>
      </c>
      <c r="AF120">
        <v>40374.625</v>
      </c>
      <c r="AG120" s="1">
        <v>65185.156668298987</v>
      </c>
      <c r="AH120" s="1">
        <v>35.922970149999998</v>
      </c>
      <c r="AI120">
        <v>23.454748649999999</v>
      </c>
      <c r="AJ120">
        <v>26.28722685</v>
      </c>
      <c r="AK120">
        <v>2.09</v>
      </c>
      <c r="AL120">
        <v>1.3940168500000001</v>
      </c>
      <c r="AM120">
        <v>1.77166885</v>
      </c>
      <c r="AN120">
        <v>1651.9178041521579</v>
      </c>
      <c r="AO120" s="1">
        <v>1.3226237690174869</v>
      </c>
      <c r="AP120">
        <v>2332.7433579076351</v>
      </c>
      <c r="AQ120" s="1">
        <v>3222.836583484931</v>
      </c>
      <c r="AR120" s="1">
        <v>8880.8397388334179</v>
      </c>
      <c r="AS120" s="1">
        <v>753.31169985442705</v>
      </c>
      <c r="AT120">
        <v>517.47275520512744</v>
      </c>
      <c r="AU120">
        <v>15707.204135285539</v>
      </c>
      <c r="AV120" s="1">
        <v>8229.7049021019557</v>
      </c>
      <c r="AW120" s="1">
        <v>0.46224901453000011</v>
      </c>
      <c r="AX120">
        <v>6955.2775432620201</v>
      </c>
      <c r="AY120" s="1">
        <v>0.36628241935</v>
      </c>
      <c r="AZ120">
        <v>1471.6375934187599</v>
      </c>
      <c r="BA120" s="1">
        <v>8.0234551854999989E-2</v>
      </c>
      <c r="BB120">
        <v>1677.9861865924699</v>
      </c>
      <c r="BC120" s="1">
        <v>9.1234014295000027E-2</v>
      </c>
      <c r="BD120">
        <v>18334.60622537521</v>
      </c>
      <c r="BE120" s="1">
        <v>0.54677488701411603</v>
      </c>
      <c r="BF120">
        <v>0.22819839078603771</v>
      </c>
      <c r="BG120">
        <v>0.15557764087411979</v>
      </c>
      <c r="BH120">
        <v>4.2916072925005891E-2</v>
      </c>
      <c r="BI120">
        <v>2.6533008400720579E-2</v>
      </c>
    </row>
    <row r="121" spans="1:61" x14ac:dyDescent="0.35">
      <c r="A121" t="s">
        <v>1444</v>
      </c>
      <c r="B121" t="s">
        <v>746</v>
      </c>
      <c r="C121">
        <v>24.9</v>
      </c>
      <c r="D121">
        <v>184.6439971061657</v>
      </c>
      <c r="E121">
        <v>4469.1570873500004</v>
      </c>
      <c r="F121">
        <v>6.1936346112762268E-2</v>
      </c>
      <c r="G121">
        <v>8.5943415653571678E-2</v>
      </c>
      <c r="H121">
        <v>2.7127228453200131E-3</v>
      </c>
      <c r="I121">
        <v>5.3299705481232917E-2</v>
      </c>
      <c r="J121">
        <v>0.74579192603032785</v>
      </c>
      <c r="K121">
        <v>5.1764101352234651E-2</v>
      </c>
      <c r="L121">
        <v>0.18698999699136121</v>
      </c>
      <c r="M121">
        <v>3.4898866426771973E-2</v>
      </c>
      <c r="N121">
        <v>0.1308359922465851</v>
      </c>
      <c r="O121">
        <v>77594.000565488503</v>
      </c>
      <c r="P121" s="1">
        <v>0.16646787146707981</v>
      </c>
      <c r="Q121">
        <v>0.16280085044411521</v>
      </c>
      <c r="R121">
        <v>0.67073127808880506</v>
      </c>
      <c r="S121">
        <v>29.763500000000001</v>
      </c>
      <c r="T121">
        <v>101721.9180973325</v>
      </c>
      <c r="U121" s="1">
        <v>159.21971199131741</v>
      </c>
      <c r="V121">
        <v>304052.98119409161</v>
      </c>
      <c r="W121" s="1">
        <v>0.77286057608219871</v>
      </c>
      <c r="X121">
        <v>0.18693636482819809</v>
      </c>
      <c r="Y121">
        <v>4.0203059089603303E-2</v>
      </c>
      <c r="Z121">
        <v>0.2271394239178014</v>
      </c>
      <c r="AA121">
        <v>304.05298119409161</v>
      </c>
      <c r="AB121">
        <v>11421.154618692841</v>
      </c>
      <c r="AC121" s="1">
        <v>1121.572733331868</v>
      </c>
      <c r="AD121">
        <v>270376.78286526143</v>
      </c>
      <c r="AE121" s="1" t="s">
        <v>3</v>
      </c>
      <c r="AF121">
        <v>53768.675000000003</v>
      </c>
      <c r="AG121" s="1">
        <v>112660.24658216321</v>
      </c>
      <c r="AH121" s="1">
        <v>67.4828045</v>
      </c>
      <c r="AI121">
        <v>36.029548800000001</v>
      </c>
      <c r="AJ121">
        <v>41.617216749999997</v>
      </c>
      <c r="AK121">
        <v>1.8919999999999999</v>
      </c>
      <c r="AL121">
        <v>1.4150902999999999</v>
      </c>
      <c r="AM121">
        <v>1.60098955</v>
      </c>
      <c r="AN121">
        <v>194.20807535988959</v>
      </c>
      <c r="AO121">
        <v>0.7513541391380576</v>
      </c>
      <c r="AP121">
        <v>1816.883671457892</v>
      </c>
      <c r="AQ121" s="1">
        <v>2630.1895432758402</v>
      </c>
      <c r="AR121" s="1">
        <v>8943.571490022925</v>
      </c>
      <c r="AS121" s="1">
        <v>1136.123524499046</v>
      </c>
      <c r="AT121">
        <v>459.82293642285651</v>
      </c>
      <c r="AU121">
        <v>14986.591165678559</v>
      </c>
      <c r="AV121" s="1">
        <v>3076.8172791367351</v>
      </c>
      <c r="AW121" s="1">
        <v>0.20077036011499991</v>
      </c>
      <c r="AX121">
        <v>10131.803370858601</v>
      </c>
      <c r="AY121" s="1">
        <v>0.64426297501999996</v>
      </c>
      <c r="AZ121">
        <v>1350.264135949365</v>
      </c>
      <c r="BA121">
        <v>8.7697517469999986E-2</v>
      </c>
      <c r="BB121">
        <v>1037.4362162074301</v>
      </c>
      <c r="BC121" s="1">
        <v>6.7269147374999991E-2</v>
      </c>
      <c r="BD121">
        <v>15596.32100215213</v>
      </c>
      <c r="BE121" s="1">
        <v>0.592474311659829</v>
      </c>
      <c r="BF121">
        <v>0.23524735507799319</v>
      </c>
      <c r="BG121">
        <v>0.122813904086411</v>
      </c>
      <c r="BH121">
        <v>3.4580505548999427E-2</v>
      </c>
      <c r="BI121">
        <v>1.4883923626767531E-2</v>
      </c>
    </row>
    <row r="122" spans="1:61" x14ac:dyDescent="0.35">
      <c r="A122" t="s">
        <v>1445</v>
      </c>
      <c r="B122" t="s">
        <v>747</v>
      </c>
      <c r="C122">
        <v>74.400000000000006</v>
      </c>
      <c r="D122">
        <v>8.7100516048078642</v>
      </c>
      <c r="E122">
        <v>590.76898654999991</v>
      </c>
      <c r="F122" t="s">
        <v>3</v>
      </c>
      <c r="G122">
        <v>2.2152943370281331E-2</v>
      </c>
      <c r="H122" t="s">
        <v>3</v>
      </c>
      <c r="I122">
        <v>8.1589475444464654E-2</v>
      </c>
      <c r="J122">
        <v>0.88767764545117966</v>
      </c>
      <c r="K122">
        <v>3.1724384392705009E-2</v>
      </c>
      <c r="L122">
        <v>0.30625561427751558</v>
      </c>
      <c r="M122">
        <v>2.2986819733094702E-2</v>
      </c>
      <c r="N122">
        <v>0.14248423740887201</v>
      </c>
      <c r="O122">
        <v>61614.316805785013</v>
      </c>
      <c r="P122" s="1">
        <v>0.20636282369208331</v>
      </c>
      <c r="Q122">
        <v>0.17743710040096519</v>
      </c>
      <c r="R122">
        <v>0.61620007590695136</v>
      </c>
      <c r="S122">
        <v>6.798</v>
      </c>
      <c r="T122">
        <v>75491.277868019009</v>
      </c>
      <c r="U122" s="1">
        <v>94.353986349804529</v>
      </c>
      <c r="V122">
        <v>213917.62788762961</v>
      </c>
      <c r="W122" s="1">
        <v>0.77407324577044334</v>
      </c>
      <c r="X122">
        <v>5.8955025586544932E-2</v>
      </c>
      <c r="Y122">
        <v>0.16697172864301171</v>
      </c>
      <c r="Z122">
        <v>0.22592675422955669</v>
      </c>
      <c r="AA122">
        <v>213.91762788762969</v>
      </c>
      <c r="AB122">
        <v>5404.4631995663203</v>
      </c>
      <c r="AC122" s="1">
        <v>557.47694252006454</v>
      </c>
      <c r="AD122">
        <v>193261.24467430671</v>
      </c>
      <c r="AE122" s="1" t="s">
        <v>3</v>
      </c>
      <c r="AF122">
        <v>40068.699999999997</v>
      </c>
      <c r="AG122" s="1">
        <v>64295.969566168496</v>
      </c>
      <c r="AH122" s="1">
        <v>36.458622700000006</v>
      </c>
      <c r="AI122">
        <v>22.420450850000002</v>
      </c>
      <c r="AJ122">
        <v>26.678949549999999</v>
      </c>
      <c r="AK122">
        <v>2.1880000000000002</v>
      </c>
      <c r="AL122">
        <v>1.63764025</v>
      </c>
      <c r="AM122">
        <v>2.0522960000000001</v>
      </c>
      <c r="AN122">
        <v>2075.6514282294688</v>
      </c>
      <c r="AO122">
        <v>1.4581822450134541</v>
      </c>
      <c r="AP122">
        <v>2328.2026631440999</v>
      </c>
      <c r="AQ122" s="1">
        <v>3300.1023922451268</v>
      </c>
      <c r="AR122" s="1">
        <v>8818.5056594953112</v>
      </c>
      <c r="AS122" s="1">
        <v>771.1047508014924</v>
      </c>
      <c r="AT122">
        <v>371.79586062796892</v>
      </c>
      <c r="AU122">
        <v>15589.711326314</v>
      </c>
      <c r="AV122" s="1">
        <v>8415.0487702599312</v>
      </c>
      <c r="AW122" s="1">
        <v>0.47139475340500009</v>
      </c>
      <c r="AX122">
        <v>6506.4787674816107</v>
      </c>
      <c r="AY122" s="1">
        <v>0.35968698263999999</v>
      </c>
      <c r="AZ122">
        <v>1369.2435483998499</v>
      </c>
      <c r="BA122">
        <v>7.5790805225000007E-2</v>
      </c>
      <c r="BB122">
        <v>1685.0605632183549</v>
      </c>
      <c r="BC122" s="1">
        <v>9.3127458750000017E-2</v>
      </c>
      <c r="BD122">
        <v>17975.831649359741</v>
      </c>
      <c r="BE122" s="1">
        <v>0.5447021719114753</v>
      </c>
      <c r="BF122">
        <v>0.23495639611613689</v>
      </c>
      <c r="BG122">
        <v>0.16258330388626771</v>
      </c>
      <c r="BH122">
        <v>3.7463878397071958E-2</v>
      </c>
      <c r="BI122">
        <v>2.0294249689048041E-2</v>
      </c>
    </row>
    <row r="123" spans="1:61" x14ac:dyDescent="0.35">
      <c r="A123" t="s">
        <v>1446</v>
      </c>
      <c r="B123" t="s">
        <v>748</v>
      </c>
      <c r="C123">
        <v>23.1</v>
      </c>
      <c r="D123">
        <v>116.832162993647</v>
      </c>
      <c r="E123">
        <v>1657.6544783500001</v>
      </c>
      <c r="F123">
        <v>6.1619894772016858E-3</v>
      </c>
      <c r="G123">
        <v>5.6808762235844121E-2</v>
      </c>
      <c r="H123" t="s">
        <v>3</v>
      </c>
      <c r="I123">
        <v>4.0376250496940873E-2</v>
      </c>
      <c r="J123">
        <v>0.80701635561710705</v>
      </c>
      <c r="K123">
        <v>9.4557196024810303E-2</v>
      </c>
      <c r="L123">
        <v>0.87510545110324534</v>
      </c>
      <c r="M123">
        <v>1.9074581400808591E-2</v>
      </c>
      <c r="N123">
        <v>0.1847960844173035</v>
      </c>
      <c r="O123">
        <v>61770.875151874483</v>
      </c>
      <c r="P123" s="1">
        <v>0.21321197153858701</v>
      </c>
      <c r="Q123">
        <v>0.2031529803655937</v>
      </c>
      <c r="R123">
        <v>0.58363504809581923</v>
      </c>
      <c r="S123">
        <v>16.332000000000001</v>
      </c>
      <c r="T123">
        <v>79996.044515810005</v>
      </c>
      <c r="U123" s="1">
        <v>103.60817256002279</v>
      </c>
      <c r="V123">
        <v>161240.8092545823</v>
      </c>
      <c r="W123" s="1">
        <v>0.69013007011782856</v>
      </c>
      <c r="X123">
        <v>0.19919973761870349</v>
      </c>
      <c r="Y123">
        <v>0.1106701922634678</v>
      </c>
      <c r="Z123">
        <v>0.30986992988217132</v>
      </c>
      <c r="AA123">
        <v>161.24080925458219</v>
      </c>
      <c r="AB123">
        <v>4401.4391735592017</v>
      </c>
      <c r="AC123" s="1">
        <v>512.30204443352682</v>
      </c>
      <c r="AD123">
        <v>112317.26121178889</v>
      </c>
      <c r="AE123" s="1" t="s">
        <v>3</v>
      </c>
      <c r="AF123">
        <v>31625.375</v>
      </c>
      <c r="AG123" s="1">
        <v>48707.993604238261</v>
      </c>
      <c r="AH123" s="1">
        <v>42.283956449999998</v>
      </c>
      <c r="AI123">
        <v>24.836151149999999</v>
      </c>
      <c r="AJ123">
        <v>29.861040450000001</v>
      </c>
      <c r="AK123">
        <v>2.1225000000000001</v>
      </c>
      <c r="AL123">
        <v>1.6103759499999999</v>
      </c>
      <c r="AM123">
        <v>1.9082091000000001</v>
      </c>
      <c r="AN123">
        <v>161.27526910692859</v>
      </c>
      <c r="AO123" s="1">
        <v>0.97719108308607416</v>
      </c>
      <c r="AP123">
        <v>2215.5622668337169</v>
      </c>
      <c r="AQ123" s="1">
        <v>3390.1349613532898</v>
      </c>
      <c r="AR123" s="1">
        <v>9184.4526895930958</v>
      </c>
      <c r="AS123" s="1">
        <v>1039.810301382731</v>
      </c>
      <c r="AT123">
        <v>477.59163527911562</v>
      </c>
      <c r="AU123">
        <v>16307.55185444195</v>
      </c>
      <c r="AV123" s="1">
        <v>9187.1975266592544</v>
      </c>
      <c r="AW123" s="1">
        <v>0.51059598472000012</v>
      </c>
      <c r="AX123">
        <v>3947.224188723465</v>
      </c>
      <c r="AY123" s="1">
        <v>0.221798402225</v>
      </c>
      <c r="AZ123">
        <v>889.75550221912999</v>
      </c>
      <c r="BA123" s="1">
        <v>4.9789050685000009E-2</v>
      </c>
      <c r="BB123">
        <v>3966.7975803190202</v>
      </c>
      <c r="BC123" s="1">
        <v>0.21781656234999999</v>
      </c>
      <c r="BD123">
        <v>17990.97479792087</v>
      </c>
      <c r="BE123" s="1">
        <v>0.54867886703365132</v>
      </c>
      <c r="BF123">
        <v>0.23631519743947149</v>
      </c>
      <c r="BG123">
        <v>0.1643781545003275</v>
      </c>
      <c r="BH123">
        <v>3.362024597170428E-2</v>
      </c>
      <c r="BI123">
        <v>1.7007535054845469E-2</v>
      </c>
    </row>
    <row r="124" spans="1:61" x14ac:dyDescent="0.35">
      <c r="A124" t="s">
        <v>1447</v>
      </c>
      <c r="B124" t="s">
        <v>749</v>
      </c>
      <c r="C124">
        <v>19.399999999999999</v>
      </c>
      <c r="D124">
        <v>142.70939845318779</v>
      </c>
      <c r="E124">
        <v>1820.0335407499999</v>
      </c>
      <c r="F124">
        <v>2.120261667763745E-2</v>
      </c>
      <c r="G124">
        <v>4.4937280458791459E-2</v>
      </c>
      <c r="H124" t="s">
        <v>3</v>
      </c>
      <c r="I124">
        <v>7.3891000308821411E-2</v>
      </c>
      <c r="J124">
        <v>0.80529642446106442</v>
      </c>
      <c r="K124">
        <v>6.0646446334603837E-2</v>
      </c>
      <c r="L124">
        <v>0.40909694400087809</v>
      </c>
      <c r="M124">
        <v>3.054364840046633E-2</v>
      </c>
      <c r="N124">
        <v>0.14947447261337099</v>
      </c>
      <c r="O124">
        <v>67470.272434817525</v>
      </c>
      <c r="P124" s="1">
        <v>0.18836034496532161</v>
      </c>
      <c r="Q124">
        <v>0.15822166114803329</v>
      </c>
      <c r="R124">
        <v>0.65341799388664512</v>
      </c>
      <c r="S124">
        <v>14.694000000000001</v>
      </c>
      <c r="T124">
        <v>87003.408667441487</v>
      </c>
      <c r="U124" s="1">
        <v>130.41919101709479</v>
      </c>
      <c r="V124">
        <v>206224.7839333959</v>
      </c>
      <c r="W124" s="1">
        <v>0.69444552276797489</v>
      </c>
      <c r="X124">
        <v>0.24704366251779961</v>
      </c>
      <c r="Y124">
        <v>5.8510814714225659E-2</v>
      </c>
      <c r="Z124">
        <v>0.30555447723202522</v>
      </c>
      <c r="AA124">
        <v>206.22478393339591</v>
      </c>
      <c r="AB124">
        <v>7870.6796648036616</v>
      </c>
      <c r="AC124" s="1">
        <v>743.67839654590853</v>
      </c>
      <c r="AD124">
        <v>172640.82304384001</v>
      </c>
      <c r="AE124" s="1" t="s">
        <v>3</v>
      </c>
      <c r="AF124">
        <v>39055.449999999997</v>
      </c>
      <c r="AG124" s="1">
        <v>65070.504458637479</v>
      </c>
      <c r="AH124" s="1">
        <v>59.624452900000009</v>
      </c>
      <c r="AI124">
        <v>33.558652199999997</v>
      </c>
      <c r="AJ124">
        <v>44.599984200000002</v>
      </c>
      <c r="AK124">
        <v>2.2685</v>
      </c>
      <c r="AL124">
        <v>1.7148311999999999</v>
      </c>
      <c r="AM124">
        <v>2.0545377500000002</v>
      </c>
      <c r="AN124">
        <v>23.80948928632268</v>
      </c>
      <c r="AO124" s="1">
        <v>0.96634096079832887</v>
      </c>
      <c r="AP124">
        <v>1895.6378158662451</v>
      </c>
      <c r="AQ124" s="1">
        <v>2607.2543728622172</v>
      </c>
      <c r="AR124" s="1">
        <v>8160.5569397954696</v>
      </c>
      <c r="AS124" s="1">
        <v>853.38727188908592</v>
      </c>
      <c r="AT124">
        <v>436.84657778324231</v>
      </c>
      <c r="AU124">
        <v>13953.682978196261</v>
      </c>
      <c r="AV124" s="1">
        <v>5524.9806864828661</v>
      </c>
      <c r="AW124" s="1">
        <v>0.36653946476499988</v>
      </c>
      <c r="AX124">
        <v>7246.4412210592609</v>
      </c>
      <c r="AY124" s="1">
        <v>0.45289437921499998</v>
      </c>
      <c r="AZ124">
        <v>1066.7672512614949</v>
      </c>
      <c r="BA124">
        <v>6.7934236924999988E-2</v>
      </c>
      <c r="BB124">
        <v>1745.1509752546251</v>
      </c>
      <c r="BC124" s="1">
        <v>0.11263191910500001</v>
      </c>
      <c r="BD124">
        <v>15583.34013405825</v>
      </c>
      <c r="BE124" s="1">
        <v>0.56259856226986693</v>
      </c>
      <c r="BF124">
        <v>0.22365209899967631</v>
      </c>
      <c r="BG124">
        <v>0.16384898477420959</v>
      </c>
      <c r="BH124">
        <v>3.164469750877083E-2</v>
      </c>
      <c r="BI124">
        <v>1.825565644747618E-2</v>
      </c>
    </row>
    <row r="125" spans="1:61" x14ac:dyDescent="0.35">
      <c r="A125" t="s">
        <v>1448</v>
      </c>
      <c r="B125" t="s">
        <v>750</v>
      </c>
      <c r="C125">
        <v>51.9</v>
      </c>
      <c r="D125">
        <v>21.46817672010663</v>
      </c>
      <c r="E125">
        <v>915.91574100000003</v>
      </c>
      <c r="F125" t="s">
        <v>3</v>
      </c>
      <c r="G125">
        <v>1.825223887376641E-2</v>
      </c>
      <c r="H125" t="s">
        <v>3</v>
      </c>
      <c r="I125">
        <v>3.5106194215204667E-2</v>
      </c>
      <c r="J125">
        <v>0.92308326671478103</v>
      </c>
      <c r="K125">
        <v>3.2989773444887717E-2</v>
      </c>
      <c r="L125">
        <v>0.3594246638523067</v>
      </c>
      <c r="M125">
        <v>1.8148254182561128E-2</v>
      </c>
      <c r="N125">
        <v>0.15975120433456819</v>
      </c>
      <c r="O125">
        <v>62795.113551053008</v>
      </c>
      <c r="P125" s="1">
        <v>0.1740252981557634</v>
      </c>
      <c r="Q125">
        <v>0.19909608247381649</v>
      </c>
      <c r="R125">
        <v>0.62687861937042011</v>
      </c>
      <c r="S125">
        <v>9.6129999999999995</v>
      </c>
      <c r="T125">
        <v>82698.965809326008</v>
      </c>
      <c r="U125" s="1">
        <v>98.074470106144091</v>
      </c>
      <c r="V125">
        <v>245454.97012471099</v>
      </c>
      <c r="W125" s="1">
        <v>0.79922250510995474</v>
      </c>
      <c r="X125">
        <v>0.1047498035498312</v>
      </c>
      <c r="Y125">
        <v>9.6027691340213939E-2</v>
      </c>
      <c r="Z125">
        <v>0.20077749489004521</v>
      </c>
      <c r="AA125">
        <v>245.45497012471111</v>
      </c>
      <c r="AB125">
        <v>6509.2027148301413</v>
      </c>
      <c r="AC125" s="1">
        <v>696.39035220644723</v>
      </c>
      <c r="AD125">
        <v>197841.7599579677</v>
      </c>
      <c r="AE125" s="1" t="s">
        <v>3</v>
      </c>
      <c r="AF125">
        <v>39009.35</v>
      </c>
      <c r="AG125" s="1">
        <v>63683.585529156029</v>
      </c>
      <c r="AH125" s="1">
        <v>41.4695289</v>
      </c>
      <c r="AI125">
        <v>23.820802100000002</v>
      </c>
      <c r="AJ125">
        <v>28.408137549999999</v>
      </c>
      <c r="AK125">
        <v>2.1274999999999999</v>
      </c>
      <c r="AL125">
        <v>1.5223175499999999</v>
      </c>
      <c r="AM125">
        <v>1.8839248500000001</v>
      </c>
      <c r="AN125">
        <v>1389.943054531647</v>
      </c>
      <c r="AO125" s="1">
        <v>1.2581102099952379</v>
      </c>
      <c r="AP125">
        <v>2156.224550807241</v>
      </c>
      <c r="AQ125" s="1">
        <v>2955.6460327914378</v>
      </c>
      <c r="AR125" s="1">
        <v>8236.3567797078413</v>
      </c>
      <c r="AS125" s="1">
        <v>867.55415420670374</v>
      </c>
      <c r="AT125">
        <v>514.88167357159023</v>
      </c>
      <c r="AU125">
        <v>14730.66319108481</v>
      </c>
      <c r="AV125" s="1">
        <v>6773.7500010497051</v>
      </c>
      <c r="AW125" s="1">
        <v>0.41198212893000002</v>
      </c>
      <c r="AX125">
        <v>6963.5441696655307</v>
      </c>
      <c r="AY125" s="1">
        <v>0.39498049975499999</v>
      </c>
      <c r="AZ125">
        <v>1477.6481320120999</v>
      </c>
      <c r="BA125">
        <v>8.5607790259999997E-2</v>
      </c>
      <c r="BB125">
        <v>1864.1254810451701</v>
      </c>
      <c r="BC125" s="1">
        <v>0.10742958108</v>
      </c>
      <c r="BD125">
        <v>17079.067783772509</v>
      </c>
      <c r="BE125" s="1">
        <v>0.53845101328349221</v>
      </c>
      <c r="BF125">
        <v>0.23553233141863619</v>
      </c>
      <c r="BG125">
        <v>0.1704459783587296</v>
      </c>
      <c r="BH125">
        <v>3.4379642064904473E-2</v>
      </c>
      <c r="BI125">
        <v>2.1191034874237399E-2</v>
      </c>
    </row>
    <row r="126" spans="1:61" x14ac:dyDescent="0.35">
      <c r="A126" t="s">
        <v>1449</v>
      </c>
      <c r="B126" t="s">
        <v>751</v>
      </c>
      <c r="C126">
        <v>38.25</v>
      </c>
      <c r="D126">
        <v>65.21136810072997</v>
      </c>
      <c r="E126">
        <v>1082.60462975</v>
      </c>
      <c r="F126" t="s">
        <v>3</v>
      </c>
      <c r="G126">
        <v>3.04374249976321E-2</v>
      </c>
      <c r="H126" t="s">
        <v>3</v>
      </c>
      <c r="I126">
        <v>2.436582279713263E-2</v>
      </c>
      <c r="J126">
        <v>0.89411896301426952</v>
      </c>
      <c r="K126">
        <v>5.8081782669983359E-2</v>
      </c>
      <c r="L126">
        <v>0.87720413041953582</v>
      </c>
      <c r="M126" t="s">
        <v>3</v>
      </c>
      <c r="N126">
        <v>0.19978549554285249</v>
      </c>
      <c r="O126">
        <v>61204.231898592006</v>
      </c>
      <c r="P126" s="1">
        <v>0.18701595541602761</v>
      </c>
      <c r="Q126">
        <v>0.19265706210870881</v>
      </c>
      <c r="R126">
        <v>0.62032698247526352</v>
      </c>
      <c r="S126">
        <v>11.4505</v>
      </c>
      <c r="T126">
        <v>82046.242270698</v>
      </c>
      <c r="U126" s="1">
        <v>92.878129585179039</v>
      </c>
      <c r="V126">
        <v>155778.71096391411</v>
      </c>
      <c r="W126" s="1">
        <v>0.64189588566562183</v>
      </c>
      <c r="X126">
        <v>0.18330487211030469</v>
      </c>
      <c r="Y126">
        <v>0.1747992422240735</v>
      </c>
      <c r="Z126">
        <v>0.35810411433437811</v>
      </c>
      <c r="AA126">
        <v>155.77871096391411</v>
      </c>
      <c r="AB126">
        <v>3953.2006491001789</v>
      </c>
      <c r="AC126" s="1">
        <v>394.74949615710381</v>
      </c>
      <c r="AD126">
        <v>113172.18014636431</v>
      </c>
      <c r="AE126" s="1" t="s">
        <v>3</v>
      </c>
      <c r="AF126">
        <v>32125.200000000001</v>
      </c>
      <c r="AG126" s="1">
        <v>47981.346085690922</v>
      </c>
      <c r="AH126" s="1">
        <v>36.239786300000013</v>
      </c>
      <c r="AI126">
        <v>22.602573599999999</v>
      </c>
      <c r="AJ126">
        <v>26.36361650000001</v>
      </c>
      <c r="AK126">
        <v>1.4285000000000001</v>
      </c>
      <c r="AL126">
        <v>1.0682662000000001</v>
      </c>
      <c r="AM126">
        <v>1.2606352999999999</v>
      </c>
      <c r="AN126">
        <v>243.30698205149801</v>
      </c>
      <c r="AO126" s="1">
        <v>0.95231204622245758</v>
      </c>
      <c r="AP126">
        <v>2338.735125060874</v>
      </c>
      <c r="AQ126" s="1">
        <v>3970.805335671309</v>
      </c>
      <c r="AR126" s="1">
        <v>9787.3698342819953</v>
      </c>
      <c r="AS126" s="1">
        <v>941.28629587569162</v>
      </c>
      <c r="AT126">
        <v>566.82174720383023</v>
      </c>
      <c r="AU126">
        <v>17605.018338093709</v>
      </c>
      <c r="AV126" s="1">
        <v>10526.225480129109</v>
      </c>
      <c r="AW126" s="1">
        <v>0.55663965673500004</v>
      </c>
      <c r="AX126">
        <v>3675.987934882975</v>
      </c>
      <c r="AY126" s="1">
        <v>0.19613451537500001</v>
      </c>
      <c r="AZ126">
        <v>718.04925690738014</v>
      </c>
      <c r="BA126">
        <v>3.8415638935000003E-2</v>
      </c>
      <c r="BB126">
        <v>4002.1520112774051</v>
      </c>
      <c r="BC126" s="1">
        <v>0.20881018895499989</v>
      </c>
      <c r="BD126">
        <v>18922.414683196861</v>
      </c>
      <c r="BE126" s="1">
        <v>0.53338214037803355</v>
      </c>
      <c r="BF126">
        <v>0.23945776919738401</v>
      </c>
      <c r="BG126">
        <v>0.1727458493769635</v>
      </c>
      <c r="BH126">
        <v>3.9139335655195007E-2</v>
      </c>
      <c r="BI126">
        <v>1.527490539242393E-2</v>
      </c>
    </row>
    <row r="127" spans="1:61" x14ac:dyDescent="0.35">
      <c r="A127" t="s">
        <v>1450</v>
      </c>
      <c r="B127" t="s">
        <v>752</v>
      </c>
      <c r="C127">
        <v>95.3</v>
      </c>
      <c r="D127">
        <v>13.610450064489459</v>
      </c>
      <c r="E127">
        <v>1125.9931378000001</v>
      </c>
      <c r="F127" t="s">
        <v>3</v>
      </c>
      <c r="G127">
        <v>1.06987602904756E-2</v>
      </c>
      <c r="H127" t="s">
        <v>3</v>
      </c>
      <c r="I127">
        <v>1.3360571903849469E-2</v>
      </c>
      <c r="J127">
        <v>0.96266563140798467</v>
      </c>
      <c r="K127">
        <v>2.1023882538533298E-2</v>
      </c>
      <c r="L127">
        <v>0.38460713202957691</v>
      </c>
      <c r="M127" t="s">
        <v>3</v>
      </c>
      <c r="N127">
        <v>0.14584548360213939</v>
      </c>
      <c r="O127">
        <v>59757.649648698512</v>
      </c>
      <c r="P127" s="1">
        <v>0.1857604926813867</v>
      </c>
      <c r="Q127">
        <v>0.17422293297810351</v>
      </c>
      <c r="R127">
        <v>0.64001657434050974</v>
      </c>
      <c r="S127">
        <v>8.488999999999999</v>
      </c>
      <c r="T127">
        <v>85172.6899085615</v>
      </c>
      <c r="U127" s="1">
        <v>138.49793767984119</v>
      </c>
      <c r="V127">
        <v>210169.81257746651</v>
      </c>
      <c r="W127" s="1">
        <v>0.75944957325890405</v>
      </c>
      <c r="X127">
        <v>7.1172484777107747E-2</v>
      </c>
      <c r="Y127">
        <v>0.1693779419639882</v>
      </c>
      <c r="Z127">
        <v>0.24055042674109589</v>
      </c>
      <c r="AA127">
        <v>210.1698125774665</v>
      </c>
      <c r="AB127">
        <v>5204.8616863686802</v>
      </c>
      <c r="AC127" s="1">
        <v>533.73688919947517</v>
      </c>
      <c r="AD127">
        <v>173684.3931870184</v>
      </c>
      <c r="AE127" s="1" t="s">
        <v>3</v>
      </c>
      <c r="AF127">
        <v>38881.175000000003</v>
      </c>
      <c r="AG127" s="1">
        <v>62016.612808639213</v>
      </c>
      <c r="AH127" s="1">
        <v>37.138548100000001</v>
      </c>
      <c r="AI127">
        <v>21.743051850000001</v>
      </c>
      <c r="AJ127">
        <v>24.957251750000001</v>
      </c>
      <c r="AK127">
        <v>1.4915</v>
      </c>
      <c r="AL127">
        <v>1.0987297</v>
      </c>
      <c r="AM127">
        <v>1.23113465</v>
      </c>
      <c r="AN127">
        <v>800.03112375409034</v>
      </c>
      <c r="AO127" s="1">
        <v>1.045582468960039</v>
      </c>
      <c r="AP127">
        <v>1733.359689124773</v>
      </c>
      <c r="AQ127" s="1">
        <v>3043.185286491635</v>
      </c>
      <c r="AR127" s="1">
        <v>7534.2157898196074</v>
      </c>
      <c r="AS127" s="1">
        <v>737.59857864008143</v>
      </c>
      <c r="AT127">
        <v>371.74360113109572</v>
      </c>
      <c r="AU127">
        <v>13420.102945207191</v>
      </c>
      <c r="AV127" s="1">
        <v>7368.9127973030863</v>
      </c>
      <c r="AW127" s="1">
        <v>0.48004131547000001</v>
      </c>
      <c r="AX127">
        <v>4952.9744011381299</v>
      </c>
      <c r="AY127" s="1">
        <v>0.33110471692499999</v>
      </c>
      <c r="AZ127">
        <v>1056.9237405645699</v>
      </c>
      <c r="BA127">
        <v>6.7962313664999996E-2</v>
      </c>
      <c r="BB127">
        <v>1882.716976815135</v>
      </c>
      <c r="BC127" s="1">
        <v>0.120891653945</v>
      </c>
      <c r="BD127">
        <v>15261.52791582092</v>
      </c>
      <c r="BE127" s="1">
        <v>0.53999873660320918</v>
      </c>
      <c r="BF127">
        <v>0.2429782535897789</v>
      </c>
      <c r="BG127">
        <v>0.15528648592985869</v>
      </c>
      <c r="BH127">
        <v>4.390758790910123E-2</v>
      </c>
      <c r="BI127">
        <v>1.7828935968051851E-2</v>
      </c>
    </row>
    <row r="128" spans="1:61" x14ac:dyDescent="0.35">
      <c r="A128" t="s">
        <v>1451</v>
      </c>
      <c r="B128" t="s">
        <v>753</v>
      </c>
      <c r="C128">
        <v>97.9</v>
      </c>
      <c r="D128">
        <v>10.37618601986143</v>
      </c>
      <c r="E128">
        <v>924.97906965000004</v>
      </c>
      <c r="F128">
        <v>1.7601499456067281E-2</v>
      </c>
      <c r="G128" t="s">
        <v>3</v>
      </c>
      <c r="H128" t="s">
        <v>3</v>
      </c>
      <c r="I128">
        <v>1.8363355251819299E-2</v>
      </c>
      <c r="J128">
        <v>0.95029520068340756</v>
      </c>
      <c r="K128">
        <v>2.5014345237361658E-2</v>
      </c>
      <c r="L128">
        <v>0.3304167836196733</v>
      </c>
      <c r="M128">
        <v>1.7476206617365479E-2</v>
      </c>
      <c r="N128">
        <v>0.15400868928962319</v>
      </c>
      <c r="O128">
        <v>61313.658839253003</v>
      </c>
      <c r="P128" s="1">
        <v>0.22218319392068961</v>
      </c>
      <c r="Q128">
        <v>0.19106235174375941</v>
      </c>
      <c r="R128">
        <v>0.58675445433555107</v>
      </c>
      <c r="S128">
        <v>9.3159999999999989</v>
      </c>
      <c r="T128">
        <v>81454.785042347008</v>
      </c>
      <c r="U128" s="1">
        <v>110.96240474105259</v>
      </c>
      <c r="V128">
        <v>258474.0507136849</v>
      </c>
      <c r="W128" s="1">
        <v>0.71668127044683771</v>
      </c>
      <c r="X128">
        <v>7.1687589757074399E-2</v>
      </c>
      <c r="Y128">
        <v>0.2116311397960878</v>
      </c>
      <c r="Z128">
        <v>0.28331872955316217</v>
      </c>
      <c r="AA128">
        <v>258.47405071368502</v>
      </c>
      <c r="AB128">
        <v>7150.055119859042</v>
      </c>
      <c r="AC128" s="1">
        <v>561.11684101602509</v>
      </c>
      <c r="AD128">
        <v>220253.2935421759</v>
      </c>
      <c r="AE128" s="1" t="s">
        <v>3</v>
      </c>
      <c r="AF128">
        <v>38493.275000000001</v>
      </c>
      <c r="AG128" s="1">
        <v>64195.712774558677</v>
      </c>
      <c r="AH128" s="1">
        <v>34.302426100000012</v>
      </c>
      <c r="AI128">
        <v>22.737136549999999</v>
      </c>
      <c r="AJ128">
        <v>25.024473199999999</v>
      </c>
      <c r="AK128">
        <v>1.887</v>
      </c>
      <c r="AL128">
        <v>1.3277644</v>
      </c>
      <c r="AM128">
        <v>1.5979928000000001</v>
      </c>
      <c r="AN128">
        <v>1524.202868838373</v>
      </c>
      <c r="AO128" s="1">
        <v>1.320118902153516</v>
      </c>
      <c r="AP128">
        <v>2011.3987888047909</v>
      </c>
      <c r="AQ128" s="1">
        <v>3065.6169097433672</v>
      </c>
      <c r="AR128" s="1">
        <v>8169.9219722112712</v>
      </c>
      <c r="AS128" s="1">
        <v>824.8667722594015</v>
      </c>
      <c r="AT128">
        <v>443.2875823687362</v>
      </c>
      <c r="AU128">
        <v>14515.09202538757</v>
      </c>
      <c r="AV128" s="1">
        <v>7066.6988148315486</v>
      </c>
      <c r="AW128" s="1">
        <v>0.42790849965000011</v>
      </c>
      <c r="AX128">
        <v>7105.9908864633007</v>
      </c>
      <c r="AY128" s="1">
        <v>0.40393374431000001</v>
      </c>
      <c r="AZ128">
        <v>1114.8424785664549</v>
      </c>
      <c r="BA128">
        <v>6.5381585899999997E-2</v>
      </c>
      <c r="BB128">
        <v>1741.46519332412</v>
      </c>
      <c r="BC128" s="1">
        <v>0.10277617014</v>
      </c>
      <c r="BD128">
        <v>17028.99737318543</v>
      </c>
      <c r="BE128" s="1">
        <v>0.54096680618859916</v>
      </c>
      <c r="BF128">
        <v>0.2368457908720899</v>
      </c>
      <c r="BG128">
        <v>0.15287219351855641</v>
      </c>
      <c r="BH128">
        <v>4.3853545086536133E-2</v>
      </c>
      <c r="BI128">
        <v>2.5461664334218551E-2</v>
      </c>
    </row>
    <row r="129" spans="1:61" x14ac:dyDescent="0.35">
      <c r="A129" t="s">
        <v>1452</v>
      </c>
      <c r="B129" t="s">
        <v>754</v>
      </c>
      <c r="C129">
        <v>121.25</v>
      </c>
      <c r="D129">
        <v>8.2315124265266402</v>
      </c>
      <c r="E129">
        <v>919.87896239999986</v>
      </c>
      <c r="F129">
        <v>1.7601499456067281E-2</v>
      </c>
      <c r="G129">
        <v>9.2880965945973046E-3</v>
      </c>
      <c r="H129" t="s">
        <v>3</v>
      </c>
      <c r="I129">
        <v>2.082222879572608E-2</v>
      </c>
      <c r="J129">
        <v>0.94816328892171953</v>
      </c>
      <c r="K129">
        <v>2.4805394744276649E-2</v>
      </c>
      <c r="L129">
        <v>0.31658674669738313</v>
      </c>
      <c r="M129">
        <v>1.5081419951165411E-2</v>
      </c>
      <c r="N129">
        <v>0.15784885402633539</v>
      </c>
      <c r="O129">
        <v>62863.239330054494</v>
      </c>
      <c r="P129" s="1">
        <v>0.20538770355086319</v>
      </c>
      <c r="Q129">
        <v>0.1673290439281804</v>
      </c>
      <c r="R129">
        <v>0.62728325252095629</v>
      </c>
      <c r="S129">
        <v>9.355500000000001</v>
      </c>
      <c r="T129">
        <v>81421.139828877494</v>
      </c>
      <c r="U129" s="1">
        <v>109.29976648335401</v>
      </c>
      <c r="V129">
        <v>255600.1699219968</v>
      </c>
      <c r="W129" s="1">
        <v>0.75390660231902518</v>
      </c>
      <c r="X129">
        <v>5.6513333932282507E-2</v>
      </c>
      <c r="Y129">
        <v>0.1895800637486923</v>
      </c>
      <c r="Z129">
        <v>0.2460933976809748</v>
      </c>
      <c r="AA129">
        <v>255.60016992199681</v>
      </c>
      <c r="AB129">
        <v>7126.6992632542951</v>
      </c>
      <c r="AC129" s="1">
        <v>574.5082690246528</v>
      </c>
      <c r="AD129">
        <v>216882.75633486541</v>
      </c>
      <c r="AE129" s="1" t="s">
        <v>3</v>
      </c>
      <c r="AF129">
        <v>40344.025000000001</v>
      </c>
      <c r="AG129" s="1">
        <v>67644.883965200192</v>
      </c>
      <c r="AH129" s="1">
        <v>33.696189200000013</v>
      </c>
      <c r="AI129">
        <v>22.423886100000001</v>
      </c>
      <c r="AJ129">
        <v>23.898987349999999</v>
      </c>
      <c r="AK129">
        <v>1.4644999999999999</v>
      </c>
      <c r="AL129">
        <v>0.98306720000000003</v>
      </c>
      <c r="AM129">
        <v>1.2542033500000001</v>
      </c>
      <c r="AN129">
        <v>1377.1111770828729</v>
      </c>
      <c r="AO129">
        <v>1.2319435841861219</v>
      </c>
      <c r="AP129">
        <v>2079.1781960131611</v>
      </c>
      <c r="AQ129" s="1">
        <v>3204.1623417676201</v>
      </c>
      <c r="AR129" s="1">
        <v>8741.6695387822656</v>
      </c>
      <c r="AS129" s="1">
        <v>897.61363729104346</v>
      </c>
      <c r="AT129">
        <v>1149.515872169145</v>
      </c>
      <c r="AU129">
        <v>16072.13958602323</v>
      </c>
      <c r="AV129" s="1">
        <v>7644.3126338135744</v>
      </c>
      <c r="AW129" s="1">
        <v>0.45494022973999998</v>
      </c>
      <c r="AX129">
        <v>6870.3560193248004</v>
      </c>
      <c r="AY129" s="1">
        <v>0.37642452361000001</v>
      </c>
      <c r="AZ129">
        <v>1354.7783913611599</v>
      </c>
      <c r="BA129">
        <v>7.7450810709999998E-2</v>
      </c>
      <c r="BB129">
        <v>1588.7544792823701</v>
      </c>
      <c r="BC129" s="1">
        <v>9.1184435960000004E-2</v>
      </c>
      <c r="BD129">
        <v>17458.2015237819</v>
      </c>
      <c r="BE129" s="1">
        <v>0.54456832988893022</v>
      </c>
      <c r="BF129">
        <v>0.2366574409084469</v>
      </c>
      <c r="BG129">
        <v>0.14745051611109991</v>
      </c>
      <c r="BH129">
        <v>4.133208754704755E-2</v>
      </c>
      <c r="BI129">
        <v>2.9991625544475362E-2</v>
      </c>
    </row>
    <row r="130" spans="1:61" x14ac:dyDescent="0.35">
      <c r="A130" t="s">
        <v>1453</v>
      </c>
      <c r="B130" t="s">
        <v>755</v>
      </c>
      <c r="C130">
        <v>80</v>
      </c>
      <c r="D130">
        <v>18.036951764922829</v>
      </c>
      <c r="E130">
        <v>1338.91379145</v>
      </c>
      <c r="F130">
        <v>3.577476998793213E-2</v>
      </c>
      <c r="G130">
        <v>1.1731318160232269E-2</v>
      </c>
      <c r="H130" t="s">
        <v>3</v>
      </c>
      <c r="I130">
        <v>3.809650563710093E-2</v>
      </c>
      <c r="J130">
        <v>0.91695479641638344</v>
      </c>
      <c r="K130">
        <v>2.99452074240012E-2</v>
      </c>
      <c r="L130">
        <v>0.2936357942518662</v>
      </c>
      <c r="M130">
        <v>1.1480579592354439E-2</v>
      </c>
      <c r="N130">
        <v>0.14745319316585559</v>
      </c>
      <c r="O130">
        <v>64895.60976116699</v>
      </c>
      <c r="P130" s="1">
        <v>0.1779908139994496</v>
      </c>
      <c r="Q130">
        <v>0.19327598408576599</v>
      </c>
      <c r="R130">
        <v>0.62873320191478421</v>
      </c>
      <c r="S130">
        <v>11.718999999999999</v>
      </c>
      <c r="T130">
        <v>84278.209452853509</v>
      </c>
      <c r="U130" s="1">
        <v>121.31304573805011</v>
      </c>
      <c r="V130">
        <v>270911.94339064212</v>
      </c>
      <c r="W130" s="1">
        <v>0.75449576428687282</v>
      </c>
      <c r="X130">
        <v>9.2701529650745879E-2</v>
      </c>
      <c r="Y130">
        <v>0.1528027060623813</v>
      </c>
      <c r="Z130">
        <v>0.2455042357131271</v>
      </c>
      <c r="AA130">
        <v>270.91194339064208</v>
      </c>
      <c r="AB130">
        <v>7362.8227302934511</v>
      </c>
      <c r="AC130" s="1">
        <v>652.27078032814711</v>
      </c>
      <c r="AD130">
        <v>233831.8124214393</v>
      </c>
      <c r="AE130" s="1" t="s">
        <v>3</v>
      </c>
      <c r="AF130">
        <v>42550.65</v>
      </c>
      <c r="AG130" s="1">
        <v>72206.029664708272</v>
      </c>
      <c r="AH130" s="1">
        <v>40.489383349999997</v>
      </c>
      <c r="AI130">
        <v>23.093181449999999</v>
      </c>
      <c r="AJ130">
        <v>25.671507299999998</v>
      </c>
      <c r="AK130">
        <v>1.5049999999999999</v>
      </c>
      <c r="AL130">
        <v>0.98515565000000005</v>
      </c>
      <c r="AM130">
        <v>1.1432260999999999</v>
      </c>
      <c r="AN130">
        <v>1149.43870360762</v>
      </c>
      <c r="AO130">
        <v>1.0476495425118539</v>
      </c>
      <c r="AP130">
        <v>1989.7765905237129</v>
      </c>
      <c r="AQ130" s="1">
        <v>2871.4966257526989</v>
      </c>
      <c r="AR130" s="1">
        <v>7913.8953432929538</v>
      </c>
      <c r="AS130" s="1">
        <v>899.17061655898124</v>
      </c>
      <c r="AT130" s="1">
        <v>339.38165642218257</v>
      </c>
      <c r="AU130">
        <v>14013.720832550531</v>
      </c>
      <c r="AV130" s="1">
        <v>5854.2949030726259</v>
      </c>
      <c r="AW130" s="1">
        <v>0.37985518849</v>
      </c>
      <c r="AX130">
        <v>7248.373308370089</v>
      </c>
      <c r="AY130" s="1">
        <v>0.45158122135000001</v>
      </c>
      <c r="AZ130">
        <v>1190.32903578276</v>
      </c>
      <c r="BA130">
        <v>7.573958724499999E-2</v>
      </c>
      <c r="BB130">
        <v>1484.89199372654</v>
      </c>
      <c r="BC130" s="1">
        <v>9.282400293000001E-2</v>
      </c>
      <c r="BD130">
        <v>15777.88924095201</v>
      </c>
      <c r="BE130" s="1">
        <v>0.55696881868183612</v>
      </c>
      <c r="BF130">
        <v>0.22674742608772561</v>
      </c>
      <c r="BG130">
        <v>0.1543433431810364</v>
      </c>
      <c r="BH130">
        <v>4.10497009493455E-2</v>
      </c>
      <c r="BI130">
        <v>2.0890711100056379E-2</v>
      </c>
    </row>
    <row r="131" spans="1:61" x14ac:dyDescent="0.35">
      <c r="A131" t="s">
        <v>1454</v>
      </c>
      <c r="B131" t="s">
        <v>756</v>
      </c>
      <c r="C131">
        <v>103.6</v>
      </c>
      <c r="D131">
        <v>14.003240989535019</v>
      </c>
      <c r="E131">
        <v>1239.5720978500001</v>
      </c>
      <c r="F131" t="s">
        <v>3</v>
      </c>
      <c r="G131">
        <v>1.193393900053223E-2</v>
      </c>
      <c r="H131" t="s">
        <v>3</v>
      </c>
      <c r="I131">
        <v>1.506747919405188E-2</v>
      </c>
      <c r="J131">
        <v>0.95190946440113122</v>
      </c>
      <c r="K131">
        <v>2.9086243502477831E-2</v>
      </c>
      <c r="L131">
        <v>0.95032125354970898</v>
      </c>
      <c r="M131" t="s">
        <v>3</v>
      </c>
      <c r="N131">
        <v>0.18663182356055269</v>
      </c>
      <c r="O131">
        <v>62395.748944789477</v>
      </c>
      <c r="P131" s="1">
        <v>0.19335322795386781</v>
      </c>
      <c r="Q131">
        <v>0.18475726795244141</v>
      </c>
      <c r="R131">
        <v>0.6218895040936907</v>
      </c>
      <c r="S131">
        <v>13.023</v>
      </c>
      <c r="T131">
        <v>83608.07960675747</v>
      </c>
      <c r="U131" s="1">
        <v>97.011741535505493</v>
      </c>
      <c r="V131">
        <v>172440.4447330072</v>
      </c>
      <c r="W131" s="1">
        <v>0.66651917492368751</v>
      </c>
      <c r="X131">
        <v>8.899263828148371E-2</v>
      </c>
      <c r="Y131">
        <v>0.24448818679482881</v>
      </c>
      <c r="Z131">
        <v>0.33348082507631249</v>
      </c>
      <c r="AA131">
        <v>172.44044473300721</v>
      </c>
      <c r="AB131">
        <v>3722.3306789930589</v>
      </c>
      <c r="AC131" s="1">
        <v>347.64452169435759</v>
      </c>
      <c r="AD131">
        <v>127742.6717492468</v>
      </c>
      <c r="AE131" s="1" t="s">
        <v>3</v>
      </c>
      <c r="AF131">
        <v>34072.15</v>
      </c>
      <c r="AG131" s="1">
        <v>51164.10070710782</v>
      </c>
      <c r="AH131" s="1">
        <v>25.449971600000001</v>
      </c>
      <c r="AI131">
        <v>20.3824392</v>
      </c>
      <c r="AJ131">
        <v>21.0831643</v>
      </c>
      <c r="AK131">
        <v>0.99499999999999988</v>
      </c>
      <c r="AL131">
        <v>0.85445654999999987</v>
      </c>
      <c r="AM131">
        <v>0.90953890000000004</v>
      </c>
      <c r="AN131">
        <v>1.14996822910229E-3</v>
      </c>
      <c r="AO131" s="1">
        <v>0.84541877584124003</v>
      </c>
      <c r="AP131">
        <v>2076.490426836303</v>
      </c>
      <c r="AQ131" s="1">
        <v>3613.519638221811</v>
      </c>
      <c r="AR131" s="1">
        <v>9854.2456476394582</v>
      </c>
      <c r="AS131" s="1">
        <v>902.48786870099343</v>
      </c>
      <c r="AT131">
        <v>448.8989724089497</v>
      </c>
      <c r="AU131">
        <v>16895.642553807509</v>
      </c>
      <c r="AV131" s="1">
        <v>11297.70529689554</v>
      </c>
      <c r="AW131" s="1">
        <v>0.61813746027500005</v>
      </c>
      <c r="AX131">
        <v>3106.2543406876548</v>
      </c>
      <c r="AY131" s="1">
        <v>0.17343555028499999</v>
      </c>
      <c r="AZ131">
        <v>783.23891316166498</v>
      </c>
      <c r="BA131">
        <v>4.2506943455000022E-2</v>
      </c>
      <c r="BB131">
        <v>3028.3807792225098</v>
      </c>
      <c r="BC131" s="1">
        <v>0.16592004597500001</v>
      </c>
      <c r="BD131">
        <v>18215.579329967379</v>
      </c>
      <c r="BE131" s="1">
        <v>0.54098715119882235</v>
      </c>
      <c r="BF131">
        <v>0.24905336179094889</v>
      </c>
      <c r="BG131">
        <v>0.1380900168246901</v>
      </c>
      <c r="BH131">
        <v>4.1579935050533763E-2</v>
      </c>
      <c r="BI131">
        <v>3.0289535135004882E-2</v>
      </c>
    </row>
    <row r="132" spans="1:61" x14ac:dyDescent="0.35">
      <c r="A132" t="s">
        <v>1455</v>
      </c>
      <c r="B132" t="s">
        <v>757</v>
      </c>
      <c r="C132">
        <v>22.2</v>
      </c>
      <c r="D132">
        <v>232.2455888586299</v>
      </c>
      <c r="E132">
        <v>4675.0857260999992</v>
      </c>
      <c r="F132">
        <v>2.644796365205793E-2</v>
      </c>
      <c r="G132">
        <v>9.0967932231859866E-2</v>
      </c>
      <c r="H132">
        <v>2.533454709106776E-3</v>
      </c>
      <c r="I132">
        <v>7.491089927158881E-2</v>
      </c>
      <c r="J132">
        <v>0.73032522727179683</v>
      </c>
      <c r="K132">
        <v>7.6037003351763194E-2</v>
      </c>
      <c r="L132">
        <v>0.37488605221287258</v>
      </c>
      <c r="M132">
        <v>2.8229807996833799E-2</v>
      </c>
      <c r="N132">
        <v>0.16322170895263149</v>
      </c>
      <c r="O132">
        <v>76172.784594310506</v>
      </c>
      <c r="P132" s="1">
        <v>0.16615457771004061</v>
      </c>
      <c r="Q132">
        <v>0.172121391492327</v>
      </c>
      <c r="R132">
        <v>0.66172403079763253</v>
      </c>
      <c r="S132">
        <v>31.791499999999999</v>
      </c>
      <c r="T132">
        <v>101581.97626233551</v>
      </c>
      <c r="U132" s="1">
        <v>147.05113375475409</v>
      </c>
      <c r="V132">
        <v>243375.9372810614</v>
      </c>
      <c r="W132" s="1">
        <v>0.73741698622253948</v>
      </c>
      <c r="X132">
        <v>0.22040576754586269</v>
      </c>
      <c r="Y132">
        <v>4.2177246231597763E-2</v>
      </c>
      <c r="Z132">
        <v>0.26258301377746052</v>
      </c>
      <c r="AA132">
        <v>243.37593728106151</v>
      </c>
      <c r="AB132">
        <v>9839.6180556101644</v>
      </c>
      <c r="AC132" s="1">
        <v>987.93516521335607</v>
      </c>
      <c r="AD132">
        <v>198673.56861963909</v>
      </c>
      <c r="AE132" s="1" t="s">
        <v>3</v>
      </c>
      <c r="AF132">
        <v>41257.025000000001</v>
      </c>
      <c r="AG132" s="1">
        <v>71550.306410732184</v>
      </c>
      <c r="AH132" s="1">
        <v>71.492984149999998</v>
      </c>
      <c r="AI132">
        <v>36.711750000000002</v>
      </c>
      <c r="AJ132">
        <v>45.134822100000001</v>
      </c>
      <c r="AK132">
        <v>2.0724999999999998</v>
      </c>
      <c r="AL132">
        <v>1.5242859</v>
      </c>
      <c r="AM132">
        <v>1.7970734500000001</v>
      </c>
      <c r="AN132">
        <v>0</v>
      </c>
      <c r="AO132" s="1">
        <v>0.99995149832676555</v>
      </c>
      <c r="AP132">
        <v>1820.5766785567339</v>
      </c>
      <c r="AQ132" s="1">
        <v>2534.7636749324961</v>
      </c>
      <c r="AR132" s="1">
        <v>9305.2953022221227</v>
      </c>
      <c r="AS132" s="1">
        <v>1097.1710973003351</v>
      </c>
      <c r="AT132">
        <v>440.00563196893671</v>
      </c>
      <c r="AU132">
        <v>15197.812384980631</v>
      </c>
      <c r="AV132" s="1">
        <v>4372.0851383174449</v>
      </c>
      <c r="AW132" s="1">
        <v>0.2789280795500001</v>
      </c>
      <c r="AX132">
        <v>8652.004285163348</v>
      </c>
      <c r="AY132" s="1">
        <v>0.5316052001549999</v>
      </c>
      <c r="AZ132">
        <v>1270.7489964430949</v>
      </c>
      <c r="BA132">
        <v>8.1058449224999982E-2</v>
      </c>
      <c r="BB132">
        <v>1717.44904945081</v>
      </c>
      <c r="BC132" s="1">
        <v>0.10840827108999999</v>
      </c>
      <c r="BD132">
        <v>16012.2874693747</v>
      </c>
      <c r="BE132" s="1">
        <v>0.5963195578702567</v>
      </c>
      <c r="BF132">
        <v>0.23654767134090579</v>
      </c>
      <c r="BG132">
        <v>0.1197669930750902</v>
      </c>
      <c r="BH132">
        <v>3.0268605552457761E-2</v>
      </c>
      <c r="BI132">
        <v>1.7097172161289649E-2</v>
      </c>
    </row>
    <row r="133" spans="1:61" x14ac:dyDescent="0.35">
      <c r="A133" t="s">
        <v>1456</v>
      </c>
      <c r="B133" t="s">
        <v>758</v>
      </c>
      <c r="C133">
        <v>28.8</v>
      </c>
      <c r="D133">
        <v>61.305790291261147</v>
      </c>
      <c r="E133">
        <v>1442.8318420999999</v>
      </c>
      <c r="F133">
        <v>1.5631410201173909E-2</v>
      </c>
      <c r="G133">
        <v>3.7130377573133651E-2</v>
      </c>
      <c r="H133" t="s">
        <v>3</v>
      </c>
      <c r="I133">
        <v>5.8473899778199147E-2</v>
      </c>
      <c r="J133">
        <v>0.85175640149704912</v>
      </c>
      <c r="K133">
        <v>4.8571275423752718E-2</v>
      </c>
      <c r="L133">
        <v>0.30930174971759983</v>
      </c>
      <c r="M133">
        <v>1.1709013390564691E-2</v>
      </c>
      <c r="N133">
        <v>0.14385840898681071</v>
      </c>
      <c r="O133">
        <v>67609.609615308495</v>
      </c>
      <c r="P133" s="1">
        <v>0.16798897926105549</v>
      </c>
      <c r="Q133">
        <v>0.1797829921285036</v>
      </c>
      <c r="R133">
        <v>0.65222802861044094</v>
      </c>
      <c r="S133">
        <v>12.0085</v>
      </c>
      <c r="T133">
        <v>91088.566067658496</v>
      </c>
      <c r="U133" s="1">
        <v>122.37310410230251</v>
      </c>
      <c r="V133">
        <v>298597.60858892929</v>
      </c>
      <c r="W133" s="1">
        <v>0.70837718488046497</v>
      </c>
      <c r="X133">
        <v>0.204507180083077</v>
      </c>
      <c r="Y133">
        <v>8.7115635036457778E-2</v>
      </c>
      <c r="Z133">
        <v>0.29162281511953481</v>
      </c>
      <c r="AA133">
        <v>298.59760858892929</v>
      </c>
      <c r="AB133">
        <v>8922.0950103318737</v>
      </c>
      <c r="AC133" s="1">
        <v>836.89197878001755</v>
      </c>
      <c r="AD133">
        <v>251497.7621780514</v>
      </c>
      <c r="AE133" s="1" t="s">
        <v>3</v>
      </c>
      <c r="AF133">
        <v>41414.675000000003</v>
      </c>
      <c r="AG133" s="1">
        <v>71531.821088360943</v>
      </c>
      <c r="AH133" s="1">
        <v>51.174864149999998</v>
      </c>
      <c r="AI133">
        <v>28.177262450000001</v>
      </c>
      <c r="AJ133">
        <v>35.391400099999998</v>
      </c>
      <c r="AK133">
        <v>2.5049999999999999</v>
      </c>
      <c r="AL133">
        <v>1.8230921</v>
      </c>
      <c r="AM133">
        <v>2.2780300499999999</v>
      </c>
      <c r="AN133">
        <v>353.79963920204352</v>
      </c>
      <c r="AO133" s="1">
        <v>0.97529752263976222</v>
      </c>
      <c r="AP133">
        <v>2068.9046337003751</v>
      </c>
      <c r="AQ133" s="1">
        <v>2830.467924357009</v>
      </c>
      <c r="AR133" s="1">
        <v>8398.1380577361924</v>
      </c>
      <c r="AS133" s="1">
        <v>866.61498895099942</v>
      </c>
      <c r="AT133">
        <v>495.773531856266</v>
      </c>
      <c r="AU133">
        <v>14659.899136600839</v>
      </c>
      <c r="AV133" s="1">
        <v>5140.9762483463801</v>
      </c>
      <c r="AW133" s="1">
        <v>0.33052907998000008</v>
      </c>
      <c r="AX133">
        <v>8398.0758263008593</v>
      </c>
      <c r="AY133" s="1">
        <v>0.50274843052499985</v>
      </c>
      <c r="AZ133">
        <v>1255.6811342158551</v>
      </c>
      <c r="BA133">
        <v>7.611495565000001E-2</v>
      </c>
      <c r="BB133">
        <v>1429.0051066864801</v>
      </c>
      <c r="BC133" s="1">
        <v>9.0607533855000005E-2</v>
      </c>
      <c r="BD133">
        <v>16223.73831554957</v>
      </c>
      <c r="BE133" s="1">
        <v>0.56539301971440237</v>
      </c>
      <c r="BF133">
        <v>0.2301045559349571</v>
      </c>
      <c r="BG133">
        <v>0.1504452974057553</v>
      </c>
      <c r="BH133">
        <v>3.6885502255853422E-2</v>
      </c>
      <c r="BI133">
        <v>1.71716246890318E-2</v>
      </c>
    </row>
    <row r="134" spans="1:61" x14ac:dyDescent="0.35">
      <c r="A134" t="s">
        <v>1457</v>
      </c>
      <c r="B134" t="s">
        <v>759</v>
      </c>
      <c r="C134">
        <v>65.599999999999994</v>
      </c>
      <c r="D134">
        <v>19.369131911842342</v>
      </c>
      <c r="E134">
        <v>1140.17189775</v>
      </c>
      <c r="F134">
        <v>9.8391656325288873E-3</v>
      </c>
      <c r="G134">
        <v>1.418380444275958E-2</v>
      </c>
      <c r="H134" t="s">
        <v>3</v>
      </c>
      <c r="I134">
        <v>4.8670714767724742E-2</v>
      </c>
      <c r="J134">
        <v>0.90439870466940564</v>
      </c>
      <c r="K134">
        <v>3.1302230994984859E-2</v>
      </c>
      <c r="L134">
        <v>0.30065052645317281</v>
      </c>
      <c r="M134">
        <v>1.056480298656705E-2</v>
      </c>
      <c r="N134">
        <v>0.14209983703626961</v>
      </c>
      <c r="O134">
        <v>63268.146954706513</v>
      </c>
      <c r="P134" s="1">
        <v>0.17916151153182039</v>
      </c>
      <c r="Q134">
        <v>0.16717151354957541</v>
      </c>
      <c r="R134">
        <v>0.65366697491860404</v>
      </c>
      <c r="S134">
        <v>10.3545</v>
      </c>
      <c r="T134">
        <v>79964.816923362509</v>
      </c>
      <c r="U134" s="1">
        <v>113.6183255356971</v>
      </c>
      <c r="V134">
        <v>255672.7092934298</v>
      </c>
      <c r="W134" s="1">
        <v>0.7466311690543096</v>
      </c>
      <c r="X134">
        <v>0.1085358758056795</v>
      </c>
      <c r="Y134">
        <v>0.1448329551400109</v>
      </c>
      <c r="Z134">
        <v>0.2533688309456904</v>
      </c>
      <c r="AA134">
        <v>255.67270929342979</v>
      </c>
      <c r="AB134">
        <v>7226.8585602008434</v>
      </c>
      <c r="AC134" s="1">
        <v>673.62352867931679</v>
      </c>
      <c r="AD134">
        <v>213716.9911303368</v>
      </c>
      <c r="AE134" s="1" t="s">
        <v>3</v>
      </c>
      <c r="AF134">
        <v>40758.5</v>
      </c>
      <c r="AG134" s="1">
        <v>68450.049479290697</v>
      </c>
      <c r="AH134" s="1">
        <v>44.127480549999987</v>
      </c>
      <c r="AI134">
        <v>24.441610499999999</v>
      </c>
      <c r="AJ134">
        <v>28.73022765</v>
      </c>
      <c r="AK134">
        <v>1.9325000000000001</v>
      </c>
      <c r="AL134">
        <v>1.4432311499999999</v>
      </c>
      <c r="AM134">
        <v>1.6923172500000001</v>
      </c>
      <c r="AN134">
        <v>995.03624600606474</v>
      </c>
      <c r="AO134" s="1">
        <v>1.0824839548987251</v>
      </c>
      <c r="AP134">
        <v>1889.944257133154</v>
      </c>
      <c r="AQ134" s="1">
        <v>2598.9087146819838</v>
      </c>
      <c r="AR134" s="1">
        <v>7850.6061433934083</v>
      </c>
      <c r="AS134" s="1">
        <v>754.23019335599099</v>
      </c>
      <c r="AT134">
        <v>418.58628266725952</v>
      </c>
      <c r="AU134">
        <v>13512.275591231801</v>
      </c>
      <c r="AV134" s="1">
        <v>5865.0448418143114</v>
      </c>
      <c r="AW134" s="1">
        <v>0.380027697055</v>
      </c>
      <c r="AX134">
        <v>6893.0338464263859</v>
      </c>
      <c r="AY134" s="1">
        <v>0.43564001837999999</v>
      </c>
      <c r="AZ134">
        <v>1274.8852868597351</v>
      </c>
      <c r="BA134">
        <v>8.1354135035000025E-2</v>
      </c>
      <c r="BB134">
        <v>1667.5327190287701</v>
      </c>
      <c r="BC134" s="1">
        <v>0.10297814953999999</v>
      </c>
      <c r="BD134">
        <v>15700.4966941292</v>
      </c>
      <c r="BE134" s="1">
        <v>0.55215712617216561</v>
      </c>
      <c r="BF134">
        <v>0.22663748632816341</v>
      </c>
      <c r="BG134">
        <v>0.16349183579808799</v>
      </c>
      <c r="BH134">
        <v>3.9043264843501443E-2</v>
      </c>
      <c r="BI134">
        <v>1.8670286858081381E-2</v>
      </c>
    </row>
    <row r="135" spans="1:61" x14ac:dyDescent="0.35">
      <c r="A135" t="s">
        <v>1458</v>
      </c>
      <c r="B135" t="s">
        <v>760</v>
      </c>
      <c r="C135">
        <v>38.35</v>
      </c>
      <c r="D135">
        <v>28.718844352657001</v>
      </c>
      <c r="E135">
        <v>938.82196019999992</v>
      </c>
      <c r="F135">
        <v>9.3422869859952316E-3</v>
      </c>
      <c r="G135">
        <v>1.8616862652421601E-2</v>
      </c>
      <c r="H135" t="s">
        <v>3</v>
      </c>
      <c r="I135">
        <v>3.0426890184620459E-2</v>
      </c>
      <c r="J135">
        <v>0.9245172477906255</v>
      </c>
      <c r="K135">
        <v>2.9948749403478941E-2</v>
      </c>
      <c r="L135">
        <v>0.27986653851886101</v>
      </c>
      <c r="M135">
        <v>1.8965899770674789E-2</v>
      </c>
      <c r="N135">
        <v>0.13299115207815579</v>
      </c>
      <c r="O135">
        <v>62362.871674046502</v>
      </c>
      <c r="P135" s="1">
        <v>0.18896738613796421</v>
      </c>
      <c r="Q135">
        <v>0.20845016902744179</v>
      </c>
      <c r="R135">
        <v>0.602582444834594</v>
      </c>
      <c r="S135">
        <v>8.6564999999999994</v>
      </c>
      <c r="T135">
        <v>84256.02344847651</v>
      </c>
      <c r="U135" s="1">
        <v>124.96406161363871</v>
      </c>
      <c r="V135">
        <v>243862.60347902519</v>
      </c>
      <c r="W135" s="1">
        <v>0.80578019307075288</v>
      </c>
      <c r="X135">
        <v>0.109156035610908</v>
      </c>
      <c r="Y135">
        <v>8.5063771318339282E-2</v>
      </c>
      <c r="Z135">
        <v>0.19421980692924731</v>
      </c>
      <c r="AA135">
        <v>243.8626034790253</v>
      </c>
      <c r="AB135">
        <v>6138.5167400098589</v>
      </c>
      <c r="AC135" s="1">
        <v>684.62389745737664</v>
      </c>
      <c r="AD135">
        <v>201096.36247263631</v>
      </c>
      <c r="AE135" s="1" t="s">
        <v>3</v>
      </c>
      <c r="AF135">
        <v>40875.425000000003</v>
      </c>
      <c r="AG135" s="1">
        <v>72159.598372334905</v>
      </c>
      <c r="AH135" s="1">
        <v>43.480587900000003</v>
      </c>
      <c r="AI135">
        <v>23.068133899999999</v>
      </c>
      <c r="AJ135">
        <v>26.417700199999999</v>
      </c>
      <c r="AK135">
        <v>2.1949999999999998</v>
      </c>
      <c r="AL135">
        <v>1.52766585</v>
      </c>
      <c r="AM135">
        <v>1.8968621000000001</v>
      </c>
      <c r="AN135">
        <v>1611.385798736211</v>
      </c>
      <c r="AO135">
        <v>1.1334726844431771</v>
      </c>
      <c r="AP135">
        <v>1980.0772513371201</v>
      </c>
      <c r="AQ135" s="1">
        <v>2787.0584773349851</v>
      </c>
      <c r="AR135" s="1">
        <v>7732.3416939357094</v>
      </c>
      <c r="AS135" s="1">
        <v>730.78319466750247</v>
      </c>
      <c r="AT135">
        <v>394.84808523079789</v>
      </c>
      <c r="AU135">
        <v>13625.10870250611</v>
      </c>
      <c r="AV135" s="1">
        <v>5923.1059122997458</v>
      </c>
      <c r="AW135" s="1">
        <v>0.385749859355</v>
      </c>
      <c r="AX135">
        <v>6986.8745768150693</v>
      </c>
      <c r="AY135" s="1">
        <v>0.43241722519499998</v>
      </c>
      <c r="AZ135">
        <v>1227.47929490037</v>
      </c>
      <c r="BA135">
        <v>7.7550910455000011E-2</v>
      </c>
      <c r="BB135">
        <v>1674.2814612201</v>
      </c>
      <c r="BC135" s="1">
        <v>0.104282005015</v>
      </c>
      <c r="BD135">
        <v>15811.74124523528</v>
      </c>
      <c r="BE135" s="1">
        <v>0.55483046254798407</v>
      </c>
      <c r="BF135">
        <v>0.23367588950436929</v>
      </c>
      <c r="BG135">
        <v>0.1577175764698634</v>
      </c>
      <c r="BH135">
        <v>3.4121790554631423E-2</v>
      </c>
      <c r="BI135">
        <v>1.9654280923151801E-2</v>
      </c>
    </row>
    <row r="136" spans="1:61" x14ac:dyDescent="0.35">
      <c r="A136" t="s">
        <v>1459</v>
      </c>
      <c r="B136" t="s">
        <v>761</v>
      </c>
      <c r="C136">
        <v>91.3</v>
      </c>
      <c r="D136">
        <v>7.2060952160730984</v>
      </c>
      <c r="E136">
        <v>622.06838610000011</v>
      </c>
      <c r="F136">
        <v>1.7601499456067281E-2</v>
      </c>
      <c r="G136">
        <v>3.1487901941667527E-2</v>
      </c>
      <c r="H136" t="s">
        <v>3</v>
      </c>
      <c r="I136">
        <v>5.6646686469620768E-2</v>
      </c>
      <c r="J136">
        <v>0.90645141994713474</v>
      </c>
      <c r="K136">
        <v>2.786495132823032E-2</v>
      </c>
      <c r="L136">
        <v>0.3881252314859181</v>
      </c>
      <c r="M136">
        <v>2.4229660752691669E-2</v>
      </c>
      <c r="N136">
        <v>0.16374944389125251</v>
      </c>
      <c r="O136">
        <v>60248.5558277815</v>
      </c>
      <c r="P136" s="1">
        <v>0.21522264379024919</v>
      </c>
      <c r="Q136">
        <v>0.19529017552203351</v>
      </c>
      <c r="R136">
        <v>0.58948718068771722</v>
      </c>
      <c r="S136">
        <v>8.6455000000000002</v>
      </c>
      <c r="T136">
        <v>72305.172095848495</v>
      </c>
      <c r="U136" s="1">
        <v>77.542969493100642</v>
      </c>
      <c r="V136">
        <v>223078.24696447811</v>
      </c>
      <c r="W136" s="1">
        <v>0.80217758593969568</v>
      </c>
      <c r="X136">
        <v>6.1572657526784487E-2</v>
      </c>
      <c r="Y136">
        <v>0.13624975653351981</v>
      </c>
      <c r="Z136">
        <v>0.19782241406030429</v>
      </c>
      <c r="AA136">
        <v>223.07824696447821</v>
      </c>
      <c r="AB136">
        <v>5899.9775233192522</v>
      </c>
      <c r="AC136" s="1">
        <v>582.60135027796412</v>
      </c>
      <c r="AD136">
        <v>185551.88383248649</v>
      </c>
      <c r="AE136" s="1" t="s">
        <v>3</v>
      </c>
      <c r="AF136">
        <v>38017.574999999997</v>
      </c>
      <c r="AG136" s="1">
        <v>59765.363853570969</v>
      </c>
      <c r="AH136" s="1">
        <v>36.612688549999987</v>
      </c>
      <c r="AI136">
        <v>22.5906026</v>
      </c>
      <c r="AJ136">
        <v>27.266114049999999</v>
      </c>
      <c r="AK136">
        <v>1.8029999999999999</v>
      </c>
      <c r="AL136">
        <v>1.41477845</v>
      </c>
      <c r="AM136">
        <v>1.73543735</v>
      </c>
      <c r="AN136">
        <v>2016.0742716366201</v>
      </c>
      <c r="AO136">
        <v>1.53497665457517</v>
      </c>
      <c r="AP136">
        <v>2455.4621561382751</v>
      </c>
      <c r="AQ136" s="1">
        <v>3566.5953569499761</v>
      </c>
      <c r="AR136" s="1">
        <v>9373.5250912953525</v>
      </c>
      <c r="AS136" s="1">
        <v>876.28745430437777</v>
      </c>
      <c r="AT136" s="1">
        <v>428.87606293799911</v>
      </c>
      <c r="AU136">
        <v>16700.74612162598</v>
      </c>
      <c r="AV136" s="1">
        <v>8692.9960569501836</v>
      </c>
      <c r="AW136" s="1">
        <v>0.47013770682499989</v>
      </c>
      <c r="AX136">
        <v>6816.2911282456962</v>
      </c>
      <c r="AY136" s="1">
        <v>0.35224538855999998</v>
      </c>
      <c r="AZ136">
        <v>1473.2491987728549</v>
      </c>
      <c r="BA136">
        <v>7.7547762129999989E-2</v>
      </c>
      <c r="BB136">
        <v>1905.42627201137</v>
      </c>
      <c r="BC136" s="1">
        <v>0.100069142495</v>
      </c>
      <c r="BD136">
        <v>18887.9626559801</v>
      </c>
      <c r="BE136" s="1">
        <v>0.53415208339594655</v>
      </c>
      <c r="BF136">
        <v>0.237347840682616</v>
      </c>
      <c r="BG136">
        <v>0.16480157038056531</v>
      </c>
      <c r="BH136">
        <v>3.9952305221157808E-2</v>
      </c>
      <c r="BI136">
        <v>2.3746200319714399E-2</v>
      </c>
    </row>
    <row r="137" spans="1:61" x14ac:dyDescent="0.35">
      <c r="A137" t="s">
        <v>1460</v>
      </c>
      <c r="B137" t="s">
        <v>762</v>
      </c>
      <c r="C137">
        <v>136.35</v>
      </c>
      <c r="D137">
        <v>10.41659578455692</v>
      </c>
      <c r="E137">
        <v>1198.7752032000001</v>
      </c>
      <c r="F137" t="s">
        <v>3</v>
      </c>
      <c r="G137">
        <v>1.012373961976957E-2</v>
      </c>
      <c r="H137" t="s">
        <v>3</v>
      </c>
      <c r="I137">
        <v>1.2772791701686209E-2</v>
      </c>
      <c r="J137">
        <v>0.9641509910303554</v>
      </c>
      <c r="K137">
        <v>2.190228723113144E-2</v>
      </c>
      <c r="L137">
        <v>0.96326418289961357</v>
      </c>
      <c r="M137" t="s">
        <v>3</v>
      </c>
      <c r="N137">
        <v>0.18270470513767251</v>
      </c>
      <c r="O137">
        <v>63943.237453423499</v>
      </c>
      <c r="P137" s="1">
        <v>0.1744788574047865</v>
      </c>
      <c r="Q137">
        <v>0.1790770076014693</v>
      </c>
      <c r="R137">
        <v>0.64644413499374409</v>
      </c>
      <c r="S137">
        <v>12.609</v>
      </c>
      <c r="T137">
        <v>85253.847112845484</v>
      </c>
      <c r="U137" s="1">
        <v>96.590811347845232</v>
      </c>
      <c r="V137">
        <v>179143.77869803421</v>
      </c>
      <c r="W137" s="1">
        <v>0.64250846892976676</v>
      </c>
      <c r="X137">
        <v>7.3014146400615348E-2</v>
      </c>
      <c r="Y137">
        <v>0.28447738466961792</v>
      </c>
      <c r="Z137">
        <v>0.35749153107023329</v>
      </c>
      <c r="AA137">
        <v>179.14377869803431</v>
      </c>
      <c r="AB137">
        <v>3775.180508432325</v>
      </c>
      <c r="AC137" s="1">
        <v>329.5722607369604</v>
      </c>
      <c r="AD137">
        <v>136848.84376516411</v>
      </c>
      <c r="AE137" s="1" t="s">
        <v>3</v>
      </c>
      <c r="AF137">
        <v>33933.324999999997</v>
      </c>
      <c r="AG137" s="1">
        <v>50364.009695072091</v>
      </c>
      <c r="AH137" s="1">
        <v>23.935474150000001</v>
      </c>
      <c r="AI137">
        <v>20.102298000000001</v>
      </c>
      <c r="AJ137">
        <v>21.144122150000001</v>
      </c>
      <c r="AK137">
        <v>0.82</v>
      </c>
      <c r="AL137">
        <v>0.68534319999999993</v>
      </c>
      <c r="AM137">
        <v>0.74484170000000005</v>
      </c>
      <c r="AN137">
        <v>7.9798570112431071E-3</v>
      </c>
      <c r="AO137">
        <v>0.86539740482287952</v>
      </c>
      <c r="AP137">
        <v>2187.061792179471</v>
      </c>
      <c r="AQ137" s="1">
        <v>3933.7239780725049</v>
      </c>
      <c r="AR137" s="1">
        <v>9884.2182186691844</v>
      </c>
      <c r="AS137" s="1">
        <v>889.65758086780841</v>
      </c>
      <c r="AT137" s="1">
        <v>517.65624889558728</v>
      </c>
      <c r="AU137">
        <v>17412.317818684551</v>
      </c>
      <c r="AV137" s="1">
        <v>11600.892246967711</v>
      </c>
      <c r="AW137" s="1">
        <v>0.60777569192999992</v>
      </c>
      <c r="AX137">
        <v>3163.9380330520248</v>
      </c>
      <c r="AY137" s="1">
        <v>0.171552006285</v>
      </c>
      <c r="AZ137">
        <v>794.65577031953489</v>
      </c>
      <c r="BA137">
        <v>4.1835751704999993E-2</v>
      </c>
      <c r="BB137">
        <v>3428.6082429496901</v>
      </c>
      <c r="BC137" s="1">
        <v>0.17883655007999999</v>
      </c>
      <c r="BD137">
        <v>18988.094293288959</v>
      </c>
      <c r="BE137" s="1">
        <v>0.53531992125504924</v>
      </c>
      <c r="BF137">
        <v>0.25034311675169119</v>
      </c>
      <c r="BG137">
        <v>0.14167492439672991</v>
      </c>
      <c r="BH137">
        <v>4.1012570016661178E-2</v>
      </c>
      <c r="BI137">
        <v>3.1649467579868508E-2</v>
      </c>
    </row>
    <row r="138" spans="1:61" x14ac:dyDescent="0.35">
      <c r="A138" t="s">
        <v>1461</v>
      </c>
      <c r="B138" t="s">
        <v>763</v>
      </c>
      <c r="C138">
        <v>23.9</v>
      </c>
      <c r="D138">
        <v>349.24892685425863</v>
      </c>
      <c r="E138">
        <v>7548.0228057500008</v>
      </c>
      <c r="F138">
        <v>1.327762433556659E-2</v>
      </c>
      <c r="G138">
        <v>0.40265021174240212</v>
      </c>
      <c r="H138">
        <v>1.917161360386497E-3</v>
      </c>
      <c r="I138">
        <v>0.13199798666882451</v>
      </c>
      <c r="J138">
        <v>0.33474721166685178</v>
      </c>
      <c r="K138">
        <v>0.12033763901106399</v>
      </c>
      <c r="L138">
        <v>0.9792803626233415</v>
      </c>
      <c r="M138">
        <v>5.1002252913993129E-2</v>
      </c>
      <c r="N138">
        <v>0.20189567323671731</v>
      </c>
      <c r="O138">
        <v>67612.9079268965</v>
      </c>
      <c r="P138" s="1">
        <v>0.26335879470948792</v>
      </c>
      <c r="Q138">
        <v>0.20067400032483079</v>
      </c>
      <c r="R138">
        <v>0.5359672049656814</v>
      </c>
      <c r="S138">
        <v>102.7315</v>
      </c>
      <c r="T138">
        <v>90792.573853970491</v>
      </c>
      <c r="U138" s="1">
        <v>90.769856995815644</v>
      </c>
      <c r="V138">
        <v>131881.29496852969</v>
      </c>
      <c r="W138" s="1">
        <v>0.65099896826435333</v>
      </c>
      <c r="X138">
        <v>0.2663543615589436</v>
      </c>
      <c r="Y138">
        <v>8.2646670176703158E-2</v>
      </c>
      <c r="Z138">
        <v>0.34900103173564678</v>
      </c>
      <c r="AA138">
        <v>131.8812949685298</v>
      </c>
      <c r="AB138">
        <v>5525.344668606358</v>
      </c>
      <c r="AC138" s="1">
        <v>609.72240179131848</v>
      </c>
      <c r="AD138">
        <v>76480.880830712165</v>
      </c>
      <c r="AE138" s="1" t="s">
        <v>3</v>
      </c>
      <c r="AF138">
        <v>29130.075000000001</v>
      </c>
      <c r="AG138" s="1">
        <v>42964.939315255542</v>
      </c>
      <c r="AH138" s="1">
        <v>60.373936549999982</v>
      </c>
      <c r="AI138">
        <v>37.507824450000001</v>
      </c>
      <c r="AJ138">
        <v>45.686491699999998</v>
      </c>
      <c r="AK138">
        <v>2.2719999999999998</v>
      </c>
      <c r="AL138">
        <v>1.7673905000000001</v>
      </c>
      <c r="AM138">
        <v>2.0387597500000001</v>
      </c>
      <c r="AN138">
        <v>7.2906756133461856E-2</v>
      </c>
      <c r="AO138" s="1">
        <v>1.3013536324403161</v>
      </c>
      <c r="AP138">
        <v>2734.9905155268052</v>
      </c>
      <c r="AQ138" s="1">
        <v>3870.465631353783</v>
      </c>
      <c r="AR138" s="1">
        <v>10275.138987928791</v>
      </c>
      <c r="AS138" s="1">
        <v>1473.439611312044</v>
      </c>
      <c r="AT138">
        <v>830.7148703821174</v>
      </c>
      <c r="AU138">
        <v>19184.749616503541</v>
      </c>
      <c r="AV138" s="1">
        <v>10070.76763607624</v>
      </c>
      <c r="AW138" s="1">
        <v>0.50002314583999996</v>
      </c>
      <c r="AX138">
        <v>4970.881093427035</v>
      </c>
      <c r="AY138" s="1">
        <v>0.24280556012000001</v>
      </c>
      <c r="AZ138">
        <v>771.75488459064513</v>
      </c>
      <c r="BA138">
        <v>3.8516038189999997E-2</v>
      </c>
      <c r="BB138">
        <v>4507.0281237518411</v>
      </c>
      <c r="BC138" s="1">
        <v>0.21865525586000001</v>
      </c>
      <c r="BD138">
        <v>20320.43173784576</v>
      </c>
      <c r="BE138" s="1">
        <v>0.57542982876417148</v>
      </c>
      <c r="BF138">
        <v>0.222670413634841</v>
      </c>
      <c r="BG138">
        <v>0.15915568188902091</v>
      </c>
      <c r="BH138">
        <v>3.0820008376020759E-2</v>
      </c>
      <c r="BI138">
        <v>1.1924067335945979E-2</v>
      </c>
    </row>
    <row r="139" spans="1:61" x14ac:dyDescent="0.35">
      <c r="A139" t="s">
        <v>1462</v>
      </c>
      <c r="B139" t="s">
        <v>764</v>
      </c>
      <c r="C139">
        <v>12.25</v>
      </c>
      <c r="D139">
        <v>215.17671368038049</v>
      </c>
      <c r="E139">
        <v>1993.77979725</v>
      </c>
      <c r="F139">
        <v>3.9820849110613073E-2</v>
      </c>
      <c r="G139">
        <v>9.6364353935898941E-2</v>
      </c>
      <c r="H139" t="s">
        <v>3</v>
      </c>
      <c r="I139">
        <v>8.0683981215112957E-2</v>
      </c>
      <c r="J139">
        <v>0.72004271275561782</v>
      </c>
      <c r="K139">
        <v>6.8600868074543853E-2</v>
      </c>
      <c r="L139">
        <v>0.40822591579287121</v>
      </c>
      <c r="M139">
        <v>3.4917159930837632E-2</v>
      </c>
      <c r="N139">
        <v>0.15793803040229129</v>
      </c>
      <c r="O139">
        <v>71379.569409150485</v>
      </c>
      <c r="P139" s="1">
        <v>0.1854888406364629</v>
      </c>
      <c r="Q139">
        <v>0.17115208794708059</v>
      </c>
      <c r="R139">
        <v>0.64335907141645654</v>
      </c>
      <c r="S139">
        <v>16.977</v>
      </c>
      <c r="T139">
        <v>91563.649574396506</v>
      </c>
      <c r="U139" s="1">
        <v>119.260585980049</v>
      </c>
      <c r="V139">
        <v>236269.75048852601</v>
      </c>
      <c r="W139" s="1">
        <v>0.68914020080409655</v>
      </c>
      <c r="X139">
        <v>0.25827196580414791</v>
      </c>
      <c r="Y139">
        <v>5.2587833391755559E-2</v>
      </c>
      <c r="Z139">
        <v>0.31085979919590362</v>
      </c>
      <c r="AA139">
        <v>236.269750488526</v>
      </c>
      <c r="AB139">
        <v>10125.150940448189</v>
      </c>
      <c r="AC139" s="1">
        <v>952.81717070377522</v>
      </c>
      <c r="AD139">
        <v>198535.52241844279</v>
      </c>
      <c r="AE139" s="1" t="s">
        <v>3</v>
      </c>
      <c r="AF139">
        <v>41259.15</v>
      </c>
      <c r="AG139" s="1">
        <v>66275.690768094821</v>
      </c>
      <c r="AH139" s="1">
        <v>69.500953399999986</v>
      </c>
      <c r="AI139">
        <v>38.864477400000013</v>
      </c>
      <c r="AJ139">
        <v>49.498415850000001</v>
      </c>
      <c r="AK139">
        <v>2.0365000000000002</v>
      </c>
      <c r="AL139">
        <v>1.6639600999999999</v>
      </c>
      <c r="AM139">
        <v>1.9050860000000001</v>
      </c>
      <c r="AN139">
        <v>23.789104545463921</v>
      </c>
      <c r="AO139" s="1">
        <v>1.0402098385024769</v>
      </c>
      <c r="AP139">
        <v>2149.0328766053449</v>
      </c>
      <c r="AQ139" s="1">
        <v>2594.5756641200469</v>
      </c>
      <c r="AR139" s="1">
        <v>8961.9383532304146</v>
      </c>
      <c r="AS139" s="1">
        <v>1040.0977181110261</v>
      </c>
      <c r="AT139">
        <v>435.69148398776957</v>
      </c>
      <c r="AU139">
        <v>15181.3360960546</v>
      </c>
      <c r="AV139" s="1">
        <v>4843.2903175422252</v>
      </c>
      <c r="AW139" s="1">
        <v>0.29003382711999998</v>
      </c>
      <c r="AX139">
        <v>9347.182407848235</v>
      </c>
      <c r="AY139" s="1">
        <v>0.53553172698499996</v>
      </c>
      <c r="AZ139">
        <v>1243.2660766950351</v>
      </c>
      <c r="BA139">
        <v>7.3686903160000011E-2</v>
      </c>
      <c r="BB139">
        <v>1717.5277242444249</v>
      </c>
      <c r="BC139" s="1">
        <v>0.100747542725</v>
      </c>
      <c r="BD139">
        <v>17151.26652632992</v>
      </c>
      <c r="BE139" s="1">
        <v>0.5669850819533786</v>
      </c>
      <c r="BF139">
        <v>0.22524595697333491</v>
      </c>
      <c r="BG139">
        <v>0.16123388613572739</v>
      </c>
      <c r="BH139">
        <v>3.0380332787485299E-2</v>
      </c>
      <c r="BI139">
        <v>1.6154742150073918E-2</v>
      </c>
    </row>
    <row r="140" spans="1:61" x14ac:dyDescent="0.35">
      <c r="A140" t="s">
        <v>1463</v>
      </c>
      <c r="B140" t="s">
        <v>765</v>
      </c>
      <c r="C140">
        <v>44.8</v>
      </c>
      <c r="D140">
        <v>66.360855932065945</v>
      </c>
      <c r="E140">
        <v>2350.6223246</v>
      </c>
      <c r="F140">
        <v>1.0119782157531581E-2</v>
      </c>
      <c r="G140">
        <v>6.2739817311650875E-2</v>
      </c>
      <c r="H140">
        <v>2.4395036301370419E-3</v>
      </c>
      <c r="I140">
        <v>0.12071244383909981</v>
      </c>
      <c r="J140">
        <v>0.7245543737301412</v>
      </c>
      <c r="K140">
        <v>8.1632738134722244E-2</v>
      </c>
      <c r="L140">
        <v>0.51044654403490508</v>
      </c>
      <c r="M140">
        <v>3.6071062513308202E-2</v>
      </c>
      <c r="N140">
        <v>0.16191773847320259</v>
      </c>
      <c r="O140">
        <v>66157.008673552002</v>
      </c>
      <c r="P140" s="1">
        <v>0.1925240013279115</v>
      </c>
      <c r="Q140">
        <v>0.19633029277480951</v>
      </c>
      <c r="R140">
        <v>0.61114570589727912</v>
      </c>
      <c r="S140">
        <v>17.715499999999999</v>
      </c>
      <c r="T140">
        <v>92875.842271752495</v>
      </c>
      <c r="U140" s="1">
        <v>144.06680012913671</v>
      </c>
      <c r="V140">
        <v>214833.08510455961</v>
      </c>
      <c r="W140" s="1">
        <v>0.70885750506665146</v>
      </c>
      <c r="X140">
        <v>0.23018144897911971</v>
      </c>
      <c r="Y140">
        <v>6.096104595422893E-2</v>
      </c>
      <c r="Z140">
        <v>0.29114249493334859</v>
      </c>
      <c r="AA140">
        <v>214.83308510455959</v>
      </c>
      <c r="AB140">
        <v>6575.5479485427304</v>
      </c>
      <c r="AC140" s="1">
        <v>679.28317159216726</v>
      </c>
      <c r="AD140">
        <v>167800.7070057106</v>
      </c>
      <c r="AE140" s="1" t="s">
        <v>3</v>
      </c>
      <c r="AF140">
        <v>36753.25</v>
      </c>
      <c r="AG140" s="1">
        <v>61313.538788418307</v>
      </c>
      <c r="AH140" s="1">
        <v>49.141717800000002</v>
      </c>
      <c r="AI140">
        <v>28.32530285</v>
      </c>
      <c r="AJ140">
        <v>34.831552000000002</v>
      </c>
      <c r="AK140">
        <v>2.3075000000000001</v>
      </c>
      <c r="AL140">
        <v>1.5068206500000001</v>
      </c>
      <c r="AM140">
        <v>2.0563999000000002</v>
      </c>
      <c r="AN140">
        <v>409.20241927518992</v>
      </c>
      <c r="AO140" s="1">
        <v>1.0328595779518619</v>
      </c>
      <c r="AP140">
        <v>1817.203151431617</v>
      </c>
      <c r="AQ140" s="1">
        <v>2667.5934287295531</v>
      </c>
      <c r="AR140" s="1">
        <v>8292.1275419470367</v>
      </c>
      <c r="AS140" s="1">
        <v>918.82281464507525</v>
      </c>
      <c r="AT140">
        <v>422.12884083375491</v>
      </c>
      <c r="AU140">
        <v>14117.875777587031</v>
      </c>
      <c r="AV140" s="1">
        <v>6030.3501505137556</v>
      </c>
      <c r="AW140" s="1">
        <v>0.39766560757999991</v>
      </c>
      <c r="AX140">
        <v>6278.6745141625706</v>
      </c>
      <c r="AY140" s="1">
        <v>0.39961853699999988</v>
      </c>
      <c r="AZ140">
        <v>982.35759153256492</v>
      </c>
      <c r="BA140">
        <v>6.2666863685000018E-2</v>
      </c>
      <c r="BB140">
        <v>2137.6871123406349</v>
      </c>
      <c r="BC140" s="1">
        <v>0.14004899174999999</v>
      </c>
      <c r="BD140">
        <v>15429.06936854953</v>
      </c>
      <c r="BE140" s="1">
        <v>0.56912226205374017</v>
      </c>
      <c r="BF140">
        <v>0.2240379525190504</v>
      </c>
      <c r="BG140">
        <v>0.15910256429452829</v>
      </c>
      <c r="BH140">
        <v>3.2403064228096717E-2</v>
      </c>
      <c r="BI140">
        <v>1.533415690458431E-2</v>
      </c>
    </row>
    <row r="141" spans="1:61" x14ac:dyDescent="0.35">
      <c r="A141" t="s">
        <v>1464</v>
      </c>
      <c r="B141" t="s">
        <v>766</v>
      </c>
      <c r="C141">
        <v>29.85</v>
      </c>
      <c r="D141">
        <v>181.1324589916928</v>
      </c>
      <c r="E141">
        <v>4778.2083423499998</v>
      </c>
      <c r="F141">
        <v>2.796849456653052E-2</v>
      </c>
      <c r="G141">
        <v>5.8678398423426259E-2</v>
      </c>
      <c r="H141">
        <v>2.2556737391256792E-3</v>
      </c>
      <c r="I141">
        <v>5.7133175733618299E-2</v>
      </c>
      <c r="J141">
        <v>0.79872671615442337</v>
      </c>
      <c r="K141">
        <v>5.6165594619881673E-2</v>
      </c>
      <c r="L141">
        <v>0.27358678524983049</v>
      </c>
      <c r="M141">
        <v>2.5350287133103101E-2</v>
      </c>
      <c r="N141">
        <v>0.14707083405976759</v>
      </c>
      <c r="O141">
        <v>77151.558579878503</v>
      </c>
      <c r="P141" s="1">
        <v>0.14827229649270349</v>
      </c>
      <c r="Q141">
        <v>0.16307554465981991</v>
      </c>
      <c r="R141">
        <v>0.68865215884747655</v>
      </c>
      <c r="S141">
        <v>32.411999999999999</v>
      </c>
      <c r="T141">
        <v>102036.6444715645</v>
      </c>
      <c r="U141" s="1">
        <v>152.33203617548591</v>
      </c>
      <c r="V141">
        <v>261819.2176288531</v>
      </c>
      <c r="W141" s="1">
        <v>0.76081228523542599</v>
      </c>
      <c r="X141">
        <v>0.18748693582361051</v>
      </c>
      <c r="Y141">
        <v>5.1700778940963657E-2</v>
      </c>
      <c r="Z141">
        <v>0.23918771476457409</v>
      </c>
      <c r="AA141">
        <v>261.8192176288531</v>
      </c>
      <c r="AB141">
        <v>9456.40648320119</v>
      </c>
      <c r="AC141" s="1">
        <v>956.90960584673758</v>
      </c>
      <c r="AD141">
        <v>220403.38254212291</v>
      </c>
      <c r="AE141" s="1" t="s">
        <v>3</v>
      </c>
      <c r="AF141">
        <v>46131.45</v>
      </c>
      <c r="AG141" s="1">
        <v>81538.292516096932</v>
      </c>
      <c r="AH141" s="1">
        <v>64.322186250000001</v>
      </c>
      <c r="AI141">
        <v>33.721100700000008</v>
      </c>
      <c r="AJ141">
        <v>40.180242149999998</v>
      </c>
      <c r="AK141">
        <v>1.9715</v>
      </c>
      <c r="AL141">
        <v>1.58262295</v>
      </c>
      <c r="AM141">
        <v>1.7835626</v>
      </c>
      <c r="AN141">
        <v>174.5924527982568</v>
      </c>
      <c r="AO141" s="1">
        <v>0.89172018146769949</v>
      </c>
      <c r="AP141">
        <v>1709.5402949088621</v>
      </c>
      <c r="AQ141" s="1">
        <v>2538.6598421123349</v>
      </c>
      <c r="AR141" s="1">
        <v>8686.9507520500501</v>
      </c>
      <c r="AS141" s="1">
        <v>1110.82917971815</v>
      </c>
      <c r="AT141">
        <v>425.86474883181307</v>
      </c>
      <c r="AU141">
        <v>14471.84481762121</v>
      </c>
      <c r="AV141" s="1">
        <v>4055.2762247599048</v>
      </c>
      <c r="AW141" s="1">
        <v>0.27417601832499999</v>
      </c>
      <c r="AX141">
        <v>8516.9939183182523</v>
      </c>
      <c r="AY141" s="1">
        <v>0.55594312351999986</v>
      </c>
      <c r="AZ141">
        <v>1242.764263045505</v>
      </c>
      <c r="BA141">
        <v>8.5065818754999994E-2</v>
      </c>
      <c r="BB141">
        <v>1266.3428881796301</v>
      </c>
      <c r="BC141" s="1">
        <v>8.4815039404999987E-2</v>
      </c>
      <c r="BD141">
        <v>15081.377294303289</v>
      </c>
      <c r="BE141" s="1">
        <v>0.59774142916519268</v>
      </c>
      <c r="BF141">
        <v>0.23931974020894911</v>
      </c>
      <c r="BG141">
        <v>0.1154646477965762</v>
      </c>
      <c r="BH141">
        <v>3.1715904339643143E-2</v>
      </c>
      <c r="BI141">
        <v>1.575827848963875E-2</v>
      </c>
    </row>
    <row r="142" spans="1:61" x14ac:dyDescent="0.35">
      <c r="A142" t="s">
        <v>1465</v>
      </c>
      <c r="B142" t="s">
        <v>767</v>
      </c>
      <c r="C142">
        <v>45.6</v>
      </c>
      <c r="D142">
        <v>31.994091100357132</v>
      </c>
      <c r="E142">
        <v>1090.1227747999999</v>
      </c>
      <c r="F142">
        <v>1.4456749417309039E-2</v>
      </c>
      <c r="G142">
        <v>2.583474735529924E-2</v>
      </c>
      <c r="H142" t="s">
        <v>3</v>
      </c>
      <c r="I142">
        <v>3.899725103240629E-2</v>
      </c>
      <c r="J142">
        <v>0.88611845859830862</v>
      </c>
      <c r="K142">
        <v>5.4442408846090307E-2</v>
      </c>
      <c r="L142">
        <v>0.44644181566745172</v>
      </c>
      <c r="M142">
        <v>1.3930271810147599E-2</v>
      </c>
      <c r="N142">
        <v>0.1551168755466589</v>
      </c>
      <c r="O142">
        <v>61225.942708297007</v>
      </c>
      <c r="P142" s="1">
        <v>0.19688660300596361</v>
      </c>
      <c r="Q142">
        <v>0.1943039550307257</v>
      </c>
      <c r="R142">
        <v>0.60880944196331066</v>
      </c>
      <c r="S142">
        <v>10.084</v>
      </c>
      <c r="T142">
        <v>79514.707274857501</v>
      </c>
      <c r="U142" s="1">
        <v>111.9986424139628</v>
      </c>
      <c r="V142">
        <v>216076.90621683351</v>
      </c>
      <c r="W142" s="1">
        <v>0.73236433674755774</v>
      </c>
      <c r="X142">
        <v>0.15351435976058631</v>
      </c>
      <c r="Y142">
        <v>0.1141213034918559</v>
      </c>
      <c r="Z142">
        <v>0.2676356632524422</v>
      </c>
      <c r="AA142">
        <v>216.07690621683349</v>
      </c>
      <c r="AB142">
        <v>5891.7859456423512</v>
      </c>
      <c r="AC142" s="1">
        <v>619.52012624156794</v>
      </c>
      <c r="AD142">
        <v>172195.7527402032</v>
      </c>
      <c r="AE142" s="1" t="s">
        <v>3</v>
      </c>
      <c r="AF142">
        <v>37287.875</v>
      </c>
      <c r="AG142" s="1">
        <v>60976.637469544061</v>
      </c>
      <c r="AH142" s="1">
        <v>40.881008299999998</v>
      </c>
      <c r="AI142">
        <v>24.446986200000001</v>
      </c>
      <c r="AJ142">
        <v>28.761738999999999</v>
      </c>
      <c r="AK142">
        <v>1.6725000000000001</v>
      </c>
      <c r="AL142">
        <v>1.2138670499999999</v>
      </c>
      <c r="AM142">
        <v>1.5360031999999999</v>
      </c>
      <c r="AN142">
        <v>807.45469865637347</v>
      </c>
      <c r="AO142" s="1">
        <v>1.1185766837851909</v>
      </c>
      <c r="AP142">
        <v>1955.4719498667309</v>
      </c>
      <c r="AQ142" s="1">
        <v>2839.467989166832</v>
      </c>
      <c r="AR142" s="1">
        <v>7952.8382696730478</v>
      </c>
      <c r="AS142" s="1">
        <v>900.79766202532005</v>
      </c>
      <c r="AT142" s="1">
        <v>448.17892232796191</v>
      </c>
      <c r="AU142">
        <v>14096.75479305989</v>
      </c>
      <c r="AV142" s="1">
        <v>6959.5745653359454</v>
      </c>
      <c r="AW142" s="1">
        <v>0.4295426544949999</v>
      </c>
      <c r="AX142">
        <v>6100.1431709109038</v>
      </c>
      <c r="AY142" s="1">
        <v>0.36799128272999998</v>
      </c>
      <c r="AZ142">
        <v>1172.7482200140851</v>
      </c>
      <c r="BA142">
        <v>7.0723255144999983E-2</v>
      </c>
      <c r="BB142">
        <v>2191.8675816647751</v>
      </c>
      <c r="BC142" s="1">
        <v>0.13174280762999999</v>
      </c>
      <c r="BD142">
        <v>16424.333537925711</v>
      </c>
      <c r="BE142" s="1">
        <v>0.54853664784697653</v>
      </c>
      <c r="BF142">
        <v>0.2227615748037424</v>
      </c>
      <c r="BG142">
        <v>0.17229139403925739</v>
      </c>
      <c r="BH142">
        <v>3.4145701390311943E-2</v>
      </c>
      <c r="BI142">
        <v>2.2264681919711791E-2</v>
      </c>
    </row>
    <row r="143" spans="1:61" x14ac:dyDescent="0.35">
      <c r="A143" t="s">
        <v>1466</v>
      </c>
      <c r="B143" t="s">
        <v>768</v>
      </c>
      <c r="C143">
        <v>39.049999999999997</v>
      </c>
      <c r="D143">
        <v>60.444128451022763</v>
      </c>
      <c r="E143">
        <v>2165.5428336999989</v>
      </c>
      <c r="F143">
        <v>1.530746327799643E-2</v>
      </c>
      <c r="G143">
        <v>4.6141414365794102E-2</v>
      </c>
      <c r="H143" t="s">
        <v>3</v>
      </c>
      <c r="I143">
        <v>7.191475276507879E-2</v>
      </c>
      <c r="J143">
        <v>0.80348354661993382</v>
      </c>
      <c r="K143">
        <v>6.5558951371566698E-2</v>
      </c>
      <c r="L143">
        <v>0.38463388051063602</v>
      </c>
      <c r="M143">
        <v>2.072151432915393E-2</v>
      </c>
      <c r="N143">
        <v>0.14394607006811411</v>
      </c>
      <c r="O143">
        <v>68754.388731882995</v>
      </c>
      <c r="P143" s="1">
        <v>0.18866650094853771</v>
      </c>
      <c r="Q143">
        <v>0.1827098773750947</v>
      </c>
      <c r="R143">
        <v>0.62862362167636765</v>
      </c>
      <c r="S143">
        <v>17.927</v>
      </c>
      <c r="T143">
        <v>89543.30385934349</v>
      </c>
      <c r="U143" s="1">
        <v>130.24694506489581</v>
      </c>
      <c r="V143">
        <v>253691.53367139419</v>
      </c>
      <c r="W143" s="1">
        <v>0.69882130218393779</v>
      </c>
      <c r="X143">
        <v>0.2376179316768649</v>
      </c>
      <c r="Y143">
        <v>6.3560766139197325E-2</v>
      </c>
      <c r="Z143">
        <v>0.3011786978160621</v>
      </c>
      <c r="AA143">
        <v>253.6915336713941</v>
      </c>
      <c r="AB143">
        <v>8569.2049613960626</v>
      </c>
      <c r="AC143" s="1">
        <v>759.7307356883598</v>
      </c>
      <c r="AD143">
        <v>210607.2775961255</v>
      </c>
      <c r="AE143" s="1" t="s">
        <v>3</v>
      </c>
      <c r="AF143">
        <v>40050.1</v>
      </c>
      <c r="AG143" s="1">
        <v>70353.993695110403</v>
      </c>
      <c r="AH143" s="1">
        <v>55.974475400000003</v>
      </c>
      <c r="AI143">
        <v>30.352613000000009</v>
      </c>
      <c r="AJ143">
        <v>39.861438300000003</v>
      </c>
      <c r="AK143">
        <v>1.5760000000000001</v>
      </c>
      <c r="AL143">
        <v>1.1878466999999999</v>
      </c>
      <c r="AM143">
        <v>1.48003325</v>
      </c>
      <c r="AN143">
        <v>297.51957521959321</v>
      </c>
      <c r="AO143">
        <v>0.96687933549397465</v>
      </c>
      <c r="AP143">
        <v>1863.9645292354339</v>
      </c>
      <c r="AQ143" s="1">
        <v>2726.99550043913</v>
      </c>
      <c r="AR143" s="1">
        <v>8304.0871208436965</v>
      </c>
      <c r="AS143" s="1">
        <v>910.29508004142701</v>
      </c>
      <c r="AT143" s="1">
        <v>454.73778201656461</v>
      </c>
      <c r="AU143">
        <v>14260.080012576251</v>
      </c>
      <c r="AV143" s="1">
        <v>4652.34573961979</v>
      </c>
      <c r="AW143" s="1">
        <v>0.30814629305500002</v>
      </c>
      <c r="AX143">
        <v>8052.4665236890751</v>
      </c>
      <c r="AY143" s="1">
        <v>0.50961895487499997</v>
      </c>
      <c r="AZ143">
        <v>1193.6167988162599</v>
      </c>
      <c r="BA143">
        <v>7.6420726340000009E-2</v>
      </c>
      <c r="BB143">
        <v>1637.400981090705</v>
      </c>
      <c r="BC143" s="1">
        <v>0.105814025735</v>
      </c>
      <c r="BD143">
        <v>15535.83004321583</v>
      </c>
      <c r="BE143" s="1">
        <v>0.57698861193539996</v>
      </c>
      <c r="BF143">
        <v>0.2318471183428783</v>
      </c>
      <c r="BG143">
        <v>0.14242904689391431</v>
      </c>
      <c r="BH143">
        <v>3.2536774070615823E-2</v>
      </c>
      <c r="BI143">
        <v>1.6198448757191671E-2</v>
      </c>
    </row>
    <row r="144" spans="1:61" x14ac:dyDescent="0.35">
      <c r="A144" t="s">
        <v>1467</v>
      </c>
      <c r="B144" t="s">
        <v>769</v>
      </c>
      <c r="C144">
        <v>33.5</v>
      </c>
      <c r="D144">
        <v>281.2325029871119</v>
      </c>
      <c r="E144">
        <v>8686.89622805</v>
      </c>
      <c r="F144">
        <v>9.6596608060792608E-2</v>
      </c>
      <c r="G144">
        <v>0.1209759633085493</v>
      </c>
      <c r="H144">
        <v>2.348060766274689E-3</v>
      </c>
      <c r="I144">
        <v>6.594840879205284E-2</v>
      </c>
      <c r="J144">
        <v>0.65123532243972859</v>
      </c>
      <c r="K144">
        <v>6.3761557087395421E-2</v>
      </c>
      <c r="L144">
        <v>0.19278416754360089</v>
      </c>
      <c r="M144">
        <v>5.1597295788608617E-2</v>
      </c>
      <c r="N144">
        <v>0.13446006931841109</v>
      </c>
      <c r="O144">
        <v>80736.72040956901</v>
      </c>
      <c r="P144" s="1">
        <v>0.18599248264948109</v>
      </c>
      <c r="Q144">
        <v>0.18710210429591129</v>
      </c>
      <c r="R144">
        <v>0.62690541305460745</v>
      </c>
      <c r="S144">
        <v>57.345000000000013</v>
      </c>
      <c r="T144">
        <v>104976.827666418</v>
      </c>
      <c r="U144" s="1">
        <v>157.43969091114951</v>
      </c>
      <c r="V144">
        <v>259972.45820679111</v>
      </c>
      <c r="W144" s="1">
        <v>0.783049760667475</v>
      </c>
      <c r="X144">
        <v>0.18502970231283999</v>
      </c>
      <c r="Y144">
        <v>3.1920537019685002E-2</v>
      </c>
      <c r="Z144">
        <v>0.21695023933252511</v>
      </c>
      <c r="AA144">
        <v>259.97245820679098</v>
      </c>
      <c r="AB144">
        <v>11313.508316111869</v>
      </c>
      <c r="AC144" s="1">
        <v>1042.8064650649301</v>
      </c>
      <c r="AD144">
        <v>236982.32659728971</v>
      </c>
      <c r="AE144" s="1" t="s">
        <v>3</v>
      </c>
      <c r="AF144">
        <v>59610.85</v>
      </c>
      <c r="AG144" s="1">
        <v>136130.52243921731</v>
      </c>
      <c r="AH144" s="1">
        <v>80.663936199999995</v>
      </c>
      <c r="AI144">
        <v>40.851781849999988</v>
      </c>
      <c r="AJ144">
        <v>50.200693250000008</v>
      </c>
      <c r="AK144">
        <v>1.8494999999999999</v>
      </c>
      <c r="AL144">
        <v>1.3557172</v>
      </c>
      <c r="AM144">
        <v>1.49850835</v>
      </c>
      <c r="AN144">
        <v>211.99947923121309</v>
      </c>
      <c r="AO144" s="1">
        <v>0.71952607460478268</v>
      </c>
      <c r="AP144">
        <v>1864.753294412943</v>
      </c>
      <c r="AQ144" s="1">
        <v>2564.6452168428318</v>
      </c>
      <c r="AR144" s="1">
        <v>9316.3971416961813</v>
      </c>
      <c r="AS144" s="1">
        <v>1205.448549323113</v>
      </c>
      <c r="AT144">
        <v>479.55191190633548</v>
      </c>
      <c r="AU144">
        <v>15430.796114181399</v>
      </c>
      <c r="AV144" s="1">
        <v>3267.5436080066838</v>
      </c>
      <c r="AW144" s="1">
        <v>0.203718326565</v>
      </c>
      <c r="AX144">
        <v>10307.85048395726</v>
      </c>
      <c r="AY144" s="1">
        <v>0.62698337758499989</v>
      </c>
      <c r="AZ144">
        <v>1594.65969370312</v>
      </c>
      <c r="BA144">
        <v>0.100785324425</v>
      </c>
      <c r="BB144">
        <v>1100.2583740914149</v>
      </c>
      <c r="BC144" s="1">
        <v>6.8512971445000001E-2</v>
      </c>
      <c r="BD144">
        <v>16270.31215975848</v>
      </c>
      <c r="BE144" s="1">
        <v>0.60704003897423542</v>
      </c>
      <c r="BF144">
        <v>0.22859154779516599</v>
      </c>
      <c r="BG144">
        <v>0.1131828150373687</v>
      </c>
      <c r="BH144">
        <v>3.170305322978563E-2</v>
      </c>
      <c r="BI144">
        <v>1.948254496344427E-2</v>
      </c>
    </row>
    <row r="145" spans="1:61" x14ac:dyDescent="0.35">
      <c r="A145" t="s">
        <v>1468</v>
      </c>
      <c r="B145" t="s">
        <v>770</v>
      </c>
      <c r="C145">
        <v>11.05</v>
      </c>
      <c r="D145">
        <v>326.11728724866077</v>
      </c>
      <c r="E145">
        <v>2522.0524424499999</v>
      </c>
      <c r="F145">
        <v>8.64763470125029E-3</v>
      </c>
      <c r="G145">
        <v>0.49180134609626958</v>
      </c>
      <c r="H145">
        <v>3.7071235086205551E-3</v>
      </c>
      <c r="I145">
        <v>0.13615124632783701</v>
      </c>
      <c r="J145">
        <v>0.27210304010137448</v>
      </c>
      <c r="K145">
        <v>0.10758770591531271</v>
      </c>
      <c r="L145">
        <v>0.98979609881956443</v>
      </c>
      <c r="M145">
        <v>5.6064287447683228E-2</v>
      </c>
      <c r="N145">
        <v>0.1893740557196722</v>
      </c>
      <c r="O145">
        <v>66062.323044114004</v>
      </c>
      <c r="P145" s="1">
        <v>0.25072662155117242</v>
      </c>
      <c r="Q145">
        <v>0.21365672474375719</v>
      </c>
      <c r="R145">
        <v>0.5356166537050705</v>
      </c>
      <c r="S145">
        <v>32.216500000000003</v>
      </c>
      <c r="T145">
        <v>89814.77655489149</v>
      </c>
      <c r="U145" s="1">
        <v>83.721511810337077</v>
      </c>
      <c r="V145">
        <v>123459.0147666734</v>
      </c>
      <c r="W145" s="1">
        <v>0.62486028554277673</v>
      </c>
      <c r="X145">
        <v>0.29071184351593699</v>
      </c>
      <c r="Y145">
        <v>8.4427870941286162E-2</v>
      </c>
      <c r="Z145">
        <v>0.37513971445722322</v>
      </c>
      <c r="AA145">
        <v>123.45901476667331</v>
      </c>
      <c r="AB145">
        <v>5138.4816846449194</v>
      </c>
      <c r="AC145" s="1">
        <v>556.19027464155067</v>
      </c>
      <c r="AD145">
        <v>72153.56906911156</v>
      </c>
      <c r="AE145" s="1" t="s">
        <v>3</v>
      </c>
      <c r="AF145">
        <v>28497.15</v>
      </c>
      <c r="AG145" s="1">
        <v>42032.684067493261</v>
      </c>
      <c r="AH145" s="1">
        <v>58.247416600000008</v>
      </c>
      <c r="AI145">
        <v>36.828655550000001</v>
      </c>
      <c r="AJ145">
        <v>43.878882250000011</v>
      </c>
      <c r="AK145">
        <v>2.0754999999999999</v>
      </c>
      <c r="AL145">
        <v>1.6607718499999999</v>
      </c>
      <c r="AM145">
        <v>1.9057213500000001</v>
      </c>
      <c r="AN145">
        <v>0</v>
      </c>
      <c r="AO145" s="1">
        <v>1.228888796881686</v>
      </c>
      <c r="AP145">
        <v>2886.2727611568689</v>
      </c>
      <c r="AQ145" s="1">
        <v>3986.173196601801</v>
      </c>
      <c r="AR145" s="1">
        <v>10307.033253273021</v>
      </c>
      <c r="AS145" s="1">
        <v>1405.848198356515</v>
      </c>
      <c r="AT145">
        <v>710.07910564223494</v>
      </c>
      <c r="AU145">
        <v>19295.406515030449</v>
      </c>
      <c r="AV145" s="1">
        <v>10494.63280996339</v>
      </c>
      <c r="AW145" s="1">
        <v>0.50999352135000009</v>
      </c>
      <c r="AX145">
        <v>4673.4540953423548</v>
      </c>
      <c r="AY145" s="1">
        <v>0.21609038883000001</v>
      </c>
      <c r="AZ145">
        <v>956.6405463022902</v>
      </c>
      <c r="BA145">
        <v>4.419677013E-2</v>
      </c>
      <c r="BB145">
        <v>4836.6813877518643</v>
      </c>
      <c r="BC145" s="1">
        <v>0.22971931971000001</v>
      </c>
      <c r="BD145">
        <v>20961.408839359901</v>
      </c>
      <c r="BE145" s="1">
        <v>0.55097831153073329</v>
      </c>
      <c r="BF145">
        <v>0.21645403670091809</v>
      </c>
      <c r="BG145">
        <v>0.1862496196682609</v>
      </c>
      <c r="BH145">
        <v>2.8310957318284799E-2</v>
      </c>
      <c r="BI145">
        <v>1.8007074781802999E-2</v>
      </c>
    </row>
    <row r="146" spans="1:61" x14ac:dyDescent="0.35">
      <c r="A146" t="s">
        <v>1469</v>
      </c>
      <c r="B146" t="s">
        <v>771</v>
      </c>
      <c r="C146">
        <v>127.2</v>
      </c>
      <c r="D146">
        <v>12.950172167941091</v>
      </c>
      <c r="E146">
        <v>1382.3907842000001</v>
      </c>
      <c r="F146" t="s">
        <v>3</v>
      </c>
      <c r="G146">
        <v>1.042510307661682E-2</v>
      </c>
      <c r="H146" t="s">
        <v>3</v>
      </c>
      <c r="I146">
        <v>2.0474865980895401E-2</v>
      </c>
      <c r="J146">
        <v>0.94252920839075194</v>
      </c>
      <c r="K146">
        <v>2.9359944933963381E-2</v>
      </c>
      <c r="L146">
        <v>0.44298272424920992</v>
      </c>
      <c r="M146">
        <v>9.0896248798591154E-3</v>
      </c>
      <c r="N146">
        <v>0.1581281523863573</v>
      </c>
      <c r="O146">
        <v>60367.102221565008</v>
      </c>
      <c r="P146" s="1">
        <v>0.19006774296172699</v>
      </c>
      <c r="Q146">
        <v>0.17914948423023619</v>
      </c>
      <c r="R146">
        <v>0.63078277280803652</v>
      </c>
      <c r="S146">
        <v>13.33</v>
      </c>
      <c r="T146">
        <v>77136.198258499513</v>
      </c>
      <c r="U146" s="1">
        <v>111.6235341611242</v>
      </c>
      <c r="V146">
        <v>236438.64740228289</v>
      </c>
      <c r="W146" s="1">
        <v>0.71228385578525721</v>
      </c>
      <c r="X146">
        <v>0.1156085458018908</v>
      </c>
      <c r="Y146">
        <v>0.17210759841285209</v>
      </c>
      <c r="Z146">
        <v>0.2877161442147429</v>
      </c>
      <c r="AA146">
        <v>236.4386474022829</v>
      </c>
      <c r="AB146">
        <v>5788.2212863635723</v>
      </c>
      <c r="AC146" s="1">
        <v>527.16403285637216</v>
      </c>
      <c r="AD146">
        <v>188259.20738652561</v>
      </c>
      <c r="AE146" s="1" t="s">
        <v>3</v>
      </c>
      <c r="AF146">
        <v>37029.675000000003</v>
      </c>
      <c r="AG146" s="1">
        <v>58910.345208702573</v>
      </c>
      <c r="AH146" s="1">
        <v>32.161523199999991</v>
      </c>
      <c r="AI146">
        <v>21.923210749999999</v>
      </c>
      <c r="AJ146">
        <v>23.6079458</v>
      </c>
      <c r="AK146">
        <v>1.2949999999999999</v>
      </c>
      <c r="AL146">
        <v>0.89476390000000006</v>
      </c>
      <c r="AM146">
        <v>1.05329725</v>
      </c>
      <c r="AN146">
        <v>580.10998402332496</v>
      </c>
      <c r="AO146" s="1">
        <v>1.053547955291197</v>
      </c>
      <c r="AP146">
        <v>1883.335063345829</v>
      </c>
      <c r="AQ146" s="1">
        <v>3085.7984321604472</v>
      </c>
      <c r="AR146" s="1">
        <v>8293.143590678028</v>
      </c>
      <c r="AS146" s="1">
        <v>828.0177625052487</v>
      </c>
      <c r="AT146">
        <v>348.78630331345209</v>
      </c>
      <c r="AU146">
        <v>14439.081152003009</v>
      </c>
      <c r="AV146" s="1">
        <v>7684.2143383133107</v>
      </c>
      <c r="AW146" s="1">
        <v>0.47747974754000011</v>
      </c>
      <c r="AX146">
        <v>5620.5785382917738</v>
      </c>
      <c r="AY146" s="1">
        <v>0.33548210253499999</v>
      </c>
      <c r="AZ146">
        <v>1038.3049887014049</v>
      </c>
      <c r="BA146">
        <v>6.3180125305000015E-2</v>
      </c>
      <c r="BB146">
        <v>2066.9134583708401</v>
      </c>
      <c r="BC146" s="1">
        <v>0.12385802463999999</v>
      </c>
      <c r="BD146">
        <v>16410.011323677329</v>
      </c>
      <c r="BE146" s="1">
        <v>0.53386194669229137</v>
      </c>
      <c r="BF146">
        <v>0.25040325798423119</v>
      </c>
      <c r="BG146">
        <v>0.14638465205528511</v>
      </c>
      <c r="BH146">
        <v>5.0138379096265021E-2</v>
      </c>
      <c r="BI146">
        <v>1.9211764171927291E-2</v>
      </c>
    </row>
    <row r="147" spans="1:61" x14ac:dyDescent="0.35">
      <c r="A147" t="s">
        <v>1470</v>
      </c>
      <c r="B147" t="s">
        <v>772</v>
      </c>
      <c r="C147">
        <v>128.19999999999999</v>
      </c>
      <c r="D147">
        <v>7.7658656370819372</v>
      </c>
      <c r="E147">
        <v>921.1128183999997</v>
      </c>
      <c r="F147" t="s">
        <v>3</v>
      </c>
      <c r="G147" t="s">
        <v>3</v>
      </c>
      <c r="H147" t="s">
        <v>3</v>
      </c>
      <c r="I147">
        <v>2.026173438166113E-2</v>
      </c>
      <c r="J147">
        <v>0.95995526361174743</v>
      </c>
      <c r="K147">
        <v>2.192745427325702E-2</v>
      </c>
      <c r="L147">
        <v>0.40646330184302931</v>
      </c>
      <c r="M147" t="s">
        <v>3</v>
      </c>
      <c r="N147">
        <v>0.1470490264251188</v>
      </c>
      <c r="O147">
        <v>60544.629411631497</v>
      </c>
      <c r="P147" s="1">
        <v>0.1756244520233223</v>
      </c>
      <c r="Q147">
        <v>0.18907605045128961</v>
      </c>
      <c r="R147">
        <v>0.63529949752538806</v>
      </c>
      <c r="S147">
        <v>9.1809999999999992</v>
      </c>
      <c r="T147">
        <v>78344.506912233992</v>
      </c>
      <c r="U147" s="1">
        <v>110.475272434188</v>
      </c>
      <c r="V147">
        <v>246299.31309050781</v>
      </c>
      <c r="W147" s="1">
        <v>0.70009912968771737</v>
      </c>
      <c r="X147">
        <v>7.1342862006360183E-2</v>
      </c>
      <c r="Y147">
        <v>0.22855800830592249</v>
      </c>
      <c r="Z147">
        <v>0.29990087031228257</v>
      </c>
      <c r="AA147">
        <v>246.2993130905077</v>
      </c>
      <c r="AB147">
        <v>6330.9391455695868</v>
      </c>
      <c r="AC147" s="1">
        <v>490.21177805838408</v>
      </c>
      <c r="AD147">
        <v>208977.86724645359</v>
      </c>
      <c r="AE147" s="1" t="s">
        <v>3</v>
      </c>
      <c r="AF147">
        <v>37206.824999999997</v>
      </c>
      <c r="AG147" s="1">
        <v>58862.591592965953</v>
      </c>
      <c r="AH147" s="1">
        <v>32.740312150000001</v>
      </c>
      <c r="AI147">
        <v>22.144980700000001</v>
      </c>
      <c r="AJ147">
        <v>24.324481599999999</v>
      </c>
      <c r="AK147">
        <v>1.45</v>
      </c>
      <c r="AL147">
        <v>0.88057139999999978</v>
      </c>
      <c r="AM147">
        <v>0.99074340000000005</v>
      </c>
      <c r="AN147">
        <v>758.19803686684804</v>
      </c>
      <c r="AO147" s="1">
        <v>1.1979172323803811</v>
      </c>
      <c r="AP147">
        <v>2124.4460950416192</v>
      </c>
      <c r="AQ147" s="1">
        <v>3320.4743642022981</v>
      </c>
      <c r="AR147" s="1">
        <v>8686.7900931374152</v>
      </c>
      <c r="AS147" s="1">
        <v>782.27555337281888</v>
      </c>
      <c r="AT147">
        <v>471.36464546715382</v>
      </c>
      <c r="AU147">
        <v>15385.350751221309</v>
      </c>
      <c r="AV147" s="1">
        <v>7966.542473642141</v>
      </c>
      <c r="AW147" s="1">
        <v>0.46189131494499991</v>
      </c>
      <c r="AX147">
        <v>6080.2023831831202</v>
      </c>
      <c r="AY147" s="1">
        <v>0.33381844783499998</v>
      </c>
      <c r="AZ147">
        <v>1397.8266684801199</v>
      </c>
      <c r="BA147">
        <v>7.9766064785000007E-2</v>
      </c>
      <c r="BB147">
        <v>2227.2009420109098</v>
      </c>
      <c r="BC147" s="1">
        <v>0.12452417243</v>
      </c>
      <c r="BD147">
        <v>17671.772467316288</v>
      </c>
      <c r="BE147" s="1">
        <v>0.53639908592361796</v>
      </c>
      <c r="BF147">
        <v>0.2455739376273588</v>
      </c>
      <c r="BG147">
        <v>0.1456082093097732</v>
      </c>
      <c r="BH147">
        <v>4.4953957929065411E-2</v>
      </c>
      <c r="BI147">
        <v>2.7464809210184751E-2</v>
      </c>
    </row>
    <row r="148" spans="1:61" x14ac:dyDescent="0.35">
      <c r="A148" t="s">
        <v>1471</v>
      </c>
      <c r="B148" t="s">
        <v>773</v>
      </c>
      <c r="C148">
        <v>94.75</v>
      </c>
      <c r="D148">
        <v>12.237509780153131</v>
      </c>
      <c r="E148">
        <v>1129.8493088</v>
      </c>
      <c r="F148" t="s">
        <v>3</v>
      </c>
      <c r="G148">
        <v>1.0092306614742421E-2</v>
      </c>
      <c r="H148" t="s">
        <v>3</v>
      </c>
      <c r="I148">
        <v>2.3170962015525161E-2</v>
      </c>
      <c r="J148">
        <v>0.94800274047605981</v>
      </c>
      <c r="K148">
        <v>2.316336195636641E-2</v>
      </c>
      <c r="L148">
        <v>0.34997574091507949</v>
      </c>
      <c r="M148">
        <v>4.9688782253057451E-2</v>
      </c>
      <c r="N148">
        <v>0.149182982435482</v>
      </c>
      <c r="O148">
        <v>61000.793747934491</v>
      </c>
      <c r="P148" s="1">
        <v>0.19502118034424809</v>
      </c>
      <c r="Q148">
        <v>0.1805975585283843</v>
      </c>
      <c r="R148">
        <v>0.62438126112736769</v>
      </c>
      <c r="S148">
        <v>10.516</v>
      </c>
      <c r="T148">
        <v>77555.123039113983</v>
      </c>
      <c r="U148" s="1">
        <v>114.3753105919627</v>
      </c>
      <c r="V148">
        <v>222696.83207766639</v>
      </c>
      <c r="W148" s="1">
        <v>0.77775532137854508</v>
      </c>
      <c r="X148">
        <v>6.2318895265233078E-2</v>
      </c>
      <c r="Y148">
        <v>0.1599257833562219</v>
      </c>
      <c r="Z148">
        <v>0.22224467862145489</v>
      </c>
      <c r="AA148">
        <v>222.69683207766639</v>
      </c>
      <c r="AB148">
        <v>5707.6643714204702</v>
      </c>
      <c r="AC148" s="1">
        <v>551.3297711956784</v>
      </c>
      <c r="AD148">
        <v>184069.14184858531</v>
      </c>
      <c r="AE148" s="1" t="s">
        <v>3</v>
      </c>
      <c r="AF148">
        <v>38032.675000000003</v>
      </c>
      <c r="AG148" s="1">
        <v>61259.266446104863</v>
      </c>
      <c r="AH148" s="1">
        <v>34.272370700000003</v>
      </c>
      <c r="AI148">
        <v>22.444964550000002</v>
      </c>
      <c r="AJ148">
        <v>24.092705299999999</v>
      </c>
      <c r="AK148">
        <v>1.49</v>
      </c>
      <c r="AL148">
        <v>0.92951224999999993</v>
      </c>
      <c r="AM148">
        <v>1.2043632500000001</v>
      </c>
      <c r="AN148">
        <v>935.36683769088779</v>
      </c>
      <c r="AO148">
        <v>1.182457106959198</v>
      </c>
      <c r="AP148">
        <v>1901.909673599152</v>
      </c>
      <c r="AQ148" s="1">
        <v>3163.6930456038431</v>
      </c>
      <c r="AR148" s="1">
        <v>8366.3599662368033</v>
      </c>
      <c r="AS148" s="1">
        <v>888.87932948955972</v>
      </c>
      <c r="AT148">
        <v>531.14029160739142</v>
      </c>
      <c r="AU148">
        <v>14851.982306536749</v>
      </c>
      <c r="AV148" s="1">
        <v>7676.2257636752056</v>
      </c>
      <c r="AW148" s="1">
        <v>0.47150671696499991</v>
      </c>
      <c r="AX148">
        <v>5623.0812765720548</v>
      </c>
      <c r="AY148" s="1">
        <v>0.33426833445499998</v>
      </c>
      <c r="AZ148">
        <v>1095.3529831788201</v>
      </c>
      <c r="BA148">
        <v>6.6305448099999997E-2</v>
      </c>
      <c r="BB148">
        <v>2172.7622794445001</v>
      </c>
      <c r="BC148" s="1">
        <v>0.127919500495</v>
      </c>
      <c r="BD148">
        <v>16567.422302870578</v>
      </c>
      <c r="BE148" s="1">
        <v>0.55108635471210998</v>
      </c>
      <c r="BF148">
        <v>0.24835842670248351</v>
      </c>
      <c r="BG148">
        <v>0.1394273235042966</v>
      </c>
      <c r="BH148">
        <v>4.3303985091749909E-2</v>
      </c>
      <c r="BI148">
        <v>1.782390998935978E-2</v>
      </c>
    </row>
    <row r="149" spans="1:61" x14ac:dyDescent="0.35">
      <c r="A149" t="s">
        <v>1472</v>
      </c>
      <c r="B149" t="s">
        <v>774</v>
      </c>
      <c r="C149">
        <v>57.65</v>
      </c>
      <c r="D149">
        <v>20.33465185390866</v>
      </c>
      <c r="E149">
        <v>1028.5166847</v>
      </c>
      <c r="F149">
        <v>7.6723436431356843E-3</v>
      </c>
      <c r="G149">
        <v>1.261417217416598E-2</v>
      </c>
      <c r="H149" t="s">
        <v>3</v>
      </c>
      <c r="I149">
        <v>3.1430686814827621E-2</v>
      </c>
      <c r="J149">
        <v>0.92493935850837905</v>
      </c>
      <c r="K149">
        <v>3.4319616820889673E-2</v>
      </c>
      <c r="L149">
        <v>0.34074797243204241</v>
      </c>
      <c r="M149">
        <v>1.45952808835608E-2</v>
      </c>
      <c r="N149">
        <v>0.1531441356361993</v>
      </c>
      <c r="O149">
        <v>62537.51258250801</v>
      </c>
      <c r="P149" s="1">
        <v>0.18940778719095111</v>
      </c>
      <c r="Q149">
        <v>0.18026175779459769</v>
      </c>
      <c r="R149">
        <v>0.63033045501445129</v>
      </c>
      <c r="S149">
        <v>9.8134999999999994</v>
      </c>
      <c r="T149">
        <v>83415.694971459001</v>
      </c>
      <c r="U149" s="1">
        <v>106.9963756173313</v>
      </c>
      <c r="V149">
        <v>235484.55986324119</v>
      </c>
      <c r="W149" s="1">
        <v>0.79073613717554936</v>
      </c>
      <c r="X149">
        <v>0.1103654230115606</v>
      </c>
      <c r="Y149">
        <v>9.8898439812890079E-2</v>
      </c>
      <c r="Z149">
        <v>0.20926386282445061</v>
      </c>
      <c r="AA149">
        <v>235.48455986324129</v>
      </c>
      <c r="AB149">
        <v>6130.4141846611619</v>
      </c>
      <c r="AC149" s="1">
        <v>644.47808016772638</v>
      </c>
      <c r="AD149">
        <v>192389.09835641121</v>
      </c>
      <c r="AE149" s="1" t="s">
        <v>3</v>
      </c>
      <c r="AF149">
        <v>39869.9</v>
      </c>
      <c r="AG149" s="1">
        <v>65642.432362887514</v>
      </c>
      <c r="AH149" s="1">
        <v>41.009539699999991</v>
      </c>
      <c r="AI149">
        <v>22.782262849999999</v>
      </c>
      <c r="AJ149">
        <v>27.240037099999999</v>
      </c>
      <c r="AK149">
        <v>1.625</v>
      </c>
      <c r="AL149">
        <v>1.1332667000000001</v>
      </c>
      <c r="AM149">
        <v>1.41496585</v>
      </c>
      <c r="AN149">
        <v>1436.860651300703</v>
      </c>
      <c r="AO149" s="1">
        <v>1.206540284700927</v>
      </c>
      <c r="AP149">
        <v>2091.229616494652</v>
      </c>
      <c r="AQ149" s="1">
        <v>2904.1018281858919</v>
      </c>
      <c r="AR149" s="1">
        <v>8062.7595951174098</v>
      </c>
      <c r="AS149" s="1">
        <v>797.6032240615657</v>
      </c>
      <c r="AT149">
        <v>467.75507933623999</v>
      </c>
      <c r="AU149">
        <v>14323.44934319576</v>
      </c>
      <c r="AV149" s="1">
        <v>6763.2770587081204</v>
      </c>
      <c r="AW149" s="1">
        <v>0.41978266736500008</v>
      </c>
      <c r="AX149">
        <v>6696.1498081036989</v>
      </c>
      <c r="AY149" s="1">
        <v>0.39958900772500011</v>
      </c>
      <c r="AZ149">
        <v>1411.3774644806549</v>
      </c>
      <c r="BA149">
        <v>8.5011776974999981E-2</v>
      </c>
      <c r="BB149">
        <v>1587.1498625751551</v>
      </c>
      <c r="BC149" s="1">
        <v>9.5616547950000005E-2</v>
      </c>
      <c r="BD149">
        <v>16457.95419386763</v>
      </c>
      <c r="BE149" s="1">
        <v>0.54870857489004754</v>
      </c>
      <c r="BF149">
        <v>0.2325436944215121</v>
      </c>
      <c r="BG149">
        <v>0.1614501458006953</v>
      </c>
      <c r="BH149">
        <v>3.7752101246174508E-2</v>
      </c>
      <c r="BI149">
        <v>1.9545483641570629E-2</v>
      </c>
    </row>
    <row r="150" spans="1:61" x14ac:dyDescent="0.35">
      <c r="A150" t="s">
        <v>1473</v>
      </c>
      <c r="B150" t="s">
        <v>775</v>
      </c>
      <c r="C150">
        <v>17.95</v>
      </c>
      <c r="D150">
        <v>194.4486561344296</v>
      </c>
      <c r="E150">
        <v>2181.57147945</v>
      </c>
      <c r="F150">
        <v>6.8671054077394014E-3</v>
      </c>
      <c r="G150">
        <v>8.5094436574443252E-2</v>
      </c>
      <c r="H150" t="s">
        <v>3</v>
      </c>
      <c r="I150">
        <v>5.6529696671793271E-2</v>
      </c>
      <c r="J150">
        <v>0.74461666444889896</v>
      </c>
      <c r="K150">
        <v>0.1081016471480661</v>
      </c>
      <c r="L150">
        <v>0.89375478534424246</v>
      </c>
      <c r="M150">
        <v>2.552451260485513E-2</v>
      </c>
      <c r="N150">
        <v>0.18450247655464699</v>
      </c>
      <c r="O150">
        <v>64976.53081594799</v>
      </c>
      <c r="P150" s="1">
        <v>0.21061776492996731</v>
      </c>
      <c r="Q150">
        <v>0.18138894607478451</v>
      </c>
      <c r="R150">
        <v>0.60799328899524829</v>
      </c>
      <c r="S150">
        <v>20.662500000000001</v>
      </c>
      <c r="T150">
        <v>84916.775387027505</v>
      </c>
      <c r="U150" s="1">
        <v>113.8524464966701</v>
      </c>
      <c r="V150">
        <v>159326.7542989217</v>
      </c>
      <c r="W150" s="1">
        <v>0.66763034176739999</v>
      </c>
      <c r="X150">
        <v>0.23416618730000771</v>
      </c>
      <c r="Y150">
        <v>9.8203470932592254E-2</v>
      </c>
      <c r="Z150">
        <v>0.33236965823260001</v>
      </c>
      <c r="AA150">
        <v>159.32675429892171</v>
      </c>
      <c r="AB150">
        <v>4599.968323818588</v>
      </c>
      <c r="AC150" s="1">
        <v>529.54607660138538</v>
      </c>
      <c r="AD150">
        <v>110356.4759942126</v>
      </c>
      <c r="AE150" s="1" t="s">
        <v>3</v>
      </c>
      <c r="AF150">
        <v>31334.575000000001</v>
      </c>
      <c r="AG150" s="1">
        <v>48161.307637400132</v>
      </c>
      <c r="AH150" s="1">
        <v>45.867475849999998</v>
      </c>
      <c r="AI150">
        <v>27.090695849999999</v>
      </c>
      <c r="AJ150">
        <v>31.613120649999999</v>
      </c>
      <c r="AK150">
        <v>2.121</v>
      </c>
      <c r="AL150">
        <v>1.6909871999999999</v>
      </c>
      <c r="AM150">
        <v>1.9016856</v>
      </c>
      <c r="AN150">
        <v>126.2924942990624</v>
      </c>
      <c r="AO150" s="1">
        <v>1.0291314155579709</v>
      </c>
      <c r="AP150">
        <v>2109.88811513377</v>
      </c>
      <c r="AQ150" s="1">
        <v>3365.1902656716029</v>
      </c>
      <c r="AR150" s="1">
        <v>9092.332647573694</v>
      </c>
      <c r="AS150" s="1">
        <v>1111.1060424401151</v>
      </c>
      <c r="AT150">
        <v>556.58384269584451</v>
      </c>
      <c r="AU150">
        <v>16235.10091351502</v>
      </c>
      <c r="AV150" s="1">
        <v>8819.2385814962363</v>
      </c>
      <c r="AW150" s="1">
        <v>0.49625931217500002</v>
      </c>
      <c r="AX150">
        <v>4111.9943833146244</v>
      </c>
      <c r="AY150" s="1">
        <v>0.23100185803500001</v>
      </c>
      <c r="AZ150">
        <v>947.47208390874528</v>
      </c>
      <c r="BA150">
        <v>5.2559565765000003E-2</v>
      </c>
      <c r="BB150">
        <v>4005.01950113661</v>
      </c>
      <c r="BC150" s="1">
        <v>0.22017926402499999</v>
      </c>
      <c r="BD150">
        <v>17883.724549856219</v>
      </c>
      <c r="BE150" s="1">
        <v>0.55437354143358064</v>
      </c>
      <c r="BF150">
        <v>0.2281184023633967</v>
      </c>
      <c r="BG150">
        <v>0.1661432290744031</v>
      </c>
      <c r="BH150">
        <v>3.5030257550539741E-2</v>
      </c>
      <c r="BI150">
        <v>1.633456957807973E-2</v>
      </c>
    </row>
    <row r="151" spans="1:61" x14ac:dyDescent="0.35">
      <c r="A151" t="s">
        <v>1474</v>
      </c>
      <c r="B151" t="s">
        <v>776</v>
      </c>
      <c r="C151">
        <v>115.8</v>
      </c>
      <c r="D151">
        <v>15.310857157393141</v>
      </c>
      <c r="E151">
        <v>1662.8905581500001</v>
      </c>
      <c r="F151">
        <v>6.4628136820396604E-3</v>
      </c>
      <c r="G151">
        <v>9.7027334189288359E-3</v>
      </c>
      <c r="H151" t="s">
        <v>3</v>
      </c>
      <c r="I151">
        <v>2.7199664741431491E-2</v>
      </c>
      <c r="J151">
        <v>0.93451582439838243</v>
      </c>
      <c r="K151">
        <v>2.8680728598867718E-2</v>
      </c>
      <c r="L151">
        <v>0.30854871064313089</v>
      </c>
      <c r="M151">
        <v>7.0540555710618454E-3</v>
      </c>
      <c r="N151">
        <v>0.1502081279605062</v>
      </c>
      <c r="O151">
        <v>64046.236783570981</v>
      </c>
      <c r="P151" s="1">
        <v>0.18945573807343619</v>
      </c>
      <c r="Q151">
        <v>0.18084320513789981</v>
      </c>
      <c r="R151">
        <v>0.62970105678866406</v>
      </c>
      <c r="S151">
        <v>13.975</v>
      </c>
      <c r="T151">
        <v>83725.580344746995</v>
      </c>
      <c r="U151" s="1">
        <v>124.63544649630239</v>
      </c>
      <c r="V151">
        <v>251431.46045198711</v>
      </c>
      <c r="W151" s="1">
        <v>0.77402383053284662</v>
      </c>
      <c r="X151">
        <v>7.6727344353245575E-2</v>
      </c>
      <c r="Y151">
        <v>0.1492488251139078</v>
      </c>
      <c r="Z151">
        <v>0.2259761694671534</v>
      </c>
      <c r="AA151">
        <v>251.43146045198711</v>
      </c>
      <c r="AB151">
        <v>6433.619318946965</v>
      </c>
      <c r="AC151" s="1">
        <v>610.90262315046584</v>
      </c>
      <c r="AD151">
        <v>216971.33871071381</v>
      </c>
      <c r="AE151" s="1" t="s">
        <v>3</v>
      </c>
      <c r="AF151">
        <v>42157.925000000003</v>
      </c>
      <c r="AG151" s="1">
        <v>71277.300771459384</v>
      </c>
      <c r="AH151" s="1">
        <v>35.315046049999999</v>
      </c>
      <c r="AI151">
        <v>22.834651149999999</v>
      </c>
      <c r="AJ151">
        <v>24.526902799999998</v>
      </c>
      <c r="AK151">
        <v>1.9824999999999999</v>
      </c>
      <c r="AL151">
        <v>1.34870135</v>
      </c>
      <c r="AM151">
        <v>1.5785079</v>
      </c>
      <c r="AN151">
        <v>1109.730286118345</v>
      </c>
      <c r="AO151" s="1">
        <v>1.0659781992487369</v>
      </c>
      <c r="AP151">
        <v>1703.4838690632739</v>
      </c>
      <c r="AQ151" s="1">
        <v>2895.064944954338</v>
      </c>
      <c r="AR151" s="1">
        <v>7973.7221895491484</v>
      </c>
      <c r="AS151" s="1">
        <v>829.79501513807486</v>
      </c>
      <c r="AT151">
        <v>310.23935850427227</v>
      </c>
      <c r="AU151">
        <v>13712.30537720911</v>
      </c>
      <c r="AV151" s="1">
        <v>6349.9453557200604</v>
      </c>
      <c r="AW151" s="1">
        <v>0.42000237082000003</v>
      </c>
      <c r="AX151">
        <v>6428.4740359640346</v>
      </c>
      <c r="AY151" s="1">
        <v>0.41061044552999998</v>
      </c>
      <c r="AZ151">
        <v>1129.2062616605299</v>
      </c>
      <c r="BA151">
        <v>7.3045795580000003E-2</v>
      </c>
      <c r="BB151">
        <v>1490.2964771003949</v>
      </c>
      <c r="BC151" s="1">
        <v>9.6341388095000008E-2</v>
      </c>
      <c r="BD151">
        <v>15397.92213044502</v>
      </c>
      <c r="BE151" s="1">
        <v>0.55585972923862881</v>
      </c>
      <c r="BF151">
        <v>0.23322235271823871</v>
      </c>
      <c r="BG151">
        <v>0.1436339610382957</v>
      </c>
      <c r="BH151">
        <v>4.3611134142846883E-2</v>
      </c>
      <c r="BI151">
        <v>2.3672822861989781E-2</v>
      </c>
    </row>
    <row r="152" spans="1:61" x14ac:dyDescent="0.35">
      <c r="A152" t="s">
        <v>1475</v>
      </c>
      <c r="B152" t="s">
        <v>777</v>
      </c>
      <c r="C152">
        <v>43.75</v>
      </c>
      <c r="D152">
        <v>27.34153647546022</v>
      </c>
      <c r="E152">
        <v>1059.7719776500001</v>
      </c>
      <c r="F152" t="s">
        <v>3</v>
      </c>
      <c r="G152">
        <v>1.9147901766163E-2</v>
      </c>
      <c r="H152" t="s">
        <v>3</v>
      </c>
      <c r="I152">
        <v>2.222074042225991E-2</v>
      </c>
      <c r="J152">
        <v>0.920901878661887</v>
      </c>
      <c r="K152">
        <v>4.4889848026292013E-2</v>
      </c>
      <c r="L152">
        <v>0.47783024564174259</v>
      </c>
      <c r="M152">
        <v>1.4332725559106431E-2</v>
      </c>
      <c r="N152">
        <v>0.1689653804487001</v>
      </c>
      <c r="O152">
        <v>60214.176704161</v>
      </c>
      <c r="P152" s="1">
        <v>0.2077071043718616</v>
      </c>
      <c r="Q152">
        <v>0.1944434017008321</v>
      </c>
      <c r="R152">
        <v>0.59784949392730624</v>
      </c>
      <c r="S152">
        <v>10.946999999999999</v>
      </c>
      <c r="T152">
        <v>81590.092989472992</v>
      </c>
      <c r="U152" s="1">
        <v>100.1239087238712</v>
      </c>
      <c r="V152">
        <v>199904.70184835119</v>
      </c>
      <c r="W152" s="1">
        <v>0.72979362471258458</v>
      </c>
      <c r="X152">
        <v>0.12588177268678361</v>
      </c>
      <c r="Y152">
        <v>0.14432460260063179</v>
      </c>
      <c r="Z152">
        <v>0.27020637528741542</v>
      </c>
      <c r="AA152">
        <v>199.90470184835121</v>
      </c>
      <c r="AB152">
        <v>5279.5884149016056</v>
      </c>
      <c r="AC152" s="1">
        <v>556.40055649251258</v>
      </c>
      <c r="AD152">
        <v>158474.34122528401</v>
      </c>
      <c r="AE152" s="1" t="s">
        <v>3</v>
      </c>
      <c r="AF152">
        <v>35816.9</v>
      </c>
      <c r="AG152" s="1">
        <v>56956.147336571688</v>
      </c>
      <c r="AH152" s="1">
        <v>38.784154849999993</v>
      </c>
      <c r="AI152">
        <v>23.656783399999998</v>
      </c>
      <c r="AJ152">
        <v>27.415770299999998</v>
      </c>
      <c r="AK152">
        <v>1.9775</v>
      </c>
      <c r="AL152">
        <v>1.4812025499999999</v>
      </c>
      <c r="AM152">
        <v>1.7841921000000001</v>
      </c>
      <c r="AN152">
        <v>591.59315032320978</v>
      </c>
      <c r="AO152" s="1">
        <v>1.0732090353021599</v>
      </c>
      <c r="AP152">
        <v>2058.269884592813</v>
      </c>
      <c r="AQ152" s="1">
        <v>2890.4898602752328</v>
      </c>
      <c r="AR152" s="1">
        <v>8268.6952568483794</v>
      </c>
      <c r="AS152" s="1">
        <v>883.75272259651751</v>
      </c>
      <c r="AT152">
        <v>417.2354316583079</v>
      </c>
      <c r="AU152">
        <v>14518.44315597125</v>
      </c>
      <c r="AV152" s="1">
        <v>8132.9859249940146</v>
      </c>
      <c r="AW152" s="1">
        <v>0.49153790927500002</v>
      </c>
      <c r="AX152">
        <v>5175.6265532464249</v>
      </c>
      <c r="AY152" s="1">
        <v>0.30339636334499998</v>
      </c>
      <c r="AZ152">
        <v>1098.9021722060249</v>
      </c>
      <c r="BA152">
        <v>6.4546416159999995E-2</v>
      </c>
      <c r="BB152">
        <v>2370.0786975901951</v>
      </c>
      <c r="BC152" s="1">
        <v>0.14051931124</v>
      </c>
      <c r="BD152">
        <v>16777.593348036658</v>
      </c>
      <c r="BE152" s="1">
        <v>0.5317659253260294</v>
      </c>
      <c r="BF152">
        <v>0.23882974838027729</v>
      </c>
      <c r="BG152">
        <v>0.17504215089322911</v>
      </c>
      <c r="BH152">
        <v>3.7143080676087181E-2</v>
      </c>
      <c r="BI152">
        <v>1.721909472437699E-2</v>
      </c>
    </row>
    <row r="153" spans="1:61" x14ac:dyDescent="0.35">
      <c r="A153" t="s">
        <v>1476</v>
      </c>
      <c r="B153" t="s">
        <v>779</v>
      </c>
      <c r="C153">
        <v>123.7</v>
      </c>
      <c r="D153">
        <v>7.478751403959123</v>
      </c>
      <c r="E153">
        <v>829.30175070000018</v>
      </c>
      <c r="F153" t="s">
        <v>3</v>
      </c>
      <c r="G153" t="s">
        <v>3</v>
      </c>
      <c r="H153" t="s">
        <v>3</v>
      </c>
      <c r="I153">
        <v>1.888108279778752E-2</v>
      </c>
      <c r="J153">
        <v>0.96262944243874882</v>
      </c>
      <c r="K153">
        <v>1.9040525142275441E-2</v>
      </c>
      <c r="L153">
        <v>0.37598519320362322</v>
      </c>
      <c r="M153" t="s">
        <v>3</v>
      </c>
      <c r="N153">
        <v>0.1537677325669759</v>
      </c>
      <c r="O153">
        <v>59863.203442979502</v>
      </c>
      <c r="P153" s="1">
        <v>0.1989653704990311</v>
      </c>
      <c r="Q153">
        <v>0.1725065880715852</v>
      </c>
      <c r="R153">
        <v>0.62852804142938368</v>
      </c>
      <c r="S153">
        <v>8.4109999999999996</v>
      </c>
      <c r="T153">
        <v>80317.692282929493</v>
      </c>
      <c r="U153" s="1">
        <v>107.21164335931719</v>
      </c>
      <c r="V153">
        <v>283537.3184080862</v>
      </c>
      <c r="W153" s="1">
        <v>0.6566241879700877</v>
      </c>
      <c r="X153">
        <v>5.8937746586326889E-2</v>
      </c>
      <c r="Y153">
        <v>0.2844380654435853</v>
      </c>
      <c r="Z153">
        <v>0.34337581202991219</v>
      </c>
      <c r="AA153">
        <v>283.53731840808621</v>
      </c>
      <c r="AB153">
        <v>7840.2105451631596</v>
      </c>
      <c r="AC153" s="1">
        <v>500.1114484967394</v>
      </c>
      <c r="AD153">
        <v>237356.92203019309</v>
      </c>
      <c r="AE153" s="1" t="s">
        <v>3</v>
      </c>
      <c r="AF153">
        <v>37304.050000000003</v>
      </c>
      <c r="AG153" s="1">
        <v>60795.261267895847</v>
      </c>
      <c r="AH153" s="1">
        <v>34.124071499999999</v>
      </c>
      <c r="AI153">
        <v>21.912749250000001</v>
      </c>
      <c r="AJ153">
        <v>23.934911799999998</v>
      </c>
      <c r="AK153">
        <v>1.665</v>
      </c>
      <c r="AL153">
        <v>1.1212036000000001</v>
      </c>
      <c r="AM153">
        <v>1.23214845</v>
      </c>
      <c r="AN153">
        <v>1090.4612963667871</v>
      </c>
      <c r="AO153">
        <v>1.2192131927419629</v>
      </c>
      <c r="AP153">
        <v>2279.0648405330448</v>
      </c>
      <c r="AQ153" s="1">
        <v>3508.1657552120218</v>
      </c>
      <c r="AR153" s="1">
        <v>9001.21274599547</v>
      </c>
      <c r="AS153" s="1">
        <v>862.73477834160803</v>
      </c>
      <c r="AT153">
        <v>560.11156488840822</v>
      </c>
      <c r="AU153">
        <v>16211.28968497055</v>
      </c>
      <c r="AV153" s="1">
        <v>7871.905855580786</v>
      </c>
      <c r="AW153" s="1">
        <v>0.43842854306500001</v>
      </c>
      <c r="AX153">
        <v>7116.7705860054093</v>
      </c>
      <c r="AY153" s="1">
        <v>0.36395031926999999</v>
      </c>
      <c r="AZ153">
        <v>1428.6493415801201</v>
      </c>
      <c r="BA153">
        <v>7.7267750539999985E-2</v>
      </c>
      <c r="BB153">
        <v>2230.8677767223098</v>
      </c>
      <c r="BC153" s="1">
        <v>0.12035338711</v>
      </c>
      <c r="BD153">
        <v>18648.19355988863</v>
      </c>
      <c r="BE153" s="1">
        <v>0.53084188863595749</v>
      </c>
      <c r="BF153">
        <v>0.24708366668891171</v>
      </c>
      <c r="BG153">
        <v>0.15265451732208779</v>
      </c>
      <c r="BH153">
        <v>4.5512982715125071E-2</v>
      </c>
      <c r="BI153">
        <v>2.3906944637918009E-2</v>
      </c>
    </row>
    <row r="154" spans="1:61" x14ac:dyDescent="0.35">
      <c r="A154" t="s">
        <v>1477</v>
      </c>
      <c r="B154" t="s">
        <v>778</v>
      </c>
      <c r="C154">
        <v>119.6</v>
      </c>
      <c r="D154">
        <v>9.8078681453213683</v>
      </c>
      <c r="E154">
        <v>1071.0841244999999</v>
      </c>
      <c r="F154" t="s">
        <v>3</v>
      </c>
      <c r="G154">
        <v>7.9559089181055268E-3</v>
      </c>
      <c r="H154" t="s">
        <v>3</v>
      </c>
      <c r="I154">
        <v>1.343465030556793E-2</v>
      </c>
      <c r="J154">
        <v>0.96336311382278517</v>
      </c>
      <c r="K154">
        <v>2.0047363063885781E-2</v>
      </c>
      <c r="L154">
        <v>0.40274647059710428</v>
      </c>
      <c r="M154" t="s">
        <v>3</v>
      </c>
      <c r="N154">
        <v>0.15809441815572259</v>
      </c>
      <c r="O154">
        <v>60441.470999125508</v>
      </c>
      <c r="P154" s="1">
        <v>0.20223475424222601</v>
      </c>
      <c r="Q154">
        <v>0.16745367771005279</v>
      </c>
      <c r="R154">
        <v>0.63031156804772126</v>
      </c>
      <c r="S154">
        <v>10.0235</v>
      </c>
      <c r="T154">
        <v>81764.133666220005</v>
      </c>
      <c r="U154" s="1">
        <v>114.9051110358906</v>
      </c>
      <c r="V154">
        <v>242931.49276420759</v>
      </c>
      <c r="W154" s="1">
        <v>0.70616382805353139</v>
      </c>
      <c r="X154">
        <v>7.0854136000569057E-2</v>
      </c>
      <c r="Y154">
        <v>0.22298203594589949</v>
      </c>
      <c r="Z154">
        <v>0.29383617194646849</v>
      </c>
      <c r="AA154">
        <v>242.9314927642076</v>
      </c>
      <c r="AB154">
        <v>6236.3862340231899</v>
      </c>
      <c r="AC154" s="1">
        <v>471.00159578282</v>
      </c>
      <c r="AD154">
        <v>200568.00311045061</v>
      </c>
      <c r="AE154" s="1" t="s">
        <v>3</v>
      </c>
      <c r="AF154">
        <v>38347.050000000003</v>
      </c>
      <c r="AG154" s="1">
        <v>61510.343717502983</v>
      </c>
      <c r="AH154" s="1">
        <v>30.357345649999999</v>
      </c>
      <c r="AI154">
        <v>21.11418085</v>
      </c>
      <c r="AJ154">
        <v>22.522753000000002</v>
      </c>
      <c r="AK154">
        <v>1.532</v>
      </c>
      <c r="AL154">
        <v>0.89625329999999992</v>
      </c>
      <c r="AM154">
        <v>1.0016322</v>
      </c>
      <c r="AN154">
        <v>992.14952754749993</v>
      </c>
      <c r="AO154" s="1">
        <v>1.111602084653837</v>
      </c>
      <c r="AP154">
        <v>2029.3605170434321</v>
      </c>
      <c r="AQ154" s="1">
        <v>2971.2894514537052</v>
      </c>
      <c r="AR154" s="1">
        <v>8339.673026014385</v>
      </c>
      <c r="AS154" s="1">
        <v>948.22715717573135</v>
      </c>
      <c r="AT154">
        <v>435.43865492857663</v>
      </c>
      <c r="AU154">
        <v>14723.988806615829</v>
      </c>
      <c r="AV154" s="1">
        <v>7902.4915458502537</v>
      </c>
      <c r="AW154" s="1">
        <v>0.46821670937499987</v>
      </c>
      <c r="AX154">
        <v>6073.2287577055404</v>
      </c>
      <c r="AY154" s="1">
        <v>0.34277981472500002</v>
      </c>
      <c r="AZ154">
        <v>1250.1499478119849</v>
      </c>
      <c r="BA154">
        <v>7.3199593524999995E-2</v>
      </c>
      <c r="BB154">
        <v>1991.2360130206889</v>
      </c>
      <c r="BC154" s="1">
        <v>0.115803882365</v>
      </c>
      <c r="BD154">
        <v>17217.106264388469</v>
      </c>
      <c r="BE154" s="1">
        <v>0.54294099510606786</v>
      </c>
      <c r="BF154">
        <v>0.24166584124219431</v>
      </c>
      <c r="BG154">
        <v>0.14319759941246241</v>
      </c>
      <c r="BH154">
        <v>4.6012876822789997E-2</v>
      </c>
      <c r="BI154">
        <v>2.6182687416485498E-2</v>
      </c>
    </row>
    <row r="155" spans="1:61" x14ac:dyDescent="0.35">
      <c r="A155" t="s">
        <v>1478</v>
      </c>
      <c r="B155" t="s">
        <v>780</v>
      </c>
      <c r="C155">
        <v>150.94999999999999</v>
      </c>
      <c r="D155">
        <v>8.629956650671847</v>
      </c>
      <c r="E155">
        <v>1069.6440771499999</v>
      </c>
      <c r="F155" t="s">
        <v>3</v>
      </c>
      <c r="G155">
        <v>1.272660776093377E-2</v>
      </c>
      <c r="H155" t="s">
        <v>3</v>
      </c>
      <c r="I155">
        <v>1.421144924464145E-2</v>
      </c>
      <c r="J155">
        <v>0.96102542966375526</v>
      </c>
      <c r="K155">
        <v>2.4068244780029981E-2</v>
      </c>
      <c r="L155">
        <v>0.96777307435440463</v>
      </c>
      <c r="M155" t="s">
        <v>3</v>
      </c>
      <c r="N155">
        <v>0.18241718457962991</v>
      </c>
      <c r="O155">
        <v>61748.219930640487</v>
      </c>
      <c r="P155" s="1">
        <v>0.20246033241285169</v>
      </c>
      <c r="Q155">
        <v>0.18164048894223661</v>
      </c>
      <c r="R155">
        <v>0.61589917864491173</v>
      </c>
      <c r="S155">
        <v>11.954000000000001</v>
      </c>
      <c r="T155">
        <v>83489.531854414498</v>
      </c>
      <c r="U155" s="1">
        <v>92.792792946737762</v>
      </c>
      <c r="V155">
        <v>194272.6391581498</v>
      </c>
      <c r="W155" s="1">
        <v>0.61814188209493182</v>
      </c>
      <c r="X155">
        <v>7.188812848593884E-2</v>
      </c>
      <c r="Y155">
        <v>0.30996998941912929</v>
      </c>
      <c r="Z155">
        <v>0.38185811790506818</v>
      </c>
      <c r="AA155">
        <v>194.27263915814979</v>
      </c>
      <c r="AB155">
        <v>4078.548182568959</v>
      </c>
      <c r="AC155" s="1">
        <v>341.93224463387719</v>
      </c>
      <c r="AD155">
        <v>144643.26190612631</v>
      </c>
      <c r="AE155" s="1" t="s">
        <v>3</v>
      </c>
      <c r="AF155">
        <v>34137.824999999997</v>
      </c>
      <c r="AG155" s="1">
        <v>51942.963315224311</v>
      </c>
      <c r="AH155" s="1">
        <v>23.65797955</v>
      </c>
      <c r="AI155">
        <v>20.100429649999999</v>
      </c>
      <c r="AJ155">
        <v>21.352264550000001</v>
      </c>
      <c r="AK155">
        <v>0.94250000000000012</v>
      </c>
      <c r="AL155">
        <v>0.78923284999999999</v>
      </c>
      <c r="AM155">
        <v>0.86031024999999983</v>
      </c>
      <c r="AN155">
        <v>7.9798570112431071E-3</v>
      </c>
      <c r="AO155" s="1">
        <v>0.85782533790219451</v>
      </c>
      <c r="AP155">
        <v>2307.2399633473401</v>
      </c>
      <c r="AQ155" s="1">
        <v>4209.7987962744919</v>
      </c>
      <c r="AR155" s="1">
        <v>9705.1799330201629</v>
      </c>
      <c r="AS155" s="1">
        <v>860.35705549682223</v>
      </c>
      <c r="AT155">
        <v>451.16985876092178</v>
      </c>
      <c r="AU155">
        <v>17388.296272944939</v>
      </c>
      <c r="AV155" s="1">
        <v>11497.491412037751</v>
      </c>
      <c r="AW155" s="1">
        <v>0.59776022453499988</v>
      </c>
      <c r="AX155">
        <v>3469.4211511201361</v>
      </c>
      <c r="AY155" s="1">
        <v>0.18191044929</v>
      </c>
      <c r="AZ155">
        <v>904.79446888701989</v>
      </c>
      <c r="BA155">
        <v>4.6825968469999993E-2</v>
      </c>
      <c r="BB155">
        <v>3353.7349292107342</v>
      </c>
      <c r="BC155" s="1">
        <v>0.1735033577</v>
      </c>
      <c r="BD155">
        <v>19225.441961255641</v>
      </c>
      <c r="BE155" s="1">
        <v>0.54004454165821669</v>
      </c>
      <c r="BF155">
        <v>0.2481612692279539</v>
      </c>
      <c r="BG155">
        <v>0.14076555877020019</v>
      </c>
      <c r="BH155">
        <v>4.4213328886223049E-2</v>
      </c>
      <c r="BI155">
        <v>2.681530145740605E-2</v>
      </c>
    </row>
    <row r="156" spans="1:61" x14ac:dyDescent="0.35">
      <c r="A156" t="s">
        <v>1479</v>
      </c>
      <c r="B156" t="s">
        <v>781</v>
      </c>
      <c r="C156">
        <v>103.8</v>
      </c>
      <c r="D156">
        <v>13.457495216320289</v>
      </c>
      <c r="E156">
        <v>1303.5650704499999</v>
      </c>
      <c r="F156">
        <v>8.6228194835429421E-3</v>
      </c>
      <c r="G156">
        <v>9.6491460833261142E-3</v>
      </c>
      <c r="H156" t="s">
        <v>3</v>
      </c>
      <c r="I156">
        <v>3.9732242304358997E-2</v>
      </c>
      <c r="J156">
        <v>0.92027070802064137</v>
      </c>
      <c r="K156">
        <v>2.9426732603938469E-2</v>
      </c>
      <c r="L156">
        <v>0.26856780066169023</v>
      </c>
      <c r="M156">
        <v>1.1278348670899741E-2</v>
      </c>
      <c r="N156">
        <v>0.14292334351433361</v>
      </c>
      <c r="O156">
        <v>64325.712663293991</v>
      </c>
      <c r="P156" s="1">
        <v>0.18681837676623489</v>
      </c>
      <c r="Q156">
        <v>0.20621067315422401</v>
      </c>
      <c r="R156">
        <v>0.60697095007954105</v>
      </c>
      <c r="S156">
        <v>11.599500000000001</v>
      </c>
      <c r="T156">
        <v>81420.812796683967</v>
      </c>
      <c r="U156" s="1">
        <v>123.4780308412417</v>
      </c>
      <c r="V156">
        <v>242830.9498754605</v>
      </c>
      <c r="W156" s="1">
        <v>0.78639620905862628</v>
      </c>
      <c r="X156">
        <v>7.6134696016055298E-2</v>
      </c>
      <c r="Y156">
        <v>0.13746909492531831</v>
      </c>
      <c r="Z156">
        <v>0.21360379094137361</v>
      </c>
      <c r="AA156">
        <v>242.8309498754605</v>
      </c>
      <c r="AB156">
        <v>6027.1000226382803</v>
      </c>
      <c r="AC156" s="1">
        <v>622.36743515188289</v>
      </c>
      <c r="AD156">
        <v>217955.7495620953</v>
      </c>
      <c r="AE156" s="1" t="s">
        <v>3</v>
      </c>
      <c r="AF156">
        <v>43869.324999999997</v>
      </c>
      <c r="AG156" s="1">
        <v>74238.787731469783</v>
      </c>
      <c r="AH156" s="1">
        <v>35.927863100000003</v>
      </c>
      <c r="AI156">
        <v>22.246886750000002</v>
      </c>
      <c r="AJ156">
        <v>23.6136333</v>
      </c>
      <c r="AK156">
        <v>1.8654999999999999</v>
      </c>
      <c r="AL156">
        <v>1.1452998999999999</v>
      </c>
      <c r="AM156">
        <v>1.4718144500000001</v>
      </c>
      <c r="AN156">
        <v>1487.4566760653449</v>
      </c>
      <c r="AO156" s="1">
        <v>1.04598427257271</v>
      </c>
      <c r="AP156">
        <v>1826.9353376483141</v>
      </c>
      <c r="AQ156" s="1">
        <v>2944.228491153608</v>
      </c>
      <c r="AR156" s="1">
        <v>7884.5070174217744</v>
      </c>
      <c r="AS156" s="1">
        <v>744.36407454147172</v>
      </c>
      <c r="AT156">
        <v>1068.0164719292909</v>
      </c>
      <c r="AU156">
        <v>14468.05139269446</v>
      </c>
      <c r="AV156" s="1">
        <v>6381.1734189942254</v>
      </c>
      <c r="AW156" s="1">
        <v>0.41971932541000001</v>
      </c>
      <c r="AX156">
        <v>6488.8802845103146</v>
      </c>
      <c r="AY156" s="1">
        <v>0.4175780154</v>
      </c>
      <c r="AZ156">
        <v>1163.676357379135</v>
      </c>
      <c r="BA156">
        <v>7.5488703175000005E-2</v>
      </c>
      <c r="BB156">
        <v>1362.1177532572649</v>
      </c>
      <c r="BC156" s="1">
        <v>8.7213956025000011E-2</v>
      </c>
      <c r="BD156">
        <v>15395.84781414094</v>
      </c>
      <c r="BE156" s="1">
        <v>0.55679128193930671</v>
      </c>
      <c r="BF156">
        <v>0.22610491952816719</v>
      </c>
      <c r="BG156">
        <v>0.15849925770090589</v>
      </c>
      <c r="BH156">
        <v>4.1163703792751707E-2</v>
      </c>
      <c r="BI156">
        <v>1.7440837038868381E-2</v>
      </c>
    </row>
    <row r="157" spans="1:61" x14ac:dyDescent="0.35">
      <c r="A157" t="s">
        <v>1480</v>
      </c>
      <c r="B157" t="s">
        <v>782</v>
      </c>
      <c r="C157">
        <v>91.4</v>
      </c>
      <c r="D157">
        <v>23.462393659401449</v>
      </c>
      <c r="E157">
        <v>1791.7960004500001</v>
      </c>
      <c r="F157">
        <v>1.387235672572998E-2</v>
      </c>
      <c r="G157">
        <v>1.554954900885875E-2</v>
      </c>
      <c r="H157" t="s">
        <v>3</v>
      </c>
      <c r="I157">
        <v>4.1892168982963718E-2</v>
      </c>
      <c r="J157">
        <v>0.89858886115291126</v>
      </c>
      <c r="K157">
        <v>3.8973304994305361E-2</v>
      </c>
      <c r="L157">
        <v>0.37986927272724602</v>
      </c>
      <c r="M157">
        <v>1.4211552788572579E-2</v>
      </c>
      <c r="N157">
        <v>0.15771161548290341</v>
      </c>
      <c r="O157">
        <v>64450.44977297548</v>
      </c>
      <c r="P157" s="1">
        <v>0.16215130877033709</v>
      </c>
      <c r="Q157">
        <v>0.17000982683136251</v>
      </c>
      <c r="R157">
        <v>0.66783886439830054</v>
      </c>
      <c r="S157">
        <v>14.182631578947371</v>
      </c>
      <c r="T157">
        <v>85461.394069133676</v>
      </c>
      <c r="U157" s="1">
        <v>130.91620863234999</v>
      </c>
      <c r="V157">
        <v>226741.42200713971</v>
      </c>
      <c r="W157" s="1">
        <v>0.77022841063533865</v>
      </c>
      <c r="X157">
        <v>0.151863560260692</v>
      </c>
      <c r="Y157">
        <v>7.7908029103969295E-2</v>
      </c>
      <c r="Z157">
        <v>0.2297715893646613</v>
      </c>
      <c r="AA157">
        <v>226.74142200713979</v>
      </c>
      <c r="AB157">
        <v>6012.26625738848</v>
      </c>
      <c r="AC157" s="1">
        <v>670.27029897223406</v>
      </c>
      <c r="AD157">
        <v>184831.71500149759</v>
      </c>
      <c r="AE157" s="1" t="s">
        <v>3</v>
      </c>
      <c r="AF157">
        <v>39296.625</v>
      </c>
      <c r="AG157" s="1">
        <v>66053.86931087602</v>
      </c>
      <c r="AH157" s="1">
        <v>40.639976449999999</v>
      </c>
      <c r="AI157">
        <v>24.194825649999999</v>
      </c>
      <c r="AJ157">
        <v>29.323569850000009</v>
      </c>
      <c r="AK157">
        <v>1.6825000000000001</v>
      </c>
      <c r="AL157">
        <v>1.2593099000000001</v>
      </c>
      <c r="AM157">
        <v>1.5473454</v>
      </c>
      <c r="AN157">
        <v>1450.677956025502</v>
      </c>
      <c r="AO157" s="1">
        <v>1.190562893270408</v>
      </c>
      <c r="AP157">
        <v>1693.4906280586411</v>
      </c>
      <c r="AQ157" s="1">
        <v>2621.9828273750381</v>
      </c>
      <c r="AR157" s="1">
        <v>7883.4847423286792</v>
      </c>
      <c r="AS157" s="1">
        <v>933.91669247037009</v>
      </c>
      <c r="AT157">
        <v>442.43503866649758</v>
      </c>
      <c r="AU157">
        <v>13575.309928899231</v>
      </c>
      <c r="AV157" s="1">
        <v>5616.1412272581001</v>
      </c>
      <c r="AW157" s="1">
        <v>0.38353220397499999</v>
      </c>
      <c r="AX157">
        <v>6598.9138465914493</v>
      </c>
      <c r="AY157" s="1">
        <v>0.43484446634500012</v>
      </c>
      <c r="AZ157">
        <v>1130.4213989274699</v>
      </c>
      <c r="BA157">
        <v>7.3279170209999994E-2</v>
      </c>
      <c r="BB157">
        <v>1626.92305619577</v>
      </c>
      <c r="BC157" s="1">
        <v>0.10834415946500001</v>
      </c>
      <c r="BD157">
        <v>14972.39952897279</v>
      </c>
      <c r="BE157" s="1">
        <v>0.57043994974759538</v>
      </c>
      <c r="BF157">
        <v>0.23865158012292659</v>
      </c>
      <c r="BG157">
        <v>0.13461417662595609</v>
      </c>
      <c r="BH157">
        <v>3.4302844560518353E-2</v>
      </c>
      <c r="BI157">
        <v>2.1991448943003609E-2</v>
      </c>
    </row>
    <row r="158" spans="1:61" x14ac:dyDescent="0.35">
      <c r="A158" t="s">
        <v>1481</v>
      </c>
      <c r="B158" t="s">
        <v>783</v>
      </c>
      <c r="C158">
        <v>82.05</v>
      </c>
      <c r="D158">
        <v>7.9830833612665897</v>
      </c>
      <c r="E158">
        <v>630.21123020000016</v>
      </c>
      <c r="F158">
        <v>1.7601499456067281E-2</v>
      </c>
      <c r="G158">
        <v>4.0822860513053727E-2</v>
      </c>
      <c r="H158" t="s">
        <v>3</v>
      </c>
      <c r="I158">
        <v>6.2803995526052925E-2</v>
      </c>
      <c r="J158">
        <v>0.90489196686804052</v>
      </c>
      <c r="K158">
        <v>2.7518395178509441E-2</v>
      </c>
      <c r="L158">
        <v>0.33828078673120399</v>
      </c>
      <c r="M158">
        <v>3.1279842097373563E-2</v>
      </c>
      <c r="N158">
        <v>0.15607497529656719</v>
      </c>
      <c r="O158">
        <v>60417.716867444011</v>
      </c>
      <c r="P158" s="1">
        <v>0.2102430570383583</v>
      </c>
      <c r="Q158">
        <v>0.19268053989019471</v>
      </c>
      <c r="R158">
        <v>0.59707640307144694</v>
      </c>
      <c r="S158">
        <v>8.4469999999999992</v>
      </c>
      <c r="T158">
        <v>69658.194325500997</v>
      </c>
      <c r="U158" s="1">
        <v>78.134032908506839</v>
      </c>
      <c r="V158">
        <v>191624.27424328099</v>
      </c>
      <c r="W158" s="1">
        <v>0.83570644110442116</v>
      </c>
      <c r="X158">
        <v>6.2317925057547012E-2</v>
      </c>
      <c r="Y158">
        <v>0.10197563383803181</v>
      </c>
      <c r="Z158">
        <v>0.1642935588955789</v>
      </c>
      <c r="AA158">
        <v>191.62427424328089</v>
      </c>
      <c r="AB158">
        <v>4577.2592786155437</v>
      </c>
      <c r="AC158" s="1">
        <v>552.61683779020473</v>
      </c>
      <c r="AD158">
        <v>169160.61949919371</v>
      </c>
      <c r="AE158" s="1" t="s">
        <v>3</v>
      </c>
      <c r="AF158">
        <v>38961.199999999997</v>
      </c>
      <c r="AG158" s="1">
        <v>59858.66813149544</v>
      </c>
      <c r="AH158" s="1">
        <v>35.926670000000001</v>
      </c>
      <c r="AI158">
        <v>22.056616399999999</v>
      </c>
      <c r="AJ158">
        <v>26.624735350000002</v>
      </c>
      <c r="AK158">
        <v>1.9855</v>
      </c>
      <c r="AL158">
        <v>1.3518221500000001</v>
      </c>
      <c r="AM158">
        <v>1.7716677000000001</v>
      </c>
      <c r="AN158">
        <v>2214.589312621275</v>
      </c>
      <c r="AO158" s="1">
        <v>1.5784726436005529</v>
      </c>
      <c r="AP158">
        <v>2280.715555515023</v>
      </c>
      <c r="AQ158" s="1">
        <v>3526.4775484659049</v>
      </c>
      <c r="AR158" s="1">
        <v>8987.3183083349431</v>
      </c>
      <c r="AS158" s="1">
        <v>868.49417126171625</v>
      </c>
      <c r="AT158">
        <v>421.39390972879102</v>
      </c>
      <c r="AU158">
        <v>16084.39949330638</v>
      </c>
      <c r="AV158" s="1">
        <v>8674.1959223604845</v>
      </c>
      <c r="AW158" s="1">
        <v>0.48418897193499999</v>
      </c>
      <c r="AX158">
        <v>6233.8156223517708</v>
      </c>
      <c r="AY158" s="1">
        <v>0.343059505815</v>
      </c>
      <c r="AZ158">
        <v>1414.893412896585</v>
      </c>
      <c r="BA158">
        <v>7.8267788885000009E-2</v>
      </c>
      <c r="BB158">
        <v>1705.8759551962701</v>
      </c>
      <c r="BC158" s="1">
        <v>9.4483733364999975E-2</v>
      </c>
      <c r="BD158">
        <v>18028.780912805109</v>
      </c>
      <c r="BE158" s="1">
        <v>0.5331519645404007</v>
      </c>
      <c r="BF158">
        <v>0.2343703976690252</v>
      </c>
      <c r="BG158">
        <v>0.16682168419823429</v>
      </c>
      <c r="BH158">
        <v>4.018412776685807E-2</v>
      </c>
      <c r="BI158">
        <v>2.54718258254817E-2</v>
      </c>
    </row>
    <row r="159" spans="1:61" x14ac:dyDescent="0.35">
      <c r="A159" t="s">
        <v>1482</v>
      </c>
      <c r="B159" t="s">
        <v>784</v>
      </c>
      <c r="C159">
        <v>70.45</v>
      </c>
      <c r="D159">
        <v>43.608466221953996</v>
      </c>
      <c r="E159">
        <v>2555.5352048499999</v>
      </c>
      <c r="F159">
        <v>1.148206170723811E-2</v>
      </c>
      <c r="G159">
        <v>2.3224267699589969E-2</v>
      </c>
      <c r="H159">
        <v>6.04937983399977E-3</v>
      </c>
      <c r="I159">
        <v>5.7000253634005169E-2</v>
      </c>
      <c r="J159">
        <v>0.85258319201719657</v>
      </c>
      <c r="K159">
        <v>5.5608642481145033E-2</v>
      </c>
      <c r="L159">
        <v>0.41963533701928951</v>
      </c>
      <c r="M159">
        <v>2.186093205631846E-2</v>
      </c>
      <c r="N159">
        <v>0.15763099807123029</v>
      </c>
      <c r="O159">
        <v>67832.155077383009</v>
      </c>
      <c r="P159" s="1">
        <v>0.19675217064871151</v>
      </c>
      <c r="Q159">
        <v>0.20928257824660981</v>
      </c>
      <c r="R159">
        <v>0.59396525110467868</v>
      </c>
      <c r="S159">
        <v>18.044499999999999</v>
      </c>
      <c r="T159">
        <v>91318.512483221508</v>
      </c>
      <c r="U159" s="1">
        <v>147.4413879960951</v>
      </c>
      <c r="V159">
        <v>193190.55352201799</v>
      </c>
      <c r="W159" s="1">
        <v>0.76594743895528994</v>
      </c>
      <c r="X159">
        <v>0.15644921581630669</v>
      </c>
      <c r="Y159">
        <v>7.760334522840337E-2</v>
      </c>
      <c r="Z159">
        <v>0.23405256104471009</v>
      </c>
      <c r="AA159">
        <v>193.19055352201801</v>
      </c>
      <c r="AB159">
        <v>5424.207519115912</v>
      </c>
      <c r="AC159" s="1">
        <v>581.44178920591344</v>
      </c>
      <c r="AD159">
        <v>155860.15690241271</v>
      </c>
      <c r="AE159" s="1" t="s">
        <v>3</v>
      </c>
      <c r="AF159">
        <v>39485.800000000003</v>
      </c>
      <c r="AG159" s="1">
        <v>64793.766782962331</v>
      </c>
      <c r="AH159" s="1">
        <v>42.478220450000009</v>
      </c>
      <c r="AI159">
        <v>25.46351695000001</v>
      </c>
      <c r="AJ159">
        <v>31.42536415</v>
      </c>
      <c r="AK159">
        <v>2.0910000000000002</v>
      </c>
      <c r="AL159">
        <v>1.4664876</v>
      </c>
      <c r="AM159">
        <v>1.90410865</v>
      </c>
      <c r="AN159">
        <v>817.6732654354139</v>
      </c>
      <c r="AO159" s="1">
        <v>1.040113236198587</v>
      </c>
      <c r="AP159">
        <v>1690.307322649239</v>
      </c>
      <c r="AQ159" s="1">
        <v>2475.7596328787909</v>
      </c>
      <c r="AR159" s="1">
        <v>7928.871837166781</v>
      </c>
      <c r="AS159" s="1">
        <v>882.48218623795515</v>
      </c>
      <c r="AT159">
        <v>386.4907113539374</v>
      </c>
      <c r="AU159">
        <v>13363.91169028671</v>
      </c>
      <c r="AV159" s="1">
        <v>5947.6740167499001</v>
      </c>
      <c r="AW159" s="1">
        <v>0.41738442328000003</v>
      </c>
      <c r="AX159">
        <v>5685.1822739366053</v>
      </c>
      <c r="AY159" s="1">
        <v>0.39744347718500012</v>
      </c>
      <c r="AZ159">
        <v>978.19782053093513</v>
      </c>
      <c r="BA159">
        <v>6.8654014769999994E-2</v>
      </c>
      <c r="BB159">
        <v>1680.8268600083099</v>
      </c>
      <c r="BC159" s="1">
        <v>0.11651808476</v>
      </c>
      <c r="BD159">
        <v>14291.88097122575</v>
      </c>
      <c r="BE159" s="1">
        <v>0.55466503560382097</v>
      </c>
      <c r="BF159">
        <v>0.22278903869172151</v>
      </c>
      <c r="BG159">
        <v>0.16573898068561491</v>
      </c>
      <c r="BH159">
        <v>3.3908020465967262E-2</v>
      </c>
      <c r="BI159">
        <v>2.28989245528755E-2</v>
      </c>
    </row>
    <row r="160" spans="1:61" x14ac:dyDescent="0.35">
      <c r="A160" t="s">
        <v>1483</v>
      </c>
      <c r="B160" t="s">
        <v>786</v>
      </c>
      <c r="C160">
        <v>152</v>
      </c>
      <c r="D160">
        <v>10.380743181727</v>
      </c>
      <c r="E160">
        <v>1346.4766884999999</v>
      </c>
      <c r="F160" t="s">
        <v>3</v>
      </c>
      <c r="G160">
        <v>1.07505482092913E-2</v>
      </c>
      <c r="H160" t="s">
        <v>3</v>
      </c>
      <c r="I160">
        <v>1.7027649675284719E-2</v>
      </c>
      <c r="J160">
        <v>0.95253431781958009</v>
      </c>
      <c r="K160">
        <v>2.3741212550402568E-2</v>
      </c>
      <c r="L160">
        <v>0.44371996556834731</v>
      </c>
      <c r="M160">
        <v>9.0611650715315857E-3</v>
      </c>
      <c r="N160">
        <v>0.16361072354748271</v>
      </c>
      <c r="O160">
        <v>60483.133320236513</v>
      </c>
      <c r="P160" s="1">
        <v>0.20124783754209019</v>
      </c>
      <c r="Q160">
        <v>0.17704988425220769</v>
      </c>
      <c r="R160">
        <v>0.62170227820570201</v>
      </c>
      <c r="S160">
        <v>12.9815</v>
      </c>
      <c r="T160">
        <v>80036.4379445675</v>
      </c>
      <c r="U160" s="1">
        <v>112.574853981069</v>
      </c>
      <c r="V160">
        <v>252960.8595511523</v>
      </c>
      <c r="W160" s="1">
        <v>0.71769249919694655</v>
      </c>
      <c r="X160">
        <v>0.102239703634396</v>
      </c>
      <c r="Y160">
        <v>0.1800677971686574</v>
      </c>
      <c r="Z160">
        <v>0.28230750080305339</v>
      </c>
      <c r="AA160">
        <v>252.9608595511524</v>
      </c>
      <c r="AB160">
        <v>5823.367600235485</v>
      </c>
      <c r="AC160" s="1">
        <v>529.72725981704139</v>
      </c>
      <c r="AD160">
        <v>204816.71297327091</v>
      </c>
      <c r="AE160" s="1" t="s">
        <v>3</v>
      </c>
      <c r="AF160">
        <v>38048.175000000003</v>
      </c>
      <c r="AG160" s="1">
        <v>61269.662436805651</v>
      </c>
      <c r="AH160" s="1">
        <v>29.563705249999991</v>
      </c>
      <c r="AI160">
        <v>21.165140900000001</v>
      </c>
      <c r="AJ160">
        <v>22.381441850000002</v>
      </c>
      <c r="AK160">
        <v>1.6875</v>
      </c>
      <c r="AL160">
        <v>0.99880885000000019</v>
      </c>
      <c r="AM160">
        <v>1.2784719</v>
      </c>
      <c r="AN160">
        <v>745.7790379595499</v>
      </c>
      <c r="AO160" s="1">
        <v>1.0985898619335579</v>
      </c>
      <c r="AP160">
        <v>1970.857613818999</v>
      </c>
      <c r="AQ160" s="1">
        <v>3067.663611951426</v>
      </c>
      <c r="AR160" s="1">
        <v>8659.1601165770517</v>
      </c>
      <c r="AS160" s="1">
        <v>878.5276102878737</v>
      </c>
      <c r="AT160">
        <v>476.63388243377187</v>
      </c>
      <c r="AU160">
        <v>15052.842835069119</v>
      </c>
      <c r="AV160" s="1">
        <v>7573.3875459275851</v>
      </c>
      <c r="AW160" s="1">
        <v>0.4581120169450002</v>
      </c>
      <c r="AX160">
        <v>5792.3991042119751</v>
      </c>
      <c r="AY160" s="1">
        <v>0.34783129792500012</v>
      </c>
      <c r="AZ160">
        <v>1151.956737418805</v>
      </c>
      <c r="BA160" s="1">
        <v>6.810361027499999E-2</v>
      </c>
      <c r="BB160">
        <v>2115.0959319540598</v>
      </c>
      <c r="BC160" s="1">
        <v>0.12595307486000001</v>
      </c>
      <c r="BD160">
        <v>16632.83931951243</v>
      </c>
      <c r="BE160" s="1">
        <v>0.54763189414923397</v>
      </c>
      <c r="BF160">
        <v>0.2479260955120077</v>
      </c>
      <c r="BG160">
        <v>0.13902410027823861</v>
      </c>
      <c r="BH160">
        <v>4.4841479730299068E-2</v>
      </c>
      <c r="BI160">
        <v>2.0576430330220819E-2</v>
      </c>
    </row>
    <row r="161" spans="1:61" x14ac:dyDescent="0.35">
      <c r="A161" t="s">
        <v>1484</v>
      </c>
      <c r="B161" t="s">
        <v>785</v>
      </c>
      <c r="C161">
        <v>78</v>
      </c>
      <c r="D161">
        <v>19.217367337270421</v>
      </c>
      <c r="E161">
        <v>1349.98863185</v>
      </c>
      <c r="F161">
        <v>1.104324944728895E-2</v>
      </c>
      <c r="G161">
        <v>1.4831280003721411E-2</v>
      </c>
      <c r="H161" t="s">
        <v>3</v>
      </c>
      <c r="I161">
        <v>5.0036448888112192E-2</v>
      </c>
      <c r="J161">
        <v>0.89848928169198261</v>
      </c>
      <c r="K161">
        <v>3.5268677325081731E-2</v>
      </c>
      <c r="L161">
        <v>0.32983788792063212</v>
      </c>
      <c r="M161">
        <v>1.4385558876614571E-2</v>
      </c>
      <c r="N161">
        <v>0.15159283704088941</v>
      </c>
      <c r="O161">
        <v>64413.262642431488</v>
      </c>
      <c r="P161" s="1">
        <v>0.16245898178514129</v>
      </c>
      <c r="Q161">
        <v>0.18254482429188221</v>
      </c>
      <c r="R161">
        <v>0.65499619392297681</v>
      </c>
      <c r="S161">
        <v>12.22</v>
      </c>
      <c r="T161">
        <v>82197.014358292494</v>
      </c>
      <c r="U161" s="1">
        <v>114.3139249191333</v>
      </c>
      <c r="V161">
        <v>262490.47584363061</v>
      </c>
      <c r="W161" s="1">
        <v>0.74177267234086985</v>
      </c>
      <c r="X161">
        <v>0.13484822284244721</v>
      </c>
      <c r="Y161">
        <v>0.1233791048166831</v>
      </c>
      <c r="Z161">
        <v>0.25822732765913031</v>
      </c>
      <c r="AA161">
        <v>262.49047584363058</v>
      </c>
      <c r="AB161">
        <v>7283.243093355265</v>
      </c>
      <c r="AC161" s="1">
        <v>692.004514355124</v>
      </c>
      <c r="AD161">
        <v>221463.54249463131</v>
      </c>
      <c r="AE161" s="1" t="s">
        <v>3</v>
      </c>
      <c r="AF161">
        <v>40513.35</v>
      </c>
      <c r="AG161" s="1">
        <v>69321.846738933382</v>
      </c>
      <c r="AH161" s="1">
        <v>44.511994599999987</v>
      </c>
      <c r="AI161">
        <v>24.439061150000001</v>
      </c>
      <c r="AJ161">
        <v>28.353461200000002</v>
      </c>
      <c r="AK161">
        <v>1.8774999999999999</v>
      </c>
      <c r="AL161">
        <v>1.3588115999999999</v>
      </c>
      <c r="AM161">
        <v>1.58010305</v>
      </c>
      <c r="AN161">
        <v>1134.9147384096941</v>
      </c>
      <c r="AO161" s="1">
        <v>1.0828365956324411</v>
      </c>
      <c r="AP161">
        <v>1940.8842537819071</v>
      </c>
      <c r="AQ161" s="1">
        <v>2850.6148225413922</v>
      </c>
      <c r="AR161" s="1">
        <v>8220.4206179599314</v>
      </c>
      <c r="AS161" s="1">
        <v>836.05723346803484</v>
      </c>
      <c r="AT161">
        <v>473.58358604716881</v>
      </c>
      <c r="AU161">
        <v>14321.560513798429</v>
      </c>
      <c r="AV161" s="1">
        <v>5921.1440079361892</v>
      </c>
      <c r="AW161" s="1">
        <v>0.36789112354999998</v>
      </c>
      <c r="AX161">
        <v>7338.8278538178947</v>
      </c>
      <c r="AY161" s="1">
        <v>0.45189352375000019</v>
      </c>
      <c r="AZ161">
        <v>1216.4844789900751</v>
      </c>
      <c r="BA161">
        <v>7.5274113329999989E-2</v>
      </c>
      <c r="BB161">
        <v>1700.6837368425599</v>
      </c>
      <c r="BC161" s="1">
        <v>0.104941239385</v>
      </c>
      <c r="BD161">
        <v>16177.140077586721</v>
      </c>
      <c r="BE161" s="1">
        <v>0.55561949269378919</v>
      </c>
      <c r="BF161">
        <v>0.23281417063703569</v>
      </c>
      <c r="BG161">
        <v>0.1507302670619175</v>
      </c>
      <c r="BH161">
        <v>3.970578433277918E-2</v>
      </c>
      <c r="BI161">
        <v>2.113028527447821E-2</v>
      </c>
    </row>
    <row r="162" spans="1:61" x14ac:dyDescent="0.35">
      <c r="A162" t="s">
        <v>1485</v>
      </c>
      <c r="B162" t="s">
        <v>787</v>
      </c>
      <c r="C162">
        <v>88.7</v>
      </c>
      <c r="D162">
        <v>7.5507787610562147</v>
      </c>
      <c r="E162">
        <v>616.17378944999996</v>
      </c>
      <c r="F162" t="s">
        <v>3</v>
      </c>
      <c r="G162">
        <v>3.1487901941667527E-2</v>
      </c>
      <c r="H162" t="s">
        <v>3</v>
      </c>
      <c r="I162">
        <v>4.1038171143274862E-2</v>
      </c>
      <c r="J162">
        <v>0.93086676779366651</v>
      </c>
      <c r="K162">
        <v>2.7796126104733618E-2</v>
      </c>
      <c r="L162">
        <v>0.32262396763499679</v>
      </c>
      <c r="M162">
        <v>1.268663328496533E-2</v>
      </c>
      <c r="N162">
        <v>0.1577290796584096</v>
      </c>
      <c r="O162">
        <v>60488.229688227511</v>
      </c>
      <c r="P162" s="1">
        <v>0.19781951883806201</v>
      </c>
      <c r="Q162">
        <v>0.1871230234859321</v>
      </c>
      <c r="R162">
        <v>0.61505745767600595</v>
      </c>
      <c r="S162">
        <v>7.3664999999999994</v>
      </c>
      <c r="T162">
        <v>76192.964255859493</v>
      </c>
      <c r="U162" s="1">
        <v>90.088703671516271</v>
      </c>
      <c r="V162">
        <v>253093.2684303209</v>
      </c>
      <c r="W162" s="1">
        <v>0.77943498587532223</v>
      </c>
      <c r="X162">
        <v>5.0920839220036131E-2</v>
      </c>
      <c r="Y162">
        <v>0.1696441749046417</v>
      </c>
      <c r="Z162">
        <v>0.22056501412467791</v>
      </c>
      <c r="AA162">
        <v>253.09326843032079</v>
      </c>
      <c r="AB162">
        <v>7156.862994175749</v>
      </c>
      <c r="AC162" s="1">
        <v>609.29827371190925</v>
      </c>
      <c r="AD162">
        <v>210949.58311591629</v>
      </c>
      <c r="AE162" s="1" t="s">
        <v>3</v>
      </c>
      <c r="AF162">
        <v>39773.574999999997</v>
      </c>
      <c r="AG162" s="1">
        <v>65010.394412957321</v>
      </c>
      <c r="AH162" s="1">
        <v>36.389183299999999</v>
      </c>
      <c r="AI162">
        <v>22.97034</v>
      </c>
      <c r="AJ162">
        <v>24.733384699999998</v>
      </c>
      <c r="AK162">
        <v>1.6</v>
      </c>
      <c r="AL162">
        <v>1.1313406500000001</v>
      </c>
      <c r="AM162">
        <v>1.4396028000000001</v>
      </c>
      <c r="AN162">
        <v>2089.7185834764969</v>
      </c>
      <c r="AO162" s="1">
        <v>1.4132359105162691</v>
      </c>
      <c r="AP162">
        <v>2375.3212463622331</v>
      </c>
      <c r="AQ162" s="1">
        <v>3401.782144511039</v>
      </c>
      <c r="AR162" s="1">
        <v>9117.7919241619875</v>
      </c>
      <c r="AS162" s="1">
        <v>855.03649210405695</v>
      </c>
      <c r="AT162">
        <v>501.11416548728249</v>
      </c>
      <c r="AU162">
        <v>16251.0459726266</v>
      </c>
      <c r="AV162" s="1">
        <v>8170.6016430241098</v>
      </c>
      <c r="AW162" s="1">
        <v>0.43538643925999992</v>
      </c>
      <c r="AX162">
        <v>7829.9363337050454</v>
      </c>
      <c r="AY162" s="1">
        <v>0.38999197213499992</v>
      </c>
      <c r="AZ162">
        <v>1584.7881553397201</v>
      </c>
      <c r="BA162">
        <v>8.1998170820000008E-2</v>
      </c>
      <c r="BB162">
        <v>1798.9273000297101</v>
      </c>
      <c r="BC162" s="1">
        <v>9.262341780000001E-2</v>
      </c>
      <c r="BD162">
        <v>19384.253432098591</v>
      </c>
      <c r="BE162" s="1">
        <v>0.54244467712887567</v>
      </c>
      <c r="BF162">
        <v>0.23057471742279731</v>
      </c>
      <c r="BG162">
        <v>0.15797403097383639</v>
      </c>
      <c r="BH162">
        <v>3.9149286834526648E-2</v>
      </c>
      <c r="BI162">
        <v>2.9857287639963832E-2</v>
      </c>
    </row>
    <row r="163" spans="1:61" x14ac:dyDescent="0.35">
      <c r="A163" t="s">
        <v>1486</v>
      </c>
      <c r="B163" t="s">
        <v>788</v>
      </c>
      <c r="C163">
        <v>134.85</v>
      </c>
      <c r="D163">
        <v>8.1179391160256351</v>
      </c>
      <c r="E163">
        <v>909.07610084999999</v>
      </c>
      <c r="F163" t="s">
        <v>3</v>
      </c>
      <c r="G163">
        <v>1.5616434613844991E-2</v>
      </c>
      <c r="H163" t="s">
        <v>3</v>
      </c>
      <c r="I163">
        <v>3.8060651588450282E-2</v>
      </c>
      <c r="J163">
        <v>0.92195059639459997</v>
      </c>
      <c r="K163">
        <v>3.4679038923066813E-2</v>
      </c>
      <c r="L163">
        <v>0.43822772095814311</v>
      </c>
      <c r="M163">
        <v>2.102272696520752E-2</v>
      </c>
      <c r="N163">
        <v>0.1690694912567739</v>
      </c>
      <c r="O163">
        <v>59942.896052740987</v>
      </c>
      <c r="P163" s="1">
        <v>0.2046071028950168</v>
      </c>
      <c r="Q163">
        <v>0.19952274543766019</v>
      </c>
      <c r="R163">
        <v>0.59587015166732304</v>
      </c>
      <c r="S163">
        <v>9.5630000000000006</v>
      </c>
      <c r="T163">
        <v>79331.481453221495</v>
      </c>
      <c r="U163" s="1">
        <v>97.329717579106244</v>
      </c>
      <c r="V163">
        <v>230342.05058893029</v>
      </c>
      <c r="W163" s="1">
        <v>0.7952112804036382</v>
      </c>
      <c r="X163">
        <v>6.7024013561270926E-2</v>
      </c>
      <c r="Y163">
        <v>0.137764706035091</v>
      </c>
      <c r="Z163">
        <v>0.20478871959636191</v>
      </c>
      <c r="AA163">
        <v>230.34205058893039</v>
      </c>
      <c r="AB163">
        <v>5679.5289654156804</v>
      </c>
      <c r="AC163" s="1">
        <v>520.04347306200589</v>
      </c>
      <c r="AD163">
        <v>192556.32360752401</v>
      </c>
      <c r="AE163" s="1" t="s">
        <v>3</v>
      </c>
      <c r="AF163">
        <v>38297.1</v>
      </c>
      <c r="AG163" s="1">
        <v>59757.117380716641</v>
      </c>
      <c r="AH163" s="1">
        <v>33.750583550000002</v>
      </c>
      <c r="AI163">
        <v>21.749548300000001</v>
      </c>
      <c r="AJ163">
        <v>25.23438535</v>
      </c>
      <c r="AK163">
        <v>1.0024999999999999</v>
      </c>
      <c r="AL163">
        <v>0.67854159999999997</v>
      </c>
      <c r="AM163">
        <v>0.89404900000000009</v>
      </c>
      <c r="AN163">
        <v>1375.4284685886</v>
      </c>
      <c r="AO163" s="1">
        <v>1.2831467213650629</v>
      </c>
      <c r="AP163">
        <v>2222.4062181078898</v>
      </c>
      <c r="AQ163" s="1">
        <v>3349.381938212041</v>
      </c>
      <c r="AR163" s="1">
        <v>8712.1719233597923</v>
      </c>
      <c r="AS163" s="1">
        <v>791.57590060642246</v>
      </c>
      <c r="AT163">
        <v>491.70714712579831</v>
      </c>
      <c r="AU163">
        <v>15567.243127411941</v>
      </c>
      <c r="AV163" s="1">
        <v>8363.3019727135415</v>
      </c>
      <c r="AW163" s="1">
        <v>0.47416491274499989</v>
      </c>
      <c r="AX163">
        <v>6119.5119407142602</v>
      </c>
      <c r="AY163" s="1">
        <v>0.33573097973999999</v>
      </c>
      <c r="AZ163">
        <v>1167.3675905805751</v>
      </c>
      <c r="BA163">
        <v>6.5531123289999979E-2</v>
      </c>
      <c r="BB163">
        <v>2241.7052150090049</v>
      </c>
      <c r="BC163" s="1">
        <v>0.124572984225</v>
      </c>
      <c r="BD163">
        <v>17891.886719017381</v>
      </c>
      <c r="BE163" s="1">
        <v>0.54969139311133186</v>
      </c>
      <c r="BF163">
        <v>0.24064032262594059</v>
      </c>
      <c r="BG163">
        <v>0.1513691274668858</v>
      </c>
      <c r="BH163">
        <v>4.0820617207222083E-2</v>
      </c>
      <c r="BI163">
        <v>1.747853958861964E-2</v>
      </c>
    </row>
    <row r="164" spans="1:61" x14ac:dyDescent="0.35">
      <c r="A164" t="s">
        <v>1487</v>
      </c>
      <c r="B164" t="s">
        <v>789</v>
      </c>
      <c r="C164">
        <v>56.5</v>
      </c>
      <c r="D164">
        <v>50.722247785788802</v>
      </c>
      <c r="E164">
        <v>2258.7199853000002</v>
      </c>
      <c r="F164">
        <v>9.8198637249596599E-3</v>
      </c>
      <c r="G164">
        <v>3.5911935470810043E-2</v>
      </c>
      <c r="H164" t="s">
        <v>3</v>
      </c>
      <c r="I164">
        <v>0.11360747669151749</v>
      </c>
      <c r="J164">
        <v>0.76682231137798218</v>
      </c>
      <c r="K164">
        <v>7.4274445406059458E-2</v>
      </c>
      <c r="L164">
        <v>0.47412046868465879</v>
      </c>
      <c r="M164">
        <v>2.849516897183162E-2</v>
      </c>
      <c r="N164">
        <v>0.15340137417227059</v>
      </c>
      <c r="O164">
        <v>67765.817761405997</v>
      </c>
      <c r="P164" s="1">
        <v>0.1776079273756844</v>
      </c>
      <c r="Q164">
        <v>0.18388720028298181</v>
      </c>
      <c r="R164">
        <v>0.6385048723413338</v>
      </c>
      <c r="S164">
        <v>17.113</v>
      </c>
      <c r="T164">
        <v>91199.837938415978</v>
      </c>
      <c r="U164" s="1">
        <v>145.15543961730091</v>
      </c>
      <c r="V164">
        <v>211010.87637689229</v>
      </c>
      <c r="W164" s="1">
        <v>0.71582170878568985</v>
      </c>
      <c r="X164">
        <v>0.2080312442996072</v>
      </c>
      <c r="Y164">
        <v>7.6147046914702976E-2</v>
      </c>
      <c r="Z164">
        <v>0.28417829121431021</v>
      </c>
      <c r="AA164">
        <v>211.01087637689221</v>
      </c>
      <c r="AB164">
        <v>5952.741436399494</v>
      </c>
      <c r="AC164" s="1">
        <v>615.11117328058947</v>
      </c>
      <c r="AD164">
        <v>164667.5361127551</v>
      </c>
      <c r="AE164" s="1" t="s">
        <v>3</v>
      </c>
      <c r="AF164">
        <v>37522.85</v>
      </c>
      <c r="AG164" s="1">
        <v>61426.789370781808</v>
      </c>
      <c r="AH164" s="1">
        <v>45.1676243</v>
      </c>
      <c r="AI164">
        <v>26.105840650000001</v>
      </c>
      <c r="AJ164">
        <v>31.565422399999999</v>
      </c>
      <c r="AK164">
        <v>2.1575000000000002</v>
      </c>
      <c r="AL164">
        <v>1.3678379000000001</v>
      </c>
      <c r="AM164">
        <v>1.9087615499999999</v>
      </c>
      <c r="AN164">
        <v>597.9296746937714</v>
      </c>
      <c r="AO164" s="1">
        <v>1.039138640114543</v>
      </c>
      <c r="AP164">
        <v>1793.9590492354309</v>
      </c>
      <c r="AQ164" s="1">
        <v>2682.6502351649269</v>
      </c>
      <c r="AR164" s="1">
        <v>8206.9793173947965</v>
      </c>
      <c r="AS164" s="1">
        <v>882.41618348530881</v>
      </c>
      <c r="AT164" s="1">
        <v>384.26036511637659</v>
      </c>
      <c r="AU164">
        <v>13950.265150396841</v>
      </c>
      <c r="AV164" s="1">
        <v>6198.211312976111</v>
      </c>
      <c r="AW164" s="1">
        <v>0.41958387998000007</v>
      </c>
      <c r="AX164">
        <v>5920.1379495542651</v>
      </c>
      <c r="AY164" s="1">
        <v>0.38892935533999989</v>
      </c>
      <c r="AZ164">
        <v>912.63052090127508</v>
      </c>
      <c r="BA164">
        <v>6.1005220574999998E-2</v>
      </c>
      <c r="BB164">
        <v>1968.8330334970599</v>
      </c>
      <c r="BC164" s="1">
        <v>0.13048154409500001</v>
      </c>
      <c r="BD164">
        <v>14999.81281692871</v>
      </c>
      <c r="BE164" s="1">
        <v>0.56939845250530186</v>
      </c>
      <c r="BF164">
        <v>0.22782908469285379</v>
      </c>
      <c r="BG164">
        <v>0.1511801397048515</v>
      </c>
      <c r="BH164">
        <v>3.4050700533042363E-2</v>
      </c>
      <c r="BI164">
        <v>1.7541622563950528E-2</v>
      </c>
    </row>
    <row r="165" spans="1:61" x14ac:dyDescent="0.35">
      <c r="A165" t="s">
        <v>1488</v>
      </c>
      <c r="B165" t="s">
        <v>790</v>
      </c>
      <c r="C165">
        <v>114</v>
      </c>
      <c r="D165">
        <v>9.7425070830574292</v>
      </c>
      <c r="E165">
        <v>995.42489330000012</v>
      </c>
      <c r="F165">
        <v>1.7601499456067281E-2</v>
      </c>
      <c r="G165">
        <v>1.18024492677552E-2</v>
      </c>
      <c r="H165" t="s">
        <v>3</v>
      </c>
      <c r="I165">
        <v>4.3248018236770699E-2</v>
      </c>
      <c r="J165">
        <v>0.91597339891354146</v>
      </c>
      <c r="K165">
        <v>3.010579488697138E-2</v>
      </c>
      <c r="L165">
        <v>0.33642382421115619</v>
      </c>
      <c r="M165">
        <v>1.8535951183538211E-2</v>
      </c>
      <c r="N165">
        <v>0.15111443675582881</v>
      </c>
      <c r="O165">
        <v>61974.092938750502</v>
      </c>
      <c r="P165" s="1">
        <v>0.23545760537261851</v>
      </c>
      <c r="Q165">
        <v>0.1857094323920187</v>
      </c>
      <c r="R165">
        <v>0.57883296223536274</v>
      </c>
      <c r="S165">
        <v>11.417</v>
      </c>
      <c r="T165">
        <v>74667.381670568517</v>
      </c>
      <c r="U165" s="1">
        <v>89.705777151864794</v>
      </c>
      <c r="V165">
        <v>217512.49667444479</v>
      </c>
      <c r="W165" s="1">
        <v>0.83038023950055817</v>
      </c>
      <c r="X165">
        <v>5.8164068815131267E-2</v>
      </c>
      <c r="Y165">
        <v>0.1114556916843107</v>
      </c>
      <c r="Z165">
        <v>0.169619760499442</v>
      </c>
      <c r="AA165">
        <v>217.5124966744448</v>
      </c>
      <c r="AB165">
        <v>5262.8654888199426</v>
      </c>
      <c r="AC165" s="1">
        <v>562.98071065834574</v>
      </c>
      <c r="AD165">
        <v>184027.9898325096</v>
      </c>
      <c r="AE165" s="1" t="s">
        <v>3</v>
      </c>
      <c r="AF165">
        <v>40962.65</v>
      </c>
      <c r="AG165" s="1">
        <v>63543.523512875698</v>
      </c>
      <c r="AH165" s="1">
        <v>35.380029250000007</v>
      </c>
      <c r="AI165">
        <v>21.916226600000002</v>
      </c>
      <c r="AJ165">
        <v>26.774709349999998</v>
      </c>
      <c r="AK165">
        <v>1.7875000000000001</v>
      </c>
      <c r="AL165">
        <v>0.92366004999999995</v>
      </c>
      <c r="AM165">
        <v>1.406839</v>
      </c>
      <c r="AN165">
        <v>1678.22420618038</v>
      </c>
      <c r="AO165">
        <v>1.350843287486128</v>
      </c>
      <c r="AP165">
        <v>2055.9277592800422</v>
      </c>
      <c r="AQ165" s="1">
        <v>3117.9991284786402</v>
      </c>
      <c r="AR165" s="1">
        <v>8067.4464816619238</v>
      </c>
      <c r="AS165" s="1">
        <v>779.80000780447449</v>
      </c>
      <c r="AT165" s="1">
        <v>400.35343287214948</v>
      </c>
      <c r="AU165">
        <v>14421.52681009723</v>
      </c>
      <c r="AV165" s="1">
        <v>7379.8657963067844</v>
      </c>
      <c r="AW165" s="1">
        <v>0.45435082967500001</v>
      </c>
      <c r="AX165">
        <v>6192.3707545562493</v>
      </c>
      <c r="AY165" s="1">
        <v>0.37316105058499999</v>
      </c>
      <c r="AZ165">
        <v>1262.9825471325801</v>
      </c>
      <c r="BA165">
        <v>7.7284095359999999E-2</v>
      </c>
      <c r="BB165">
        <v>1560.4384683122701</v>
      </c>
      <c r="BC165" s="1">
        <v>9.5204024380000002E-2</v>
      </c>
      <c r="BD165">
        <v>16395.65756630788</v>
      </c>
      <c r="BE165" s="1">
        <v>0.55373673366465126</v>
      </c>
      <c r="BF165">
        <v>0.23056135355563789</v>
      </c>
      <c r="BG165">
        <v>0.1563216933196212</v>
      </c>
      <c r="BH165">
        <v>4.2517897275645748E-2</v>
      </c>
      <c r="BI165">
        <v>1.686232218444399E-2</v>
      </c>
    </row>
    <row r="166" spans="1:61" x14ac:dyDescent="0.35">
      <c r="A166" t="s">
        <v>1489</v>
      </c>
      <c r="B166" t="s">
        <v>791</v>
      </c>
      <c r="C166">
        <v>20.7</v>
      </c>
      <c r="D166">
        <v>269.22290315466489</v>
      </c>
      <c r="E166">
        <v>4747.7020129999983</v>
      </c>
      <c r="F166">
        <v>2.399430046084659E-2</v>
      </c>
      <c r="G166">
        <v>0.2382614470218915</v>
      </c>
      <c r="H166">
        <v>2.230430609523396E-3</v>
      </c>
      <c r="I166">
        <v>0.10762277387811441</v>
      </c>
      <c r="J166">
        <v>0.52738274011013297</v>
      </c>
      <c r="K166">
        <v>0.1054583636217693</v>
      </c>
      <c r="L166">
        <v>0.71894394815834406</v>
      </c>
      <c r="M166">
        <v>5.5942234045337817E-2</v>
      </c>
      <c r="N166">
        <v>0.1783434773810712</v>
      </c>
      <c r="O166">
        <v>69658.175109203992</v>
      </c>
      <c r="P166" s="1">
        <v>0.2512698986384167</v>
      </c>
      <c r="Q166">
        <v>0.19266958781950849</v>
      </c>
      <c r="R166">
        <v>0.55606051354207475</v>
      </c>
      <c r="S166">
        <v>35.393000000000001</v>
      </c>
      <c r="T166">
        <v>96175.552903634991</v>
      </c>
      <c r="U166" s="1">
        <v>145.41025598495381</v>
      </c>
      <c r="V166">
        <v>156477.68148405329</v>
      </c>
      <c r="W166" s="1">
        <v>0.69330210211811416</v>
      </c>
      <c r="X166">
        <v>0.25061733940181607</v>
      </c>
      <c r="Y166">
        <v>5.6080558480069688E-2</v>
      </c>
      <c r="Z166">
        <v>0.30669789788188578</v>
      </c>
      <c r="AA166">
        <v>156.47768148405339</v>
      </c>
      <c r="AB166">
        <v>5614.4280624518524</v>
      </c>
      <c r="AC166" s="1">
        <v>605.06706827769233</v>
      </c>
      <c r="AD166">
        <v>119448.23414015189</v>
      </c>
      <c r="AE166" s="1" t="s">
        <v>3</v>
      </c>
      <c r="AF166">
        <v>34608.375</v>
      </c>
      <c r="AG166" s="1">
        <v>52230.427589688697</v>
      </c>
      <c r="AH166" s="1">
        <v>58.301690800000003</v>
      </c>
      <c r="AI166">
        <v>32.481687850000007</v>
      </c>
      <c r="AJ166">
        <v>39.217422900000003</v>
      </c>
      <c r="AK166">
        <v>2.1465000000000001</v>
      </c>
      <c r="AL166">
        <v>1.7325416499999999</v>
      </c>
      <c r="AM166">
        <v>1.94835925</v>
      </c>
      <c r="AN166">
        <v>287.55236150268598</v>
      </c>
      <c r="AO166" s="1">
        <v>1.129062977351716</v>
      </c>
      <c r="AP166">
        <v>1916.270747864864</v>
      </c>
      <c r="AQ166" s="1">
        <v>2778.588157862413</v>
      </c>
      <c r="AR166" s="1">
        <v>8731.9625737919087</v>
      </c>
      <c r="AS166" s="1">
        <v>1144.386695411383</v>
      </c>
      <c r="AT166">
        <v>546.96516254611913</v>
      </c>
      <c r="AU166">
        <v>15118.17333747669</v>
      </c>
      <c r="AV166" s="1">
        <v>7320.6733185038756</v>
      </c>
      <c r="AW166" s="1">
        <v>0.44886032594000003</v>
      </c>
      <c r="AX166">
        <v>5263.8465246927253</v>
      </c>
      <c r="AY166" s="1">
        <v>0.31321523751500002</v>
      </c>
      <c r="AZ166">
        <v>992.54329914606001</v>
      </c>
      <c r="BA166" s="1">
        <v>5.9121924120000002E-2</v>
      </c>
      <c r="BB166">
        <v>2956.4595623240239</v>
      </c>
      <c r="BC166" s="1">
        <v>0.17880251244000009</v>
      </c>
      <c r="BD166">
        <v>16533.522704666691</v>
      </c>
      <c r="BE166" s="1">
        <v>0.57361994673610783</v>
      </c>
      <c r="BF166">
        <v>0.22788028473662489</v>
      </c>
      <c r="BG166">
        <v>0.14958574562585161</v>
      </c>
      <c r="BH166">
        <v>3.3899450348862811E-2</v>
      </c>
      <c r="BI166">
        <v>1.501457255255266E-2</v>
      </c>
    </row>
    <row r="167" spans="1:61" x14ac:dyDescent="0.35">
      <c r="A167" t="s">
        <v>1490</v>
      </c>
      <c r="B167" t="s">
        <v>792</v>
      </c>
      <c r="C167">
        <v>15.85</v>
      </c>
      <c r="D167">
        <v>338.35454741474479</v>
      </c>
      <c r="E167">
        <v>4419.7618578999991</v>
      </c>
      <c r="F167">
        <v>7.1510775270483317E-3</v>
      </c>
      <c r="G167">
        <v>0.4064329720319515</v>
      </c>
      <c r="H167">
        <v>1.827348512783914E-3</v>
      </c>
      <c r="I167">
        <v>0.1406360870036388</v>
      </c>
      <c r="J167">
        <v>0.34499599466874331</v>
      </c>
      <c r="K167">
        <v>0.1182318230656727</v>
      </c>
      <c r="L167">
        <v>0.99545457162179929</v>
      </c>
      <c r="M167">
        <v>7.3907679983186106E-2</v>
      </c>
      <c r="N167">
        <v>0.19468791564394239</v>
      </c>
      <c r="O167">
        <v>65417.924577692502</v>
      </c>
      <c r="P167" s="1">
        <v>0.27255585554594808</v>
      </c>
      <c r="Q167">
        <v>0.1973712531856249</v>
      </c>
      <c r="R167">
        <v>0.53007289126842705</v>
      </c>
      <c r="S167">
        <v>52.567500000000003</v>
      </c>
      <c r="T167">
        <v>89080.424511845486</v>
      </c>
      <c r="U167" s="1">
        <v>92.766537893101969</v>
      </c>
      <c r="V167">
        <v>124638.4216385441</v>
      </c>
      <c r="W167" s="1">
        <v>0.64614945166615723</v>
      </c>
      <c r="X167">
        <v>0.27209041851373561</v>
      </c>
      <c r="Y167">
        <v>8.1760129820107358E-2</v>
      </c>
      <c r="Z167">
        <v>0.35385054833384288</v>
      </c>
      <c r="AA167">
        <v>124.6384216385441</v>
      </c>
      <c r="AB167">
        <v>5143.3749671252717</v>
      </c>
      <c r="AC167" s="1">
        <v>570.05411931875233</v>
      </c>
      <c r="AD167">
        <v>74828.784438885792</v>
      </c>
      <c r="AE167" s="1" t="s">
        <v>3</v>
      </c>
      <c r="AF167">
        <v>28882.224999999999</v>
      </c>
      <c r="AG167" s="1">
        <v>42563.802706486647</v>
      </c>
      <c r="AH167" s="1">
        <v>59.097929399999977</v>
      </c>
      <c r="AI167">
        <v>35.994788600000007</v>
      </c>
      <c r="AJ167">
        <v>44.477044500000012</v>
      </c>
      <c r="AK167">
        <v>2.709000000000001</v>
      </c>
      <c r="AL167">
        <v>2.1815451000000001</v>
      </c>
      <c r="AM167">
        <v>2.5140617000000001</v>
      </c>
      <c r="AN167">
        <v>7.2906756133461856E-2</v>
      </c>
      <c r="AO167" s="1">
        <v>1.2384375888874011</v>
      </c>
      <c r="AP167">
        <v>2611.3599964532391</v>
      </c>
      <c r="AQ167" s="1">
        <v>4147.407521146095</v>
      </c>
      <c r="AR167" s="1">
        <v>9949.0281654399369</v>
      </c>
      <c r="AS167" s="1">
        <v>1407.773843751909</v>
      </c>
      <c r="AT167">
        <v>796.51069836047759</v>
      </c>
      <c r="AU167">
        <v>18912.080225151662</v>
      </c>
      <c r="AV167" s="1">
        <v>10126.97449305587</v>
      </c>
      <c r="AW167" s="1">
        <v>0.51690812031999989</v>
      </c>
      <c r="AX167">
        <v>4495.8992648771646</v>
      </c>
      <c r="AY167" s="1">
        <v>0.22042052308999999</v>
      </c>
      <c r="AZ167">
        <v>878.21292510185015</v>
      </c>
      <c r="BA167">
        <v>4.2670875955000007E-2</v>
      </c>
      <c r="BB167">
        <v>4414.432963670879</v>
      </c>
      <c r="BC167" s="1">
        <v>0.22000048065</v>
      </c>
      <c r="BD167">
        <v>19915.519646705761</v>
      </c>
      <c r="BE167" s="1">
        <v>0.55913818616766486</v>
      </c>
      <c r="BF167">
        <v>0.217595438939645</v>
      </c>
      <c r="BG167">
        <v>0.17580037127019951</v>
      </c>
      <c r="BH167">
        <v>3.4781741207707557E-2</v>
      </c>
      <c r="BI167">
        <v>1.2684262414783159E-2</v>
      </c>
    </row>
    <row r="168" spans="1:61" x14ac:dyDescent="0.35">
      <c r="A168" t="s">
        <v>1491</v>
      </c>
      <c r="B168" t="s">
        <v>793</v>
      </c>
      <c r="C168">
        <v>119.5</v>
      </c>
      <c r="D168">
        <v>9.7217630200902629</v>
      </c>
      <c r="E168">
        <v>1031.1879215500001</v>
      </c>
      <c r="F168">
        <v>1.7601499456067281E-2</v>
      </c>
      <c r="G168">
        <v>1.098662494084161E-2</v>
      </c>
      <c r="H168" t="s">
        <v>3</v>
      </c>
      <c r="I168">
        <v>4.3187969616853658E-2</v>
      </c>
      <c r="J168">
        <v>0.91696399893206659</v>
      </c>
      <c r="K168">
        <v>3.099026188020108E-2</v>
      </c>
      <c r="L168">
        <v>0.31415946056260752</v>
      </c>
      <c r="M168">
        <v>1.5726204796093581E-2</v>
      </c>
      <c r="N168">
        <v>0.15299316923302009</v>
      </c>
      <c r="O168">
        <v>63098.206441144997</v>
      </c>
      <c r="P168" s="1">
        <v>0.19520310578973801</v>
      </c>
      <c r="Q168">
        <v>0.17786121127486529</v>
      </c>
      <c r="R168">
        <v>0.62693568293539659</v>
      </c>
      <c r="S168">
        <v>10.6645</v>
      </c>
      <c r="T168">
        <v>76207.706801916007</v>
      </c>
      <c r="U168" s="1">
        <v>105.3836731811881</v>
      </c>
      <c r="V168">
        <v>224302.02852577381</v>
      </c>
      <c r="W168" s="1">
        <v>0.79265740593161327</v>
      </c>
      <c r="X168">
        <v>5.4479865876264383E-2</v>
      </c>
      <c r="Y168">
        <v>0.1528627281921224</v>
      </c>
      <c r="Z168">
        <v>0.20734259406838679</v>
      </c>
      <c r="AA168">
        <v>224.30202852577389</v>
      </c>
      <c r="AB168">
        <v>5513.3667553568212</v>
      </c>
      <c r="AC168" s="1">
        <v>567.50627392661249</v>
      </c>
      <c r="AD168">
        <v>196095.57336935349</v>
      </c>
      <c r="AE168" s="1" t="s">
        <v>3</v>
      </c>
      <c r="AF168">
        <v>41606.1</v>
      </c>
      <c r="AG168" s="1">
        <v>66756.963939013629</v>
      </c>
      <c r="AH168" s="1">
        <v>33.445283549999992</v>
      </c>
      <c r="AI168">
        <v>22.023149499999999</v>
      </c>
      <c r="AJ168">
        <v>24.525061950000001</v>
      </c>
      <c r="AK168">
        <v>1.8025</v>
      </c>
      <c r="AL168">
        <v>1.0243610000000001</v>
      </c>
      <c r="AM168">
        <v>1.4797586</v>
      </c>
      <c r="AN168">
        <v>1318.7251723559441</v>
      </c>
      <c r="AO168" s="1">
        <v>1.210854443443474</v>
      </c>
      <c r="AP168">
        <v>1844.4442746072341</v>
      </c>
      <c r="AQ168" s="1">
        <v>2893.7783257391611</v>
      </c>
      <c r="AR168" s="1">
        <v>8076.3792218860744</v>
      </c>
      <c r="AS168" s="1">
        <v>762.35277466288653</v>
      </c>
      <c r="AT168">
        <v>1104.685224903141</v>
      </c>
      <c r="AU168">
        <v>14681.639821798501</v>
      </c>
      <c r="AV168" s="1">
        <v>7286.0846578841856</v>
      </c>
      <c r="AW168" s="1">
        <v>0.45914478603999997</v>
      </c>
      <c r="AX168">
        <v>5913.8841418779994</v>
      </c>
      <c r="AY168" s="1">
        <v>0.36579682907000011</v>
      </c>
      <c r="AZ168">
        <v>1274.4194184559949</v>
      </c>
      <c r="BA168">
        <v>7.9840136234999998E-2</v>
      </c>
      <c r="BB168">
        <v>1507.8163161647601</v>
      </c>
      <c r="BC168" s="1">
        <v>9.5218248659999991E-2</v>
      </c>
      <c r="BD168">
        <v>15982.20453438294</v>
      </c>
      <c r="BE168" s="1">
        <v>0.54942536012712595</v>
      </c>
      <c r="BF168">
        <v>0.2356396719372609</v>
      </c>
      <c r="BG168">
        <v>0.15678252227733239</v>
      </c>
      <c r="BH168">
        <v>4.0281002307925057E-2</v>
      </c>
      <c r="BI168">
        <v>1.7871443350355731E-2</v>
      </c>
    </row>
    <row r="169" spans="1:61" x14ac:dyDescent="0.35">
      <c r="A169" t="s">
        <v>1492</v>
      </c>
      <c r="B169" t="s">
        <v>794</v>
      </c>
      <c r="C169">
        <v>81.75</v>
      </c>
      <c r="D169">
        <v>20.193674918996191</v>
      </c>
      <c r="E169">
        <v>1382.5029887000001</v>
      </c>
      <c r="F169">
        <v>1.240296877269724E-2</v>
      </c>
      <c r="G169">
        <v>1.958877100078453E-2</v>
      </c>
      <c r="H169" t="s">
        <v>3</v>
      </c>
      <c r="I169">
        <v>4.0277245107044772E-2</v>
      </c>
      <c r="J169">
        <v>0.91370821880409225</v>
      </c>
      <c r="K169">
        <v>3.1655163675162253E-2</v>
      </c>
      <c r="L169">
        <v>0.18976849710143859</v>
      </c>
      <c r="M169">
        <v>4.1158182909309518E-2</v>
      </c>
      <c r="N169">
        <v>0.12032284162675</v>
      </c>
      <c r="O169">
        <v>66311.123178677488</v>
      </c>
      <c r="P169" s="1">
        <v>0.1790564068948175</v>
      </c>
      <c r="Q169">
        <v>0.17799426411705879</v>
      </c>
      <c r="R169">
        <v>0.64294932898812363</v>
      </c>
      <c r="S169">
        <v>10.307499999999999</v>
      </c>
      <c r="T169">
        <v>88142.060701696493</v>
      </c>
      <c r="U169" s="1">
        <v>141.36152507739601</v>
      </c>
      <c r="V169">
        <v>238541.45164941219</v>
      </c>
      <c r="W169" s="1">
        <v>0.83356222370721245</v>
      </c>
      <c r="X169">
        <v>7.8121984730061447E-2</v>
      </c>
      <c r="Y169">
        <v>8.8315791562726148E-2</v>
      </c>
      <c r="Z169">
        <v>0.16643777629278761</v>
      </c>
      <c r="AA169">
        <v>238.54145164941221</v>
      </c>
      <c r="AB169">
        <v>5765.2142319178947</v>
      </c>
      <c r="AC169" s="1">
        <v>655.34004427030527</v>
      </c>
      <c r="AD169">
        <v>206981.81318484721</v>
      </c>
      <c r="AE169" s="1" t="s">
        <v>3</v>
      </c>
      <c r="AF169">
        <v>48478.9</v>
      </c>
      <c r="AG169" s="1">
        <v>86047.370456478879</v>
      </c>
      <c r="AH169" s="1">
        <v>36.405419650000013</v>
      </c>
      <c r="AI169">
        <v>22.4171069</v>
      </c>
      <c r="AJ169">
        <v>24.083364750000001</v>
      </c>
      <c r="AK169">
        <v>1.542</v>
      </c>
      <c r="AL169">
        <v>1.1498643</v>
      </c>
      <c r="AM169">
        <v>1.3465379</v>
      </c>
      <c r="AN169">
        <v>1842.1465399616809</v>
      </c>
      <c r="AO169">
        <v>0.97898305711542033</v>
      </c>
      <c r="AP169">
        <v>1746.72165404266</v>
      </c>
      <c r="AQ169" s="1">
        <v>2615.4635857462622</v>
      </c>
      <c r="AR169" s="1">
        <v>7667.8319535166647</v>
      </c>
      <c r="AS169" s="1">
        <v>687.61045458059948</v>
      </c>
      <c r="AT169">
        <v>405.78034560113042</v>
      </c>
      <c r="AU169">
        <v>13123.407993487321</v>
      </c>
      <c r="AV169" s="1">
        <v>5573.0362830166441</v>
      </c>
      <c r="AW169" s="1">
        <v>0.38729398621000011</v>
      </c>
      <c r="AX169">
        <v>6719.0376351142941</v>
      </c>
      <c r="AY169" s="1">
        <v>0.45741530513000012</v>
      </c>
      <c r="AZ169">
        <v>1283.8455357422599</v>
      </c>
      <c r="BA169">
        <v>8.8885319300000015E-2</v>
      </c>
      <c r="BB169">
        <v>973.54995333514</v>
      </c>
      <c r="BC169" s="1">
        <v>6.6405389334999995E-2</v>
      </c>
      <c r="BD169">
        <v>14549.46940720834</v>
      </c>
      <c r="BE169" s="1">
        <v>0.55261430377747223</v>
      </c>
      <c r="BF169">
        <v>0.23442678715117621</v>
      </c>
      <c r="BG169">
        <v>0.15045585661224911</v>
      </c>
      <c r="BH169">
        <v>4.2824656876673368E-2</v>
      </c>
      <c r="BI169">
        <v>1.9678395582429131E-2</v>
      </c>
    </row>
    <row r="170" spans="1:61" x14ac:dyDescent="0.35">
      <c r="A170" t="s">
        <v>1493</v>
      </c>
      <c r="B170" t="s">
        <v>795</v>
      </c>
      <c r="C170">
        <v>24.55</v>
      </c>
      <c r="D170">
        <v>216.98609881606421</v>
      </c>
      <c r="E170">
        <v>3640.4321282999999</v>
      </c>
      <c r="F170">
        <v>1.4768054962252621E-2</v>
      </c>
      <c r="G170">
        <v>0.14739007734830911</v>
      </c>
      <c r="H170">
        <v>2.2612967979108532E-3</v>
      </c>
      <c r="I170">
        <v>9.3709632966842274E-2</v>
      </c>
      <c r="J170">
        <v>0.63907138913074069</v>
      </c>
      <c r="K170">
        <v>0.1067210376460254</v>
      </c>
      <c r="L170">
        <v>0.76674635571198002</v>
      </c>
      <c r="M170">
        <v>4.3608973233567938E-2</v>
      </c>
      <c r="N170">
        <v>0.175414306385237</v>
      </c>
      <c r="O170">
        <v>66924.805589547002</v>
      </c>
      <c r="P170" s="1">
        <v>0.22379995149077361</v>
      </c>
      <c r="Q170">
        <v>0.17692692461330861</v>
      </c>
      <c r="R170">
        <v>0.59927312389591769</v>
      </c>
      <c r="S170">
        <v>26.113</v>
      </c>
      <c r="T170">
        <v>90682.395350482504</v>
      </c>
      <c r="U170" s="1">
        <v>138.9608154197544</v>
      </c>
      <c r="V170">
        <v>155775.63495611161</v>
      </c>
      <c r="W170" s="1">
        <v>0.71436862745632368</v>
      </c>
      <c r="X170">
        <v>0.22167231487093819</v>
      </c>
      <c r="Y170">
        <v>6.3959057672738087E-2</v>
      </c>
      <c r="Z170">
        <v>0.28563137254367632</v>
      </c>
      <c r="AA170">
        <v>155.7756349561115</v>
      </c>
      <c r="AB170">
        <v>5436.2126238120818</v>
      </c>
      <c r="AC170" s="1">
        <v>627.09853917341854</v>
      </c>
      <c r="AD170">
        <v>118938.1609039302</v>
      </c>
      <c r="AE170" s="1" t="s">
        <v>3</v>
      </c>
      <c r="AF170">
        <v>33801.925000000003</v>
      </c>
      <c r="AG170" s="1">
        <v>52512.169105737237</v>
      </c>
      <c r="AH170" s="1">
        <v>54.23747740000001</v>
      </c>
      <c r="AI170">
        <v>32.551373499999997</v>
      </c>
      <c r="AJ170">
        <v>38.714244049999998</v>
      </c>
      <c r="AK170">
        <v>2.4</v>
      </c>
      <c r="AL170">
        <v>1.8832807499999999</v>
      </c>
      <c r="AM170">
        <v>2.1578189000000001</v>
      </c>
      <c r="AN170">
        <v>237.41550766762029</v>
      </c>
      <c r="AO170" s="1">
        <v>1.0905632700908221</v>
      </c>
      <c r="AP170">
        <v>1749.741676689491</v>
      </c>
      <c r="AQ170" s="1">
        <v>2992.914902926922</v>
      </c>
      <c r="AR170" s="1">
        <v>8632.0441857578444</v>
      </c>
      <c r="AS170" s="1">
        <v>1029.8168897911601</v>
      </c>
      <c r="AT170">
        <v>489.70913665705291</v>
      </c>
      <c r="AU170">
        <v>14894.22679182247</v>
      </c>
      <c r="AV170" s="1">
        <v>7342.5039844733747</v>
      </c>
      <c r="AW170" s="1">
        <v>0.45022937740000002</v>
      </c>
      <c r="AX170">
        <v>4975.0274675547353</v>
      </c>
      <c r="AY170" s="1">
        <v>0.30468975999999992</v>
      </c>
      <c r="AZ170">
        <v>826.80005856652519</v>
      </c>
      <c r="BA170">
        <v>5.0416534614999987E-2</v>
      </c>
      <c r="BB170">
        <v>3191.0703826469239</v>
      </c>
      <c r="BC170" s="1">
        <v>0.19466432798</v>
      </c>
      <c r="BD170">
        <v>16335.40189324156</v>
      </c>
      <c r="BE170" s="1">
        <v>0.56529498008424683</v>
      </c>
      <c r="BF170">
        <v>0.22576351171961029</v>
      </c>
      <c r="BG170">
        <v>0.1597899565160798</v>
      </c>
      <c r="BH170">
        <v>3.3595011459752341E-2</v>
      </c>
      <c r="BI170">
        <v>1.5556540220310579E-2</v>
      </c>
    </row>
    <row r="171" spans="1:61" x14ac:dyDescent="0.35">
      <c r="A171" t="s">
        <v>1494</v>
      </c>
      <c r="B171" t="s">
        <v>796</v>
      </c>
      <c r="C171">
        <v>33.15</v>
      </c>
      <c r="D171">
        <v>240.23328037828321</v>
      </c>
      <c r="E171">
        <v>6830.1399349000003</v>
      </c>
      <c r="F171">
        <v>5.0212084018549832E-2</v>
      </c>
      <c r="G171">
        <v>0.18518962944072029</v>
      </c>
      <c r="H171">
        <v>2.2663501608022139E-3</v>
      </c>
      <c r="I171">
        <v>8.5126758961550072E-2</v>
      </c>
      <c r="J171">
        <v>0.5942169510580293</v>
      </c>
      <c r="K171">
        <v>8.3718764204986043E-2</v>
      </c>
      <c r="L171">
        <v>0.47447589579966087</v>
      </c>
      <c r="M171">
        <v>5.8345694733598408E-2</v>
      </c>
      <c r="N171">
        <v>0.1673919591009452</v>
      </c>
      <c r="O171">
        <v>74090.534276292019</v>
      </c>
      <c r="P171" s="1">
        <v>0.19577071185495701</v>
      </c>
      <c r="Q171">
        <v>0.1886831210485938</v>
      </c>
      <c r="R171">
        <v>0.61554616709644905</v>
      </c>
      <c r="S171">
        <v>45.111499999999992</v>
      </c>
      <c r="T171">
        <v>98447.749626522011</v>
      </c>
      <c r="U171" s="1">
        <v>151.39460329528191</v>
      </c>
      <c r="V171">
        <v>213088.9065179718</v>
      </c>
      <c r="W171" s="1">
        <v>0.73543095743234344</v>
      </c>
      <c r="X171">
        <v>0.21497279304419881</v>
      </c>
      <c r="Y171">
        <v>4.9596249523457911E-2</v>
      </c>
      <c r="Z171">
        <v>0.26456904256765662</v>
      </c>
      <c r="AA171">
        <v>213.08890651797179</v>
      </c>
      <c r="AB171">
        <v>8097.6963207951412</v>
      </c>
      <c r="AC171" s="1">
        <v>842.06887821673661</v>
      </c>
      <c r="AD171">
        <v>170808.53172393891</v>
      </c>
      <c r="AE171" s="1" t="s">
        <v>3</v>
      </c>
      <c r="AF171">
        <v>41124.300000000003</v>
      </c>
      <c r="AG171" s="1">
        <v>67908.113313791153</v>
      </c>
      <c r="AH171" s="1">
        <v>64.521573799999999</v>
      </c>
      <c r="AI171">
        <v>34.580219700000008</v>
      </c>
      <c r="AJ171">
        <v>42.306432800000003</v>
      </c>
      <c r="AK171">
        <v>2.028</v>
      </c>
      <c r="AL171">
        <v>1.6145099999999999</v>
      </c>
      <c r="AM171">
        <v>1.83204875</v>
      </c>
      <c r="AN171">
        <v>164.6693602832394</v>
      </c>
      <c r="AO171" s="1">
        <v>0.98133930840464578</v>
      </c>
      <c r="AP171">
        <v>1741.665228762907</v>
      </c>
      <c r="AQ171" s="1">
        <v>2501.4114426017691</v>
      </c>
      <c r="AR171" s="1">
        <v>8709.6392273166912</v>
      </c>
      <c r="AS171" s="1">
        <v>1075.4041491643179</v>
      </c>
      <c r="AT171">
        <v>464.10295249176602</v>
      </c>
      <c r="AU171">
        <v>14492.22300033745</v>
      </c>
      <c r="AV171" s="1">
        <v>4963.2463922411298</v>
      </c>
      <c r="AW171" s="1">
        <v>0.32138195281499998</v>
      </c>
      <c r="AX171">
        <v>7336.1773960112641</v>
      </c>
      <c r="AY171" s="1">
        <v>0.46426845975999997</v>
      </c>
      <c r="AZ171">
        <v>1305.7785510553149</v>
      </c>
      <c r="BA171">
        <v>8.4932522775000005E-2</v>
      </c>
      <c r="BB171">
        <v>2016.716408485175</v>
      </c>
      <c r="BC171" s="1">
        <v>0.12941706467</v>
      </c>
      <c r="BD171">
        <v>15621.918747792881</v>
      </c>
      <c r="BE171" s="1">
        <v>0.58736802762918472</v>
      </c>
      <c r="BF171">
        <v>0.2319598507412807</v>
      </c>
      <c r="BG171">
        <v>0.13369238513420681</v>
      </c>
      <c r="BH171">
        <v>3.1464810164233983E-2</v>
      </c>
      <c r="BI171">
        <v>1.5514926331093779E-2</v>
      </c>
    </row>
    <row r="172" spans="1:61" x14ac:dyDescent="0.35">
      <c r="A172" t="s">
        <v>1495</v>
      </c>
      <c r="B172" t="s">
        <v>797</v>
      </c>
      <c r="C172">
        <v>87.35</v>
      </c>
      <c r="D172">
        <v>10.974292446271241</v>
      </c>
      <c r="E172">
        <v>913.36491174999992</v>
      </c>
      <c r="F172">
        <v>1.7601499456067281E-2</v>
      </c>
      <c r="G172">
        <v>1.252941494069318E-2</v>
      </c>
      <c r="H172" t="s">
        <v>3</v>
      </c>
      <c r="I172">
        <v>2.4190635887818428E-2</v>
      </c>
      <c r="J172">
        <v>0.9416162331436535</v>
      </c>
      <c r="K172">
        <v>2.8202229087084418E-2</v>
      </c>
      <c r="L172">
        <v>0.3610593143655193</v>
      </c>
      <c r="M172">
        <v>1.7476206617365479E-2</v>
      </c>
      <c r="N172">
        <v>0.15718899212547219</v>
      </c>
      <c r="O172">
        <v>61524.382091717991</v>
      </c>
      <c r="P172" s="1">
        <v>0.19482946178005761</v>
      </c>
      <c r="Q172">
        <v>0.19547079749210799</v>
      </c>
      <c r="R172">
        <v>0.6096997407278345</v>
      </c>
      <c r="S172">
        <v>9.7125000000000004</v>
      </c>
      <c r="T172">
        <v>77755.012870912004</v>
      </c>
      <c r="U172" s="1">
        <v>103.216939350975</v>
      </c>
      <c r="V172">
        <v>252118.93496229971</v>
      </c>
      <c r="W172" s="1">
        <v>0.74128323163627408</v>
      </c>
      <c r="X172">
        <v>7.0559806783005136E-2</v>
      </c>
      <c r="Y172">
        <v>0.18815696158072079</v>
      </c>
      <c r="Z172">
        <v>0.25871676836372598</v>
      </c>
      <c r="AA172">
        <v>252.1189349622997</v>
      </c>
      <c r="AB172">
        <v>6819.807141329009</v>
      </c>
      <c r="AC172" s="1">
        <v>560.81994673048428</v>
      </c>
      <c r="AD172">
        <v>204348.1432175283</v>
      </c>
      <c r="AE172" s="1" t="s">
        <v>3</v>
      </c>
      <c r="AF172">
        <v>38853.474999999999</v>
      </c>
      <c r="AG172" s="1">
        <v>62012.702374531029</v>
      </c>
      <c r="AH172" s="1">
        <v>35.556406299999999</v>
      </c>
      <c r="AI172">
        <v>22.310238349999999</v>
      </c>
      <c r="AJ172">
        <v>24.789532350000002</v>
      </c>
      <c r="AK172">
        <v>1.8674999999999999</v>
      </c>
      <c r="AL172">
        <v>1.2401521</v>
      </c>
      <c r="AM172">
        <v>1.5722358999999999</v>
      </c>
      <c r="AN172">
        <v>1272.473012621502</v>
      </c>
      <c r="AO172" s="1">
        <v>1.2751286541588189</v>
      </c>
      <c r="AP172">
        <v>2095.84222789246</v>
      </c>
      <c r="AQ172" s="1">
        <v>3056.3783865722189</v>
      </c>
      <c r="AR172" s="1">
        <v>8655.7238033075373</v>
      </c>
      <c r="AS172" s="1">
        <v>864.12215778966561</v>
      </c>
      <c r="AT172">
        <v>497.16073502814533</v>
      </c>
      <c r="AU172">
        <v>15169.227310590029</v>
      </c>
      <c r="AV172" s="1">
        <v>7601.0216557937456</v>
      </c>
      <c r="AW172" s="1">
        <v>0.45147086953499987</v>
      </c>
      <c r="AX172">
        <v>6663.4964693940346</v>
      </c>
      <c r="AY172" s="1">
        <v>0.37157321930499998</v>
      </c>
      <c r="AZ172">
        <v>1100.67046182729</v>
      </c>
      <c r="BA172">
        <v>6.4642472579999999E-2</v>
      </c>
      <c r="BB172">
        <v>1912.039186416765</v>
      </c>
      <c r="BC172" s="1">
        <v>0.11231343857999999</v>
      </c>
      <c r="BD172">
        <v>17277.22777343183</v>
      </c>
      <c r="BE172" s="1">
        <v>0.54985142413298316</v>
      </c>
      <c r="BF172">
        <v>0.23273681172990901</v>
      </c>
      <c r="BG172">
        <v>0.15612417981692281</v>
      </c>
      <c r="BH172">
        <v>3.9552770039798027E-2</v>
      </c>
      <c r="BI172">
        <v>2.173481428038692E-2</v>
      </c>
    </row>
    <row r="173" spans="1:61" x14ac:dyDescent="0.35">
      <c r="A173" t="s">
        <v>1496</v>
      </c>
      <c r="B173" t="s">
        <v>798</v>
      </c>
      <c r="C173">
        <v>133.1</v>
      </c>
      <c r="D173">
        <v>12.456511942778111</v>
      </c>
      <c r="E173">
        <v>1555.9873600999999</v>
      </c>
      <c r="F173">
        <v>6.7203754913049661E-3</v>
      </c>
      <c r="G173">
        <v>9.8798646623327047E-3</v>
      </c>
      <c r="H173" t="s">
        <v>3</v>
      </c>
      <c r="I173">
        <v>1.469790872701998E-2</v>
      </c>
      <c r="J173">
        <v>0.95192734635626375</v>
      </c>
      <c r="K173">
        <v>2.4999715800111798E-2</v>
      </c>
      <c r="L173">
        <v>0.38163065939893398</v>
      </c>
      <c r="M173">
        <v>5.8316133053065138E-3</v>
      </c>
      <c r="N173">
        <v>0.15325281595868159</v>
      </c>
      <c r="O173">
        <v>62144.809210061023</v>
      </c>
      <c r="P173" s="1">
        <v>0.18991650954995101</v>
      </c>
      <c r="Q173">
        <v>0.18401979454140249</v>
      </c>
      <c r="R173">
        <v>0.6260636959086463</v>
      </c>
      <c r="S173">
        <v>14.484</v>
      </c>
      <c r="T173">
        <v>79422.541548582507</v>
      </c>
      <c r="U173" s="1">
        <v>113.78080741720341</v>
      </c>
      <c r="V173">
        <v>235850.8976638047</v>
      </c>
      <c r="W173" s="1">
        <v>0.76284453860613177</v>
      </c>
      <c r="X173">
        <v>7.8163034221261168E-2</v>
      </c>
      <c r="Y173">
        <v>0.15899242717260709</v>
      </c>
      <c r="Z173">
        <v>0.23715546139386831</v>
      </c>
      <c r="AA173">
        <v>235.85089766380469</v>
      </c>
      <c r="AB173">
        <v>5550.0281557266462</v>
      </c>
      <c r="AC173" s="1">
        <v>521.92936450071477</v>
      </c>
      <c r="AD173">
        <v>190140.48942124459</v>
      </c>
      <c r="AE173" s="1" t="s">
        <v>3</v>
      </c>
      <c r="AF173">
        <v>40408.175000000003</v>
      </c>
      <c r="AG173" s="1">
        <v>64995.970577995227</v>
      </c>
      <c r="AH173" s="1">
        <v>29.897088400000001</v>
      </c>
      <c r="AI173">
        <v>21.3522453</v>
      </c>
      <c r="AJ173">
        <v>23.062031650000002</v>
      </c>
      <c r="AK173">
        <v>1.6924999999999999</v>
      </c>
      <c r="AL173">
        <v>1.15624485</v>
      </c>
      <c r="AM173">
        <v>1.36388335</v>
      </c>
      <c r="AN173">
        <v>1253.075240786751</v>
      </c>
      <c r="AO173" s="1">
        <v>1.131839194395301</v>
      </c>
      <c r="AP173">
        <v>1780.8288192679649</v>
      </c>
      <c r="AQ173" s="1">
        <v>2969.934151723462</v>
      </c>
      <c r="AR173" s="1">
        <v>7952.5128018197447</v>
      </c>
      <c r="AS173" s="1">
        <v>795.57074575502986</v>
      </c>
      <c r="AT173">
        <v>347.72916471973087</v>
      </c>
      <c r="AU173">
        <v>13846.57568328593</v>
      </c>
      <c r="AV173" s="1">
        <v>6958.0099380241209</v>
      </c>
      <c r="AW173" s="1">
        <v>0.44870850351500002</v>
      </c>
      <c r="AX173">
        <v>5942.1265831873552</v>
      </c>
      <c r="AY173" s="1">
        <v>0.37413202825000008</v>
      </c>
      <c r="AZ173">
        <v>1015.857483525725</v>
      </c>
      <c r="BA173">
        <v>6.4816017919999996E-2</v>
      </c>
      <c r="BB173">
        <v>1791.0326322431099</v>
      </c>
      <c r="BC173" s="1">
        <v>0.112343450315</v>
      </c>
      <c r="BD173">
        <v>15707.02663698031</v>
      </c>
      <c r="BE173" s="1">
        <v>0.54865305372865791</v>
      </c>
      <c r="BF173">
        <v>0.2424034649403114</v>
      </c>
      <c r="BG173">
        <v>0.14912633915830029</v>
      </c>
      <c r="BH173">
        <v>4.1342764654390372E-2</v>
      </c>
      <c r="BI173">
        <v>1.8474377518340159E-2</v>
      </c>
    </row>
    <row r="174" spans="1:61" x14ac:dyDescent="0.35">
      <c r="A174" t="s">
        <v>1497</v>
      </c>
      <c r="B174" t="s">
        <v>799</v>
      </c>
      <c r="C174">
        <v>52.7</v>
      </c>
      <c r="D174">
        <v>34.877939288021857</v>
      </c>
      <c r="E174">
        <v>1460.8155855499999</v>
      </c>
      <c r="F174">
        <v>9.1062060166769189E-3</v>
      </c>
      <c r="G174">
        <v>1.4767920579909369E-2</v>
      </c>
      <c r="H174" t="s">
        <v>3</v>
      </c>
      <c r="I174">
        <v>2.5336398180173029E-2</v>
      </c>
      <c r="J174">
        <v>0.91796931101729018</v>
      </c>
      <c r="K174">
        <v>3.8543223285755213E-2</v>
      </c>
      <c r="L174">
        <v>0.3589588976933098</v>
      </c>
      <c r="M174">
        <v>1.031179438863475E-2</v>
      </c>
      <c r="N174">
        <v>0.14506288071587539</v>
      </c>
      <c r="O174">
        <v>65359.862129814013</v>
      </c>
      <c r="P174" s="1">
        <v>0.18354337877914559</v>
      </c>
      <c r="Q174">
        <v>0.16230685563144431</v>
      </c>
      <c r="R174">
        <v>0.65414976558941007</v>
      </c>
      <c r="S174">
        <v>12.2385</v>
      </c>
      <c r="T174">
        <v>89666.146352833472</v>
      </c>
      <c r="U174" s="1">
        <v>123.89889892549481</v>
      </c>
      <c r="V174">
        <v>240416.57829881791</v>
      </c>
      <c r="W174" s="1">
        <v>0.75325680310365817</v>
      </c>
      <c r="X174">
        <v>0.13348340355885019</v>
      </c>
      <c r="Y174">
        <v>0.1132597933374916</v>
      </c>
      <c r="Z174">
        <v>0.24674319689634169</v>
      </c>
      <c r="AA174">
        <v>240.4165782988178</v>
      </c>
      <c r="AB174">
        <v>6425.4231634846856</v>
      </c>
      <c r="AC174" s="1">
        <v>682.73968077142479</v>
      </c>
      <c r="AD174">
        <v>198198.4314073156</v>
      </c>
      <c r="AE174" s="1" t="s">
        <v>3</v>
      </c>
      <c r="AF174">
        <v>40376.1</v>
      </c>
      <c r="AG174" s="1">
        <v>67820.762186769382</v>
      </c>
      <c r="AH174" s="1">
        <v>41.886895250000009</v>
      </c>
      <c r="AI174">
        <v>24.29218375</v>
      </c>
      <c r="AJ174">
        <v>28.916033349999999</v>
      </c>
      <c r="AK174">
        <v>1.8674999999999999</v>
      </c>
      <c r="AL174">
        <v>1.36647915</v>
      </c>
      <c r="AM174">
        <v>1.7013771</v>
      </c>
      <c r="AN174">
        <v>1091.333939725045</v>
      </c>
      <c r="AO174" s="1">
        <v>1.1055614078174669</v>
      </c>
      <c r="AP174">
        <v>1836.1800472278931</v>
      </c>
      <c r="AQ174" s="1">
        <v>2801.6265434452262</v>
      </c>
      <c r="AR174" s="1">
        <v>7786.1505123422858</v>
      </c>
      <c r="AS174" s="1">
        <v>901.50990131927699</v>
      </c>
      <c r="AT174">
        <v>448.78654324521608</v>
      </c>
      <c r="AU174">
        <v>13774.2535475799</v>
      </c>
      <c r="AV174" s="1">
        <v>5759.210202281296</v>
      </c>
      <c r="AW174" s="1">
        <v>0.38859325118499999</v>
      </c>
      <c r="AX174">
        <v>6662.3816508024956</v>
      </c>
      <c r="AY174" s="1">
        <v>0.43173042226500002</v>
      </c>
      <c r="AZ174">
        <v>1147.0413588000549</v>
      </c>
      <c r="BA174">
        <v>7.3663007049999993E-2</v>
      </c>
      <c r="BB174">
        <v>1600.098278307695</v>
      </c>
      <c r="BC174" s="1">
        <v>0.10601331949999999</v>
      </c>
      <c r="BD174">
        <v>15168.73149019154</v>
      </c>
      <c r="BE174" s="1">
        <v>0.56256919059983379</v>
      </c>
      <c r="BF174">
        <v>0.23210061079857311</v>
      </c>
      <c r="BG174">
        <v>0.1484063244326993</v>
      </c>
      <c r="BH174">
        <v>3.4841462387640652E-2</v>
      </c>
      <c r="BI174">
        <v>2.208241178125317E-2</v>
      </c>
    </row>
    <row r="175" spans="1:61" x14ac:dyDescent="0.35">
      <c r="A175" t="s">
        <v>1498</v>
      </c>
      <c r="B175" t="s">
        <v>800</v>
      </c>
      <c r="C175">
        <v>83.65</v>
      </c>
      <c r="D175">
        <v>9.7171290128837864</v>
      </c>
      <c r="E175">
        <v>704.03188059999991</v>
      </c>
      <c r="F175">
        <v>1.1378445581321679E-2</v>
      </c>
      <c r="G175">
        <v>7.044331871872804E-3</v>
      </c>
      <c r="H175" t="s">
        <v>3</v>
      </c>
      <c r="I175">
        <v>1.993254354720975E-2</v>
      </c>
      <c r="J175">
        <v>0.96719347422109136</v>
      </c>
      <c r="K175">
        <v>1.774810299820628E-2</v>
      </c>
      <c r="L175">
        <v>0.29433538715118451</v>
      </c>
      <c r="M175" t="s">
        <v>3</v>
      </c>
      <c r="N175">
        <v>0.14137511872635111</v>
      </c>
      <c r="O175">
        <v>60076.073605313497</v>
      </c>
      <c r="P175" s="1">
        <v>0.1878394515366219</v>
      </c>
      <c r="Q175">
        <v>0.19176299914397479</v>
      </c>
      <c r="R175">
        <v>0.62039754931940327</v>
      </c>
      <c r="S175">
        <v>6.8305000000000007</v>
      </c>
      <c r="T175">
        <v>80888.750095060517</v>
      </c>
      <c r="U175" s="1">
        <v>109.11796615946341</v>
      </c>
      <c r="V175">
        <v>199932.02243060441</v>
      </c>
      <c r="W175" s="1">
        <v>0.77945716957737776</v>
      </c>
      <c r="X175">
        <v>5.132502307312363E-2</v>
      </c>
      <c r="Y175">
        <v>0.16921780734949851</v>
      </c>
      <c r="Z175">
        <v>0.22054283042262221</v>
      </c>
      <c r="AA175">
        <v>199.93202243060441</v>
      </c>
      <c r="AB175">
        <v>4951.4249261654404</v>
      </c>
      <c r="AC175" s="1">
        <v>493.76202159138728</v>
      </c>
      <c r="AD175">
        <v>181460.81602683529</v>
      </c>
      <c r="AE175" s="1" t="s">
        <v>3</v>
      </c>
      <c r="AF175">
        <v>40585.800000000003</v>
      </c>
      <c r="AG175" s="1">
        <v>64657.763145210047</v>
      </c>
      <c r="AH175" s="1">
        <v>33.842738599999997</v>
      </c>
      <c r="AI175">
        <v>21.780828</v>
      </c>
      <c r="AJ175">
        <v>24.665937150000001</v>
      </c>
      <c r="AK175">
        <v>1.2424999999999999</v>
      </c>
      <c r="AL175">
        <v>0.7405676000000001</v>
      </c>
      <c r="AM175">
        <v>0.94121834999999976</v>
      </c>
      <c r="AN175">
        <v>1811.6310379232989</v>
      </c>
      <c r="AO175">
        <v>1.297911785925459</v>
      </c>
      <c r="AP175">
        <v>2018.197892129341</v>
      </c>
      <c r="AQ175" s="1">
        <v>3040.0386030251921</v>
      </c>
      <c r="AR175" s="1">
        <v>8057.6147768099709</v>
      </c>
      <c r="AS175" s="1">
        <v>823.69877878790999</v>
      </c>
      <c r="AT175">
        <v>475.34883092482409</v>
      </c>
      <c r="AU175">
        <v>14414.89888167724</v>
      </c>
      <c r="AV175" s="1">
        <v>7731.6740453900657</v>
      </c>
      <c r="AW175" s="1">
        <v>0.46538547803000002</v>
      </c>
      <c r="AX175">
        <v>5884.595888728154</v>
      </c>
      <c r="AY175" s="1">
        <v>0.35081375379500013</v>
      </c>
      <c r="AZ175">
        <v>1374.4724517468301</v>
      </c>
      <c r="BA175">
        <v>7.967167548500001E-2</v>
      </c>
      <c r="BB175">
        <v>1788.1093682143501</v>
      </c>
      <c r="BC175" s="1">
        <v>0.10412909267500001</v>
      </c>
      <c r="BD175">
        <v>16778.851754079398</v>
      </c>
      <c r="BE175" s="1">
        <v>0.54665767064034076</v>
      </c>
      <c r="BF175">
        <v>0.25409099974296889</v>
      </c>
      <c r="BG175">
        <v>0.13435563809010129</v>
      </c>
      <c r="BH175">
        <v>4.1013150474847777E-2</v>
      </c>
      <c r="BI175">
        <v>2.388254105174141E-2</v>
      </c>
    </row>
    <row r="176" spans="1:61" x14ac:dyDescent="0.35">
      <c r="A176" t="s">
        <v>1499</v>
      </c>
      <c r="B176" t="s">
        <v>801</v>
      </c>
      <c r="C176">
        <v>70.099999999999994</v>
      </c>
      <c r="D176">
        <v>22.341452518058961</v>
      </c>
      <c r="E176">
        <v>1306.5747234</v>
      </c>
      <c r="F176">
        <v>7.863797605629011E-3</v>
      </c>
      <c r="G176">
        <v>1.6581871963781709E-2</v>
      </c>
      <c r="H176" t="s">
        <v>3</v>
      </c>
      <c r="I176">
        <v>2.290419227661461E-2</v>
      </c>
      <c r="J176">
        <v>0.92238285312191393</v>
      </c>
      <c r="K176">
        <v>4.3909581461776911E-2</v>
      </c>
      <c r="L176">
        <v>0.45454694320920358</v>
      </c>
      <c r="M176">
        <v>1.232467094027819E-2</v>
      </c>
      <c r="N176">
        <v>0.1662866102143474</v>
      </c>
      <c r="O176">
        <v>59256.125190528997</v>
      </c>
      <c r="P176" s="1">
        <v>0.21368045333760219</v>
      </c>
      <c r="Q176">
        <v>0.17756649199686489</v>
      </c>
      <c r="R176">
        <v>0.60875305466553287</v>
      </c>
      <c r="S176">
        <v>11.163</v>
      </c>
      <c r="T176">
        <v>81735.679495620512</v>
      </c>
      <c r="U176" s="1">
        <v>120.6862218741644</v>
      </c>
      <c r="V176">
        <v>190729.08729084421</v>
      </c>
      <c r="W176" s="1">
        <v>0.75332801376389158</v>
      </c>
      <c r="X176">
        <v>0.1191190323115378</v>
      </c>
      <c r="Y176">
        <v>0.1275529539245705</v>
      </c>
      <c r="Z176">
        <v>0.24667198623610831</v>
      </c>
      <c r="AA176">
        <v>190.72908729084421</v>
      </c>
      <c r="AB176">
        <v>4469.427523009168</v>
      </c>
      <c r="AC176" s="1">
        <v>479.8265955201544</v>
      </c>
      <c r="AD176" s="1">
        <v>153153.2109209917</v>
      </c>
      <c r="AE176" s="1" t="s">
        <v>3</v>
      </c>
      <c r="AF176">
        <v>36765.224999999999</v>
      </c>
      <c r="AG176" s="1">
        <v>58632.108400096193</v>
      </c>
      <c r="AH176" s="1">
        <v>35.238765100000009</v>
      </c>
      <c r="AI176">
        <v>21.809682649999999</v>
      </c>
      <c r="AJ176">
        <v>24.522438699999999</v>
      </c>
      <c r="AK176">
        <v>1.7204999999999999</v>
      </c>
      <c r="AL176">
        <v>1.2457631</v>
      </c>
      <c r="AM176">
        <v>1.5173000999999999</v>
      </c>
      <c r="AN176">
        <v>560.97673099183851</v>
      </c>
      <c r="AO176">
        <v>0.98294842412072314</v>
      </c>
      <c r="AP176">
        <v>1866.487399396176</v>
      </c>
      <c r="AQ176" s="1">
        <v>2787.2577804998609</v>
      </c>
      <c r="AR176" s="1">
        <v>7740.8125630143932</v>
      </c>
      <c r="AS176" s="1">
        <v>809.32537602260595</v>
      </c>
      <c r="AT176">
        <v>382.78762281651552</v>
      </c>
      <c r="AU176">
        <v>13586.670741749551</v>
      </c>
      <c r="AV176" s="1">
        <v>7947.2546373194837</v>
      </c>
      <c r="AW176" s="1">
        <v>0.51316325209000002</v>
      </c>
      <c r="AX176">
        <v>4536.8447081750264</v>
      </c>
      <c r="AY176" s="1">
        <v>0.28812395709999999</v>
      </c>
      <c r="AZ176">
        <v>1007.08959916735</v>
      </c>
      <c r="BA176">
        <v>6.4401149979999989E-2</v>
      </c>
      <c r="BB176">
        <v>2133.2184752150101</v>
      </c>
      <c r="BC176" s="1">
        <v>0.13431164085</v>
      </c>
      <c r="BD176">
        <v>15624.40741987687</v>
      </c>
      <c r="BE176" s="1">
        <v>0.53782956098523815</v>
      </c>
      <c r="BF176">
        <v>0.24410996660268899</v>
      </c>
      <c r="BG176">
        <v>0.15870601217323771</v>
      </c>
      <c r="BH176">
        <v>4.0143150341232087E-2</v>
      </c>
      <c r="BI176">
        <v>1.9211309897603081E-2</v>
      </c>
    </row>
    <row r="177" spans="1:61" x14ac:dyDescent="0.35">
      <c r="A177" t="s">
        <v>1500</v>
      </c>
      <c r="B177" t="s">
        <v>802</v>
      </c>
      <c r="C177">
        <v>9.1999999999999993</v>
      </c>
      <c r="D177">
        <v>190.06022275462041</v>
      </c>
      <c r="E177">
        <v>1169.9452024499999</v>
      </c>
      <c r="F177">
        <v>3.018311521024284E-2</v>
      </c>
      <c r="G177">
        <v>8.6095819069630528E-2</v>
      </c>
      <c r="H177" t="s">
        <v>3</v>
      </c>
      <c r="I177">
        <v>7.0854494007325866E-2</v>
      </c>
      <c r="J177">
        <v>0.76879674805354281</v>
      </c>
      <c r="K177">
        <v>6.9158895563562361E-2</v>
      </c>
      <c r="L177">
        <v>0.52680536285646939</v>
      </c>
      <c r="M177">
        <v>2.8219038038396801E-2</v>
      </c>
      <c r="N177">
        <v>0.1741908244079638</v>
      </c>
      <c r="O177">
        <v>64149.1884399595</v>
      </c>
      <c r="P177" s="1">
        <v>0.21346644624070599</v>
      </c>
      <c r="Q177">
        <v>0.18718002871714709</v>
      </c>
      <c r="R177">
        <v>0.59935352504214667</v>
      </c>
      <c r="S177">
        <v>11.2475</v>
      </c>
      <c r="T177">
        <v>83550.707742468483</v>
      </c>
      <c r="U177" s="1">
        <v>107.8759915653843</v>
      </c>
      <c r="V177">
        <v>183413.64462418671</v>
      </c>
      <c r="W177" s="1">
        <v>0.67693482786157433</v>
      </c>
      <c r="X177">
        <v>0.22045620551077991</v>
      </c>
      <c r="Y177">
        <v>0.1026089666276457</v>
      </c>
      <c r="Z177">
        <v>0.32306517213842562</v>
      </c>
      <c r="AA177">
        <v>183.4136446241867</v>
      </c>
      <c r="AB177">
        <v>6872.4378075879267</v>
      </c>
      <c r="AC177" s="1">
        <v>686.28912261887376</v>
      </c>
      <c r="AD177">
        <v>146243.3072643085</v>
      </c>
      <c r="AE177" s="1" t="s">
        <v>3</v>
      </c>
      <c r="AF177">
        <v>35897.85</v>
      </c>
      <c r="AG177" s="1">
        <v>55502.434258767207</v>
      </c>
      <c r="AH177" s="1">
        <v>55.064303799999998</v>
      </c>
      <c r="AI177">
        <v>32.840098800000007</v>
      </c>
      <c r="AJ177">
        <v>40.897520099999987</v>
      </c>
      <c r="AK177">
        <v>1.6675</v>
      </c>
      <c r="AL177">
        <v>1.3889546500000001</v>
      </c>
      <c r="AM177">
        <v>1.5193481</v>
      </c>
      <c r="AN177">
        <v>86.364747234431391</v>
      </c>
      <c r="AO177" s="1">
        <v>1.029317410930175</v>
      </c>
      <c r="AP177">
        <v>2385.1732959546512</v>
      </c>
      <c r="AQ177" s="1">
        <v>2667.4985269244298</v>
      </c>
      <c r="AR177" s="1">
        <v>8638.3426716710383</v>
      </c>
      <c r="AS177" s="1">
        <v>911.13043722214024</v>
      </c>
      <c r="AT177">
        <v>441.70732515893161</v>
      </c>
      <c r="AU177">
        <v>15043.852256931201</v>
      </c>
      <c r="AV177" s="1">
        <v>7394.621045330925</v>
      </c>
      <c r="AW177" s="1">
        <v>0.43890539701000009</v>
      </c>
      <c r="AX177">
        <v>6271.8196453771643</v>
      </c>
      <c r="AY177" s="1">
        <v>0.35434409344000001</v>
      </c>
      <c r="AZ177">
        <v>1038.05908412076</v>
      </c>
      <c r="BA177">
        <v>6.0538533909999998E-2</v>
      </c>
      <c r="BB177">
        <v>2560.9185386968552</v>
      </c>
      <c r="BC177" s="1">
        <v>0.14621197564999999</v>
      </c>
      <c r="BD177">
        <v>17265.418313525701</v>
      </c>
      <c r="BE177" s="1">
        <v>0.55006405077990717</v>
      </c>
      <c r="BF177">
        <v>0.2216116876149023</v>
      </c>
      <c r="BG177">
        <v>0.1774453733937833</v>
      </c>
      <c r="BH177">
        <v>3.142926757481955E-2</v>
      </c>
      <c r="BI177">
        <v>1.9449620636587509E-2</v>
      </c>
    </row>
    <row r="178" spans="1:61" x14ac:dyDescent="0.35">
      <c r="A178" t="s">
        <v>1501</v>
      </c>
      <c r="B178" t="s">
        <v>803</v>
      </c>
      <c r="C178">
        <v>17.649999999999999</v>
      </c>
      <c r="D178">
        <v>216.2247405171982</v>
      </c>
      <c r="E178">
        <v>2964.9289543999998</v>
      </c>
      <c r="F178">
        <v>3.8039889527938707E-2</v>
      </c>
      <c r="G178">
        <v>6.0456651339150742E-2</v>
      </c>
      <c r="H178" t="s">
        <v>3</v>
      </c>
      <c r="I178">
        <v>5.022523955559817E-2</v>
      </c>
      <c r="J178">
        <v>0.80104338467559588</v>
      </c>
      <c r="K178">
        <v>5.1936007640331808E-2</v>
      </c>
      <c r="L178">
        <v>0.23364278702037419</v>
      </c>
      <c r="M178">
        <v>2.7935981346669761E-2</v>
      </c>
      <c r="N178">
        <v>0.1395514497192242</v>
      </c>
      <c r="O178">
        <v>77953.715250034511</v>
      </c>
      <c r="P178" s="1">
        <v>0.14902363267580501</v>
      </c>
      <c r="Q178">
        <v>0.15610337858909851</v>
      </c>
      <c r="R178">
        <v>0.6948729887350964</v>
      </c>
      <c r="S178">
        <v>21.853000000000002</v>
      </c>
      <c r="T178">
        <v>99867.242779552485</v>
      </c>
      <c r="U178" s="1">
        <v>140.43529225540169</v>
      </c>
      <c r="V178">
        <v>307249.44099580008</v>
      </c>
      <c r="W178" s="1">
        <v>0.74629609699057464</v>
      </c>
      <c r="X178">
        <v>0.19833262475748059</v>
      </c>
      <c r="Y178">
        <v>5.5371278251944621E-2</v>
      </c>
      <c r="Z178">
        <v>0.25370390300942519</v>
      </c>
      <c r="AA178">
        <v>307.24944099580023</v>
      </c>
      <c r="AB178">
        <v>11623.50287146345</v>
      </c>
      <c r="AC178" s="1">
        <v>1144.409364598861</v>
      </c>
      <c r="AD178">
        <v>270607.07899407431</v>
      </c>
      <c r="AE178" s="1" t="s">
        <v>3</v>
      </c>
      <c r="AF178">
        <v>49104.025000000001</v>
      </c>
      <c r="AG178" s="1">
        <v>95796.974422668529</v>
      </c>
      <c r="AH178" s="1">
        <v>67.739477700000009</v>
      </c>
      <c r="AI178">
        <v>36.097133849999999</v>
      </c>
      <c r="AJ178">
        <v>42.823839649999996</v>
      </c>
      <c r="AK178">
        <v>1.9239999999999999</v>
      </c>
      <c r="AL178">
        <v>1.5479966999999999</v>
      </c>
      <c r="AM178">
        <v>1.7290261</v>
      </c>
      <c r="AN178">
        <v>0</v>
      </c>
      <c r="AO178" s="1">
        <v>0.81929836862399452</v>
      </c>
      <c r="AP178">
        <v>1990.559806708616</v>
      </c>
      <c r="AQ178" s="1">
        <v>2696.5229156124651</v>
      </c>
      <c r="AR178" s="1">
        <v>9546.5880812192681</v>
      </c>
      <c r="AS178" s="1">
        <v>1051.15808540894</v>
      </c>
      <c r="AT178">
        <v>495.1785278489906</v>
      </c>
      <c r="AU178">
        <v>15780.00741679828</v>
      </c>
      <c r="AV178" s="1">
        <v>3645.378368936254</v>
      </c>
      <c r="AW178" s="1">
        <v>0.22708567437499999</v>
      </c>
      <c r="AX178">
        <v>10411.110677630521</v>
      </c>
      <c r="AY178" s="1">
        <v>0.61651791117999999</v>
      </c>
      <c r="AZ178">
        <v>1366.710336417545</v>
      </c>
      <c r="BA178">
        <v>8.2923091009999991E-2</v>
      </c>
      <c r="BB178">
        <v>1225.1791162869999</v>
      </c>
      <c r="BC178" s="1">
        <v>7.3473323415E-2</v>
      </c>
      <c r="BD178">
        <v>16648.378499271319</v>
      </c>
      <c r="BE178" s="1">
        <v>0.57855537017809588</v>
      </c>
      <c r="BF178">
        <v>0.22612225178484571</v>
      </c>
      <c r="BG178">
        <v>0.14384541939727391</v>
      </c>
      <c r="BH178">
        <v>3.4913819113531197E-2</v>
      </c>
      <c r="BI178">
        <v>1.6563139526253309E-2</v>
      </c>
    </row>
    <row r="179" spans="1:61" x14ac:dyDescent="0.35">
      <c r="A179" t="s">
        <v>1502</v>
      </c>
      <c r="B179" t="s">
        <v>804</v>
      </c>
      <c r="C179">
        <v>71.75</v>
      </c>
      <c r="D179">
        <v>7.996850549719392</v>
      </c>
      <c r="E179">
        <v>524.31735415000003</v>
      </c>
      <c r="F179" t="s">
        <v>3</v>
      </c>
      <c r="G179">
        <v>3.1487901941667527E-2</v>
      </c>
      <c r="H179" t="s">
        <v>3</v>
      </c>
      <c r="I179">
        <v>6.7502399295864504E-2</v>
      </c>
      <c r="J179">
        <v>0.89739212936053081</v>
      </c>
      <c r="K179">
        <v>3.2237172584674852E-2</v>
      </c>
      <c r="L179">
        <v>0.37163512640146251</v>
      </c>
      <c r="M179">
        <v>3.2717129019208771E-2</v>
      </c>
      <c r="N179">
        <v>0.15881391276297799</v>
      </c>
      <c r="O179">
        <v>58995.045196576997</v>
      </c>
      <c r="P179" s="1">
        <v>0.2111736397163374</v>
      </c>
      <c r="Q179">
        <v>0.21800386046450071</v>
      </c>
      <c r="R179">
        <v>0.570822499819162</v>
      </c>
      <c r="S179">
        <v>6.7350000000000012</v>
      </c>
      <c r="T179">
        <v>75047.856339638005</v>
      </c>
      <c r="U179" s="1">
        <v>86.93884747563871</v>
      </c>
      <c r="V179">
        <v>196969.0773402325</v>
      </c>
      <c r="W179" s="1">
        <v>0.8364323021144624</v>
      </c>
      <c r="X179">
        <v>5.7611209532331883E-2</v>
      </c>
      <c r="Y179">
        <v>0.1059564883532057</v>
      </c>
      <c r="Z179">
        <v>0.16356769788553749</v>
      </c>
      <c r="AA179">
        <v>196.96907734023239</v>
      </c>
      <c r="AB179">
        <v>4832.2367606576354</v>
      </c>
      <c r="AC179" s="1">
        <v>598.27906916438008</v>
      </c>
      <c r="AD179">
        <v>169679.33195771501</v>
      </c>
      <c r="AE179" s="1" t="s">
        <v>3</v>
      </c>
      <c r="AF179">
        <v>37883.525000000001</v>
      </c>
      <c r="AG179" s="1">
        <v>59732.24715562386</v>
      </c>
      <c r="AH179" s="1">
        <v>37.235643499999988</v>
      </c>
      <c r="AI179">
        <v>22.801373900000002</v>
      </c>
      <c r="AJ179">
        <v>26.83302325</v>
      </c>
      <c r="AK179">
        <v>2.048</v>
      </c>
      <c r="AL179">
        <v>1.5185303999999999</v>
      </c>
      <c r="AM179">
        <v>1.9386652</v>
      </c>
      <c r="AN179">
        <v>2036.68810719927</v>
      </c>
      <c r="AO179">
        <v>1.550674220717297</v>
      </c>
      <c r="AP179">
        <v>2453.5345181753019</v>
      </c>
      <c r="AQ179" s="1">
        <v>3735.0978922542299</v>
      </c>
      <c r="AR179" s="1">
        <v>9087.3855532997513</v>
      </c>
      <c r="AS179" s="1">
        <v>824.65151934927849</v>
      </c>
      <c r="AT179">
        <v>473.39877047826292</v>
      </c>
      <c r="AU179">
        <v>16574.068253556819</v>
      </c>
      <c r="AV179" s="1">
        <v>9043.7031742916461</v>
      </c>
      <c r="AW179" s="1">
        <v>0.48772851407000001</v>
      </c>
      <c r="AX179">
        <v>6260.4087235647703</v>
      </c>
      <c r="AY179" s="1">
        <v>0.33332231352500002</v>
      </c>
      <c r="AZ179">
        <v>1443.575761182715</v>
      </c>
      <c r="BA179">
        <v>7.6568640850000008E-2</v>
      </c>
      <c r="BB179">
        <v>1927.2587818432751</v>
      </c>
      <c r="BC179" s="1">
        <v>0.10238053157</v>
      </c>
      <c r="BD179">
        <v>18674.94644088241</v>
      </c>
      <c r="BE179" s="1">
        <v>0.52965906360720216</v>
      </c>
      <c r="BF179">
        <v>0.23010295046242779</v>
      </c>
      <c r="BG179">
        <v>0.17367908896424711</v>
      </c>
      <c r="BH179">
        <v>4.0614503529013579E-2</v>
      </c>
      <c r="BI179">
        <v>2.5944393437109241E-2</v>
      </c>
    </row>
    <row r="180" spans="1:61" x14ac:dyDescent="0.35">
      <c r="A180" t="s">
        <v>1503</v>
      </c>
      <c r="B180" t="s">
        <v>805</v>
      </c>
      <c r="C180">
        <v>82.3</v>
      </c>
      <c r="D180">
        <v>10.473320478468031</v>
      </c>
      <c r="E180">
        <v>810.85443254999996</v>
      </c>
      <c r="F180">
        <v>1.7601499456067281E-2</v>
      </c>
      <c r="G180" t="s">
        <v>3</v>
      </c>
      <c r="H180" t="s">
        <v>3</v>
      </c>
      <c r="I180">
        <v>2.5701783595041189E-2</v>
      </c>
      <c r="J180">
        <v>0.94757726034899048</v>
      </c>
      <c r="K180">
        <v>2.561402768233877E-2</v>
      </c>
      <c r="L180">
        <v>0.34462460726589489</v>
      </c>
      <c r="M180">
        <v>1.7476206617365479E-2</v>
      </c>
      <c r="N180">
        <v>0.15045584086407071</v>
      </c>
      <c r="O180">
        <v>60286.981772458013</v>
      </c>
      <c r="P180" s="1">
        <v>0.21372673099300429</v>
      </c>
      <c r="Q180">
        <v>0.20329911043597321</v>
      </c>
      <c r="R180">
        <v>0.58297415857102242</v>
      </c>
      <c r="S180">
        <v>9.0789999999999988</v>
      </c>
      <c r="T180">
        <v>76363.878900715994</v>
      </c>
      <c r="U180" s="1">
        <v>98.806911315078779</v>
      </c>
      <c r="V180">
        <v>198495.97488404141</v>
      </c>
      <c r="W180" s="1">
        <v>0.83223939012773795</v>
      </c>
      <c r="X180">
        <v>5.7649265287126231E-2</v>
      </c>
      <c r="Y180">
        <v>0.1101113445851358</v>
      </c>
      <c r="Z180">
        <v>0.16776060987226199</v>
      </c>
      <c r="AA180">
        <v>198.4959748840414</v>
      </c>
      <c r="AB180">
        <v>4907.2476960969789</v>
      </c>
      <c r="AC180" s="1">
        <v>587.58508490554891</v>
      </c>
      <c r="AD180">
        <v>175019.74921927389</v>
      </c>
      <c r="AE180" s="1" t="s">
        <v>3</v>
      </c>
      <c r="AF180">
        <v>39584.25</v>
      </c>
      <c r="AG180" s="1">
        <v>63139.665877724532</v>
      </c>
      <c r="AH180" s="1">
        <v>33.626593249999999</v>
      </c>
      <c r="AI180">
        <v>22.72605845</v>
      </c>
      <c r="AJ180">
        <v>24.748357500000001</v>
      </c>
      <c r="AK180">
        <v>2.2995000000000001</v>
      </c>
      <c r="AL180">
        <v>1.3507157000000001</v>
      </c>
      <c r="AM180">
        <v>1.7560937000000001</v>
      </c>
      <c r="AN180">
        <v>1279.909351479592</v>
      </c>
      <c r="AO180" s="1">
        <v>1.275908176968811</v>
      </c>
      <c r="AP180">
        <v>2070.0618368314581</v>
      </c>
      <c r="AQ180" s="1">
        <v>3018.700379549739</v>
      </c>
      <c r="AR180" s="1">
        <v>8304.5840687828968</v>
      </c>
      <c r="AS180" s="1">
        <v>870.82206537251898</v>
      </c>
      <c r="AT180">
        <v>517.56788336260831</v>
      </c>
      <c r="AU180">
        <v>14781.736233899221</v>
      </c>
      <c r="AV180" s="1">
        <v>7667.8217134979759</v>
      </c>
      <c r="AW180" s="1">
        <v>0.47727210854499991</v>
      </c>
      <c r="AX180">
        <v>5446.3423062505544</v>
      </c>
      <c r="AY180" s="1">
        <v>0.33391301872500001</v>
      </c>
      <c r="AZ180">
        <v>1381.752435775265</v>
      </c>
      <c r="BA180">
        <v>8.4580561255000006E-2</v>
      </c>
      <c r="BB180">
        <v>1695.0429505008151</v>
      </c>
      <c r="BC180" s="1">
        <v>0.10423431147499999</v>
      </c>
      <c r="BD180">
        <v>16190.959406024611</v>
      </c>
      <c r="BE180" s="1">
        <v>0.54611050666704775</v>
      </c>
      <c r="BF180">
        <v>0.2335775544791564</v>
      </c>
      <c r="BG180">
        <v>0.15249602200343521</v>
      </c>
      <c r="BH180">
        <v>4.124596924969548E-2</v>
      </c>
      <c r="BI180">
        <v>2.656994760066507E-2</v>
      </c>
    </row>
    <row r="181" spans="1:61" x14ac:dyDescent="0.35">
      <c r="A181" t="s">
        <v>1504</v>
      </c>
      <c r="B181" t="s">
        <v>806</v>
      </c>
      <c r="C181">
        <v>169.75</v>
      </c>
      <c r="D181">
        <v>8.3805066322808646</v>
      </c>
      <c r="E181">
        <v>1125.5591486999999</v>
      </c>
      <c r="F181" t="s">
        <v>3</v>
      </c>
      <c r="G181">
        <v>1.6142363134204422E-2</v>
      </c>
      <c r="H181" t="s">
        <v>3</v>
      </c>
      <c r="I181">
        <v>1.5792375220438221E-2</v>
      </c>
      <c r="J181">
        <v>0.95039022387216188</v>
      </c>
      <c r="K181">
        <v>2.6558608373126579E-2</v>
      </c>
      <c r="L181">
        <v>0.9031874867000983</v>
      </c>
      <c r="M181" t="s">
        <v>3</v>
      </c>
      <c r="N181">
        <v>0.18034583010321981</v>
      </c>
      <c r="O181">
        <v>61852.730470437993</v>
      </c>
      <c r="P181" s="1">
        <v>0.21205830989764141</v>
      </c>
      <c r="Q181">
        <v>0.1848582247181832</v>
      </c>
      <c r="R181">
        <v>0.60308346538417534</v>
      </c>
      <c r="S181">
        <v>12.129</v>
      </c>
      <c r="T181">
        <v>83019.316300013001</v>
      </c>
      <c r="U181" s="1">
        <v>94.957132381979847</v>
      </c>
      <c r="V181">
        <v>210232.95306918581</v>
      </c>
      <c r="W181" s="1">
        <v>0.64194353657386904</v>
      </c>
      <c r="X181">
        <v>9.2748805266583773E-2</v>
      </c>
      <c r="Y181">
        <v>0.26530765815954721</v>
      </c>
      <c r="Z181">
        <v>0.35805646342613101</v>
      </c>
      <c r="AA181">
        <v>210.23295306918581</v>
      </c>
      <c r="AB181">
        <v>4806.1950865161343</v>
      </c>
      <c r="AC181" s="1">
        <v>386.16124449755961</v>
      </c>
      <c r="AD181">
        <v>162227.24418100659</v>
      </c>
      <c r="AE181" s="1" t="s">
        <v>3</v>
      </c>
      <c r="AF181">
        <v>34827.199999999997</v>
      </c>
      <c r="AG181" s="1">
        <v>53298.306931274383</v>
      </c>
      <c r="AH181" s="1">
        <v>25.610474150000009</v>
      </c>
      <c r="AI181">
        <v>20.633089300000002</v>
      </c>
      <c r="AJ181">
        <v>22.490953900000001</v>
      </c>
      <c r="AK181">
        <v>0.86750000000000005</v>
      </c>
      <c r="AL181">
        <v>0.64957489999999996</v>
      </c>
      <c r="AM181">
        <v>0.77261409999999986</v>
      </c>
      <c r="AN181">
        <v>7.9798570112431071E-3</v>
      </c>
      <c r="AO181" s="1">
        <v>0.87712422084833919</v>
      </c>
      <c r="AP181">
        <v>2344.2477401860378</v>
      </c>
      <c r="AQ181" s="1">
        <v>4035.2865844916851</v>
      </c>
      <c r="AR181" s="1">
        <v>9748.7145039786137</v>
      </c>
      <c r="AS181" s="1">
        <v>844.32714277092714</v>
      </c>
      <c r="AT181">
        <v>373.26505162603843</v>
      </c>
      <c r="AU181">
        <v>17194.602227166321</v>
      </c>
      <c r="AV181" s="1">
        <v>10912.893676860451</v>
      </c>
      <c r="AW181" s="1">
        <v>0.56967028543499987</v>
      </c>
      <c r="AX181">
        <v>4136.4154507540552</v>
      </c>
      <c r="AY181" s="1">
        <v>0.21035160318000001</v>
      </c>
      <c r="AZ181">
        <v>1120.6416055183299</v>
      </c>
      <c r="BA181">
        <v>5.5182078964999992E-2</v>
      </c>
      <c r="BB181">
        <v>3150.3822618503</v>
      </c>
      <c r="BC181" s="1">
        <v>0.16479603240999999</v>
      </c>
      <c r="BD181">
        <v>19320.332994983131</v>
      </c>
      <c r="BE181" s="1">
        <v>0.53777662536645177</v>
      </c>
      <c r="BF181">
        <v>0.2479776089112872</v>
      </c>
      <c r="BG181">
        <v>0.1347157281794045</v>
      </c>
      <c r="BH181">
        <v>4.7037738958261591E-2</v>
      </c>
      <c r="BI181">
        <v>3.2492298584595007E-2</v>
      </c>
    </row>
    <row r="182" spans="1:61" x14ac:dyDescent="0.35">
      <c r="A182" t="s">
        <v>1505</v>
      </c>
      <c r="B182" t="s">
        <v>807</v>
      </c>
      <c r="C182">
        <v>95.45</v>
      </c>
      <c r="D182">
        <v>8.1303558604342125</v>
      </c>
      <c r="E182">
        <v>727.20886110000004</v>
      </c>
      <c r="F182" t="s">
        <v>3</v>
      </c>
      <c r="G182" t="s">
        <v>3</v>
      </c>
      <c r="H182" t="s">
        <v>3</v>
      </c>
      <c r="I182">
        <v>3.3702437506448447E-2</v>
      </c>
      <c r="J182">
        <v>0.93181421298450784</v>
      </c>
      <c r="K182">
        <v>3.5583874226266882E-2</v>
      </c>
      <c r="L182">
        <v>0.46289872050469388</v>
      </c>
      <c r="M182">
        <v>1.4622144186372329E-2</v>
      </c>
      <c r="N182">
        <v>0.1694127782382778</v>
      </c>
      <c r="O182">
        <v>59379.908574061497</v>
      </c>
      <c r="P182" s="1">
        <v>0.22467621603405011</v>
      </c>
      <c r="Q182">
        <v>0.200338334424944</v>
      </c>
      <c r="R182">
        <v>0.57498544954100583</v>
      </c>
      <c r="S182">
        <v>8.4824999999999999</v>
      </c>
      <c r="T182">
        <v>77508.545186543008</v>
      </c>
      <c r="U182" s="1">
        <v>94.611059588426414</v>
      </c>
      <c r="V182">
        <v>194270.6139213283</v>
      </c>
      <c r="W182" s="1">
        <v>0.85666783145069902</v>
      </c>
      <c r="X182">
        <v>5.6237242831204362E-2</v>
      </c>
      <c r="Y182">
        <v>8.7094925718096586E-2</v>
      </c>
      <c r="Z182">
        <v>0.14333216854930089</v>
      </c>
      <c r="AA182">
        <v>194.27061392132831</v>
      </c>
      <c r="AB182">
        <v>4704.5735718190545</v>
      </c>
      <c r="AC182" s="1">
        <v>571.02429407138527</v>
      </c>
      <c r="AD182">
        <v>165538.3964269943</v>
      </c>
      <c r="AE182" s="1" t="s">
        <v>3</v>
      </c>
      <c r="AF182">
        <v>36953.425000000003</v>
      </c>
      <c r="AG182" s="1">
        <v>57200.162214905387</v>
      </c>
      <c r="AH182" s="1">
        <v>33.84935935</v>
      </c>
      <c r="AI182">
        <v>23.045949950000001</v>
      </c>
      <c r="AJ182">
        <v>24.720118849999999</v>
      </c>
      <c r="AK182">
        <v>0.99</v>
      </c>
      <c r="AL182">
        <v>0.64546095000000003</v>
      </c>
      <c r="AM182">
        <v>0.74792569999999992</v>
      </c>
      <c r="AN182">
        <v>1493.4641719450551</v>
      </c>
      <c r="AO182" s="1">
        <v>1.475005967743847</v>
      </c>
      <c r="AP182">
        <v>2278.6821240034028</v>
      </c>
      <c r="AQ182" s="1">
        <v>3572.8554840358438</v>
      </c>
      <c r="AR182" s="1">
        <v>8655.7167646648286</v>
      </c>
      <c r="AS182" s="1">
        <v>878.21241077185789</v>
      </c>
      <c r="AT182" s="1">
        <v>514.08782700208337</v>
      </c>
      <c r="AU182">
        <v>15899.55461047801</v>
      </c>
      <c r="AV182" s="1">
        <v>8790.7207477970187</v>
      </c>
      <c r="AW182" s="1">
        <v>0.47909759329500001</v>
      </c>
      <c r="AX182">
        <v>5588.6074702570058</v>
      </c>
      <c r="AY182" s="1">
        <v>0.30176344102500002</v>
      </c>
      <c r="AZ182">
        <v>1477.13981815795</v>
      </c>
      <c r="BA182">
        <v>7.9400459169999993E-2</v>
      </c>
      <c r="BB182">
        <v>2596.1879883039701</v>
      </c>
      <c r="BC182" s="1">
        <v>0.139738506515</v>
      </c>
      <c r="BD182">
        <v>18452.656024515949</v>
      </c>
      <c r="BE182" s="1">
        <v>0.53898545114761676</v>
      </c>
      <c r="BF182">
        <v>0.23320916020862451</v>
      </c>
      <c r="BG182">
        <v>0.16421830325542641</v>
      </c>
      <c r="BH182">
        <v>4.5317678329588343E-2</v>
      </c>
      <c r="BI182">
        <v>1.8269407058743959E-2</v>
      </c>
    </row>
    <row r="183" spans="1:61" x14ac:dyDescent="0.35">
      <c r="A183" t="s">
        <v>1506</v>
      </c>
      <c r="B183" t="s">
        <v>808</v>
      </c>
      <c r="C183">
        <v>38.35</v>
      </c>
      <c r="D183">
        <v>56.216808399095846</v>
      </c>
      <c r="E183">
        <v>1873.59264545</v>
      </c>
      <c r="F183">
        <v>1.0298673739129219E-2</v>
      </c>
      <c r="G183">
        <v>2.544542363667297E-2</v>
      </c>
      <c r="H183" t="s">
        <v>3</v>
      </c>
      <c r="I183">
        <v>4.9645239820534481E-2</v>
      </c>
      <c r="J183">
        <v>0.86179159858110377</v>
      </c>
      <c r="K183">
        <v>5.414670869391848E-2</v>
      </c>
      <c r="L183">
        <v>0.32929533363612679</v>
      </c>
      <c r="M183">
        <v>2.0417364872419339E-2</v>
      </c>
      <c r="N183">
        <v>0.13844065097054001</v>
      </c>
      <c r="O183">
        <v>66809.493985997498</v>
      </c>
      <c r="P183" s="1">
        <v>0.17363100596030631</v>
      </c>
      <c r="Q183">
        <v>0.1722764381264667</v>
      </c>
      <c r="R183">
        <v>0.6540925559132269</v>
      </c>
      <c r="S183">
        <v>14.284000000000001</v>
      </c>
      <c r="T183">
        <v>89607.717025989012</v>
      </c>
      <c r="U183" s="1">
        <v>136.39909676046099</v>
      </c>
      <c r="V183">
        <v>226257.10260283851</v>
      </c>
      <c r="W183" s="1">
        <v>0.74412264601910028</v>
      </c>
      <c r="X183">
        <v>0.1694120330289286</v>
      </c>
      <c r="Y183">
        <v>8.6465320951971E-2</v>
      </c>
      <c r="Z183">
        <v>0.25587735398089972</v>
      </c>
      <c r="AA183">
        <v>226.2571026028385</v>
      </c>
      <c r="AB183">
        <v>6989.704533274994</v>
      </c>
      <c r="AC183" s="1">
        <v>698.86447878189131</v>
      </c>
      <c r="AD183">
        <v>190602.9401397327</v>
      </c>
      <c r="AE183" s="1" t="s">
        <v>3</v>
      </c>
      <c r="AF183">
        <v>42173</v>
      </c>
      <c r="AG183" s="1">
        <v>75564.012560072282</v>
      </c>
      <c r="AH183" s="1">
        <v>48.588962799999997</v>
      </c>
      <c r="AI183">
        <v>27.4853594</v>
      </c>
      <c r="AJ183">
        <v>35.037996649999997</v>
      </c>
      <c r="AK183">
        <v>1.5275000000000001</v>
      </c>
      <c r="AL183">
        <v>1.1394147999999999</v>
      </c>
      <c r="AM183">
        <v>1.37725805</v>
      </c>
      <c r="AN183">
        <v>385.38670744867079</v>
      </c>
      <c r="AO183">
        <v>0.85858787629080724</v>
      </c>
      <c r="AP183">
        <v>1658.5010055524231</v>
      </c>
      <c r="AQ183" s="1">
        <v>2525.8812763272599</v>
      </c>
      <c r="AR183" s="1">
        <v>7601.4249996126964</v>
      </c>
      <c r="AS183" s="1">
        <v>823.45400323041667</v>
      </c>
      <c r="AT183" s="1">
        <v>408.15978563210598</v>
      </c>
      <c r="AU183">
        <v>13017.4210703549</v>
      </c>
      <c r="AV183" s="1">
        <v>5037.1885684067902</v>
      </c>
      <c r="AW183" s="1">
        <v>0.36444042594499998</v>
      </c>
      <c r="AX183">
        <v>6601.2277220714896</v>
      </c>
      <c r="AY183" s="1">
        <v>0.463033176125</v>
      </c>
      <c r="AZ183">
        <v>1083.5477351011</v>
      </c>
      <c r="BA183">
        <v>7.6713548714999996E-2</v>
      </c>
      <c r="BB183">
        <v>1321.4535824596601</v>
      </c>
      <c r="BC183" s="1">
        <v>9.5812849205000022E-2</v>
      </c>
      <c r="BD183">
        <v>14043.417608039041</v>
      </c>
      <c r="BE183" s="1">
        <v>0.57859031291942364</v>
      </c>
      <c r="BF183">
        <v>0.22414827953512451</v>
      </c>
      <c r="BG183">
        <v>0.14295846374065299</v>
      </c>
      <c r="BH183">
        <v>3.7119423249111168E-2</v>
      </c>
      <c r="BI183">
        <v>1.7183520555687819E-2</v>
      </c>
    </row>
    <row r="184" spans="1:61" x14ac:dyDescent="0.35">
      <c r="A184" t="s">
        <v>1507</v>
      </c>
      <c r="B184" t="s">
        <v>809</v>
      </c>
      <c r="C184">
        <v>27.55</v>
      </c>
      <c r="D184">
        <v>199.75362185774091</v>
      </c>
      <c r="E184">
        <v>5029.7943174499997</v>
      </c>
      <c r="F184">
        <v>2.926142933864152E-2</v>
      </c>
      <c r="G184">
        <v>0.10274795923747081</v>
      </c>
      <c r="H184">
        <v>2.2836526555606992E-3</v>
      </c>
      <c r="I184">
        <v>7.5164479917165183E-2</v>
      </c>
      <c r="J184">
        <v>0.71708747745687806</v>
      </c>
      <c r="K184">
        <v>7.4280211212791686E-2</v>
      </c>
      <c r="L184">
        <v>0.41808850599785963</v>
      </c>
      <c r="M184">
        <v>3.3923828146994593E-2</v>
      </c>
      <c r="N184">
        <v>0.15825925881434039</v>
      </c>
      <c r="O184">
        <v>73329.851427479007</v>
      </c>
      <c r="P184" s="1">
        <v>0.1654162426805624</v>
      </c>
      <c r="Q184">
        <v>0.15442010684520241</v>
      </c>
      <c r="R184">
        <v>0.68016365047423544</v>
      </c>
      <c r="S184">
        <v>35.1905</v>
      </c>
      <c r="T184">
        <v>97053.552447836002</v>
      </c>
      <c r="U184" s="1">
        <v>143.45023915332081</v>
      </c>
      <c r="V184">
        <v>234210.35263566879</v>
      </c>
      <c r="W184" s="1">
        <v>0.72958886452475569</v>
      </c>
      <c r="X184">
        <v>0.22827566180226</v>
      </c>
      <c r="Y184">
        <v>4.2135473672984237E-2</v>
      </c>
      <c r="Z184">
        <v>0.2704111354752442</v>
      </c>
      <c r="AA184">
        <v>234.21035263566881</v>
      </c>
      <c r="AB184">
        <v>9140.2410130353892</v>
      </c>
      <c r="AC184" s="1">
        <v>930.09282636260355</v>
      </c>
      <c r="AD184">
        <v>192116.01256501669</v>
      </c>
      <c r="AE184" s="1" t="s">
        <v>3</v>
      </c>
      <c r="AF184">
        <v>40333.599999999999</v>
      </c>
      <c r="AG184" s="1">
        <v>67703.836072810678</v>
      </c>
      <c r="AH184" s="1">
        <v>65.051354400000008</v>
      </c>
      <c r="AI184">
        <v>35.767471100000009</v>
      </c>
      <c r="AJ184">
        <v>42.928512800000007</v>
      </c>
      <c r="AK184">
        <v>1.8045</v>
      </c>
      <c r="AL184">
        <v>1.3840625</v>
      </c>
      <c r="AM184">
        <v>1.6136637</v>
      </c>
      <c r="AN184">
        <v>174.5924527982568</v>
      </c>
      <c r="AO184" s="1">
        <v>1.0169258289802481</v>
      </c>
      <c r="AP184">
        <v>1767.498187583921</v>
      </c>
      <c r="AQ184" s="1">
        <v>2603.1473657527558</v>
      </c>
      <c r="AR184" s="1">
        <v>8806.2601353386963</v>
      </c>
      <c r="AS184" s="1">
        <v>1084.673106069346</v>
      </c>
      <c r="AT184">
        <v>408.02126212068129</v>
      </c>
      <c r="AU184">
        <v>14669.6000568654</v>
      </c>
      <c r="AV184" s="1">
        <v>4537.4027230450201</v>
      </c>
      <c r="AW184" s="1">
        <v>0.29907279077499999</v>
      </c>
      <c r="AX184">
        <v>8253.500612244814</v>
      </c>
      <c r="AY184" s="1">
        <v>0.52084252073999993</v>
      </c>
      <c r="AZ184">
        <v>1022.747565158205</v>
      </c>
      <c r="BA184">
        <v>6.6786546000000002E-2</v>
      </c>
      <c r="BB184">
        <v>1747.866054956281</v>
      </c>
      <c r="BC184" s="1">
        <v>0.11329814251000001</v>
      </c>
      <c r="BD184">
        <v>15561.51695540432</v>
      </c>
      <c r="BE184" s="1">
        <v>0.59024552622602755</v>
      </c>
      <c r="BF184">
        <v>0.2377885659329447</v>
      </c>
      <c r="BG184">
        <v>0.1259480724329316</v>
      </c>
      <c r="BH184">
        <v>3.0177021209796279E-2</v>
      </c>
      <c r="BI184">
        <v>1.5840814198299989E-2</v>
      </c>
    </row>
    <row r="185" spans="1:61" x14ac:dyDescent="0.35">
      <c r="A185" t="s">
        <v>1508</v>
      </c>
      <c r="B185" t="s">
        <v>810</v>
      </c>
      <c r="C185">
        <v>13.4</v>
      </c>
      <c r="D185">
        <v>230.1828422920394</v>
      </c>
      <c r="E185">
        <v>2046.9999444499999</v>
      </c>
      <c r="F185">
        <v>3.155083806392301E-2</v>
      </c>
      <c r="G185">
        <v>0.26414107553164551</v>
      </c>
      <c r="H185" t="s">
        <v>3</v>
      </c>
      <c r="I185">
        <v>0.10003262140349251</v>
      </c>
      <c r="J185">
        <v>0.52865469428657486</v>
      </c>
      <c r="K185">
        <v>8.0557832979028063E-2</v>
      </c>
      <c r="L185">
        <v>0.51967331505501702</v>
      </c>
      <c r="M185">
        <v>4.2476024754215483E-2</v>
      </c>
      <c r="N185">
        <v>0.16553846698934421</v>
      </c>
      <c r="O185">
        <v>71660.303773791005</v>
      </c>
      <c r="P185" s="1">
        <v>0.211530139281733</v>
      </c>
      <c r="Q185">
        <v>0.18193689477852129</v>
      </c>
      <c r="R185">
        <v>0.60653296593974559</v>
      </c>
      <c r="S185">
        <v>21.829499999999999</v>
      </c>
      <c r="T185">
        <v>90665.908446039</v>
      </c>
      <c r="U185" s="1">
        <v>98.851519941342303</v>
      </c>
      <c r="V185">
        <v>246336.0874959022</v>
      </c>
      <c r="W185" s="1">
        <v>0.66371195999177823</v>
      </c>
      <c r="X185">
        <v>0.2866643531132767</v>
      </c>
      <c r="Y185">
        <v>4.962368689494509E-2</v>
      </c>
      <c r="Z185">
        <v>0.33628804000822182</v>
      </c>
      <c r="AA185">
        <v>246.33608749590229</v>
      </c>
      <c r="AB185">
        <v>11235.938521805791</v>
      </c>
      <c r="AC185" s="1">
        <v>984.95307464778125</v>
      </c>
      <c r="AD185">
        <v>201794.27907345741</v>
      </c>
      <c r="AE185" s="1" t="s">
        <v>3</v>
      </c>
      <c r="AF185">
        <v>39320.025000000001</v>
      </c>
      <c r="AG185" s="1">
        <v>64627.083406557424</v>
      </c>
      <c r="AH185" s="1">
        <v>73.558957799999973</v>
      </c>
      <c r="AI185">
        <v>42.049822600000013</v>
      </c>
      <c r="AJ185">
        <v>51.229394149999997</v>
      </c>
      <c r="AK185">
        <v>1.9675</v>
      </c>
      <c r="AL185">
        <v>1.5229662500000001</v>
      </c>
      <c r="AM185">
        <v>1.73725785</v>
      </c>
      <c r="AN185">
        <v>23.789104545463921</v>
      </c>
      <c r="AO185" s="1">
        <v>1.1293405112506301</v>
      </c>
      <c r="AP185">
        <v>2632.7318424555142</v>
      </c>
      <c r="AQ185" s="1">
        <v>3005.5402130575412</v>
      </c>
      <c r="AR185" s="1">
        <v>9507.2787657386725</v>
      </c>
      <c r="AS185" s="1">
        <v>1155.6529981109859</v>
      </c>
      <c r="AT185" s="1">
        <v>524.24555459354838</v>
      </c>
      <c r="AU185">
        <v>16825.44937395626</v>
      </c>
      <c r="AV185" s="1">
        <v>4888.9773998944347</v>
      </c>
      <c r="AW185" s="1">
        <v>0.26515508926499998</v>
      </c>
      <c r="AX185">
        <v>10314.74977974638</v>
      </c>
      <c r="AY185" s="1">
        <v>0.54632501286000001</v>
      </c>
      <c r="AZ185">
        <v>1255.9878171021701</v>
      </c>
      <c r="BA185" s="1">
        <v>6.6443784879999995E-2</v>
      </c>
      <c r="BB185">
        <v>2285.6404085735799</v>
      </c>
      <c r="BC185" s="1">
        <v>0.122076112985</v>
      </c>
      <c r="BD185">
        <v>18745.355405316561</v>
      </c>
      <c r="BE185" s="1">
        <v>0.5669423464474207</v>
      </c>
      <c r="BF185">
        <v>0.21379629759185551</v>
      </c>
      <c r="BG185">
        <v>0.16792599060876251</v>
      </c>
      <c r="BH185">
        <v>3.169909370741792E-2</v>
      </c>
      <c r="BI185">
        <v>1.963627164454353E-2</v>
      </c>
    </row>
    <row r="186" spans="1:61" x14ac:dyDescent="0.35">
      <c r="A186" t="s">
        <v>1509</v>
      </c>
      <c r="B186" t="s">
        <v>811</v>
      </c>
      <c r="C186">
        <v>92.3</v>
      </c>
      <c r="D186">
        <v>18.45777264885621</v>
      </c>
      <c r="E186">
        <v>1558.4695919999999</v>
      </c>
      <c r="F186">
        <v>6.9672774570293623E-3</v>
      </c>
      <c r="G186">
        <v>1.1403720840296059E-2</v>
      </c>
      <c r="H186" t="s">
        <v>3</v>
      </c>
      <c r="I186">
        <v>3.4134736686313429E-2</v>
      </c>
      <c r="J186">
        <v>0.91534155700493769</v>
      </c>
      <c r="K186">
        <v>3.635689099379584E-2</v>
      </c>
      <c r="L186">
        <v>0.32191041589381769</v>
      </c>
      <c r="M186">
        <v>9.2061572008474025E-3</v>
      </c>
      <c r="N186">
        <v>0.14951024394376039</v>
      </c>
      <c r="O186">
        <v>64916.713883491502</v>
      </c>
      <c r="P186" s="1">
        <v>0.18462192398142349</v>
      </c>
      <c r="Q186">
        <v>0.18133748667532029</v>
      </c>
      <c r="R186">
        <v>0.63404058934325636</v>
      </c>
      <c r="S186">
        <v>13.6525</v>
      </c>
      <c r="T186">
        <v>84996.547229904012</v>
      </c>
      <c r="U186" s="1">
        <v>117.7624315344941</v>
      </c>
      <c r="V186">
        <v>270932.84726830432</v>
      </c>
      <c r="W186" s="1">
        <v>0.73233771655883317</v>
      </c>
      <c r="X186">
        <v>0.11677946381564359</v>
      </c>
      <c r="Y186">
        <v>0.15088281962552319</v>
      </c>
      <c r="Z186">
        <v>0.26766228344116683</v>
      </c>
      <c r="AA186">
        <v>270.93284726830427</v>
      </c>
      <c r="AB186">
        <v>7705.4454791228982</v>
      </c>
      <c r="AC186" s="1">
        <v>670.57399919647537</v>
      </c>
      <c r="AD186">
        <v>229748.97864960521</v>
      </c>
      <c r="AE186" s="1" t="s">
        <v>3</v>
      </c>
      <c r="AF186">
        <v>41690.025000000001</v>
      </c>
      <c r="AG186" s="1">
        <v>71448.535079649955</v>
      </c>
      <c r="AH186" s="1">
        <v>43.413100199999988</v>
      </c>
      <c r="AI186">
        <v>24.29098115</v>
      </c>
      <c r="AJ186">
        <v>27.790745149999999</v>
      </c>
      <c r="AK186">
        <v>2.0779999999999998</v>
      </c>
      <c r="AL186">
        <v>1.3118641</v>
      </c>
      <c r="AM186">
        <v>1.6562813000000001</v>
      </c>
      <c r="AN186">
        <v>853.42055608579597</v>
      </c>
      <c r="AO186" s="1">
        <v>1.00457243438939</v>
      </c>
      <c r="AP186">
        <v>1760.9408156407119</v>
      </c>
      <c r="AQ186" s="1">
        <v>2767.8020928013671</v>
      </c>
      <c r="AR186" s="1">
        <v>8236.2729060226102</v>
      </c>
      <c r="AS186" s="1">
        <v>854.03410613505298</v>
      </c>
      <c r="AT186">
        <v>394.11058232248809</v>
      </c>
      <c r="AU186">
        <v>14013.16050292223</v>
      </c>
      <c r="AV186" s="1">
        <v>5864.0628351497062</v>
      </c>
      <c r="AW186" s="1">
        <v>0.37581456405000002</v>
      </c>
      <c r="AX186">
        <v>7168.9944406843206</v>
      </c>
      <c r="AY186" s="1">
        <v>0.44475820187999998</v>
      </c>
      <c r="AZ186">
        <v>1219.4711905838751</v>
      </c>
      <c r="BA186">
        <v>7.6641234620000012E-2</v>
      </c>
      <c r="BB186">
        <v>1635.9566593803349</v>
      </c>
      <c r="BC186" s="1">
        <v>0.10278599946</v>
      </c>
      <c r="BD186">
        <v>15888.48512579823</v>
      </c>
      <c r="BE186" s="1">
        <v>0.55489741865446995</v>
      </c>
      <c r="BF186">
        <v>0.23186702895656761</v>
      </c>
      <c r="BG186">
        <v>0.15403779634850509</v>
      </c>
      <c r="BH186">
        <v>3.8356900698856868E-2</v>
      </c>
      <c r="BI186">
        <v>2.0840855341600462E-2</v>
      </c>
    </row>
    <row r="187" spans="1:61" x14ac:dyDescent="0.35">
      <c r="A187" t="s">
        <v>1510</v>
      </c>
      <c r="B187" t="s">
        <v>812</v>
      </c>
      <c r="C187">
        <v>28.85</v>
      </c>
      <c r="D187">
        <v>223.1768768546948</v>
      </c>
      <c r="E187">
        <v>6253.5492081499997</v>
      </c>
      <c r="F187">
        <v>7.1684151267352225E-2</v>
      </c>
      <c r="G187">
        <v>5.3580986612279037E-2</v>
      </c>
      <c r="H187">
        <v>2.2022710323033779E-3</v>
      </c>
      <c r="I187">
        <v>5.8864596568609637E-2</v>
      </c>
      <c r="J187">
        <v>0.76122929462192057</v>
      </c>
      <c r="K187">
        <v>5.3687009337170431E-2</v>
      </c>
      <c r="L187">
        <v>0.15175436306741541</v>
      </c>
      <c r="M187">
        <v>3.8555886303261858E-2</v>
      </c>
      <c r="N187">
        <v>0.1280255822401756</v>
      </c>
      <c r="O187">
        <v>79545.346024408485</v>
      </c>
      <c r="P187" s="1">
        <v>0.17336037569597409</v>
      </c>
      <c r="Q187">
        <v>0.17120203959640409</v>
      </c>
      <c r="R187">
        <v>0.6554375847076217</v>
      </c>
      <c r="S187">
        <v>37.174999999999997</v>
      </c>
      <c r="T187">
        <v>107617.7228950665</v>
      </c>
      <c r="U187" s="1">
        <v>172.60523001176571</v>
      </c>
      <c r="V187">
        <v>297591.18653870461</v>
      </c>
      <c r="W187" s="1">
        <v>0.78573141742059893</v>
      </c>
      <c r="X187">
        <v>0.18122411058715149</v>
      </c>
      <c r="Y187">
        <v>3.3044471992249677E-2</v>
      </c>
      <c r="Z187">
        <v>0.21426858257940121</v>
      </c>
      <c r="AA187">
        <v>297.59118653870462</v>
      </c>
      <c r="AB187">
        <v>11537.589850244791</v>
      </c>
      <c r="AC187" s="1">
        <v>1081.762123761572</v>
      </c>
      <c r="AD187">
        <v>269535.4395452576</v>
      </c>
      <c r="AE187" s="1" t="s">
        <v>3</v>
      </c>
      <c r="AF187">
        <v>59125.45</v>
      </c>
      <c r="AG187" s="1">
        <v>127193.8726828667</v>
      </c>
      <c r="AH187" s="1">
        <v>72.612661000000003</v>
      </c>
      <c r="AI187">
        <v>36.774357999999992</v>
      </c>
      <c r="AJ187">
        <v>44.743273100000003</v>
      </c>
      <c r="AK187">
        <v>1.8875</v>
      </c>
      <c r="AL187">
        <v>1.2960074500000001</v>
      </c>
      <c r="AM187">
        <v>1.47965605</v>
      </c>
      <c r="AN187">
        <v>96.978936210650033</v>
      </c>
      <c r="AO187" s="1">
        <v>0.66124384010496817</v>
      </c>
      <c r="AP187">
        <v>1760.329315927951</v>
      </c>
      <c r="AQ187" s="1">
        <v>2593.3223305194501</v>
      </c>
      <c r="AR187" s="1">
        <v>9022.218798068734</v>
      </c>
      <c r="AS187" s="1">
        <v>1108.6900074212051</v>
      </c>
      <c r="AT187">
        <v>452.52889358810961</v>
      </c>
      <c r="AU187">
        <v>14937.08934552545</v>
      </c>
      <c r="AV187" s="1">
        <v>3077.2107030842399</v>
      </c>
      <c r="AW187" s="1">
        <v>0.202193681505</v>
      </c>
      <c r="AX187">
        <v>10161.814296547651</v>
      </c>
      <c r="AY187" s="1">
        <v>0.64473234219999997</v>
      </c>
      <c r="AZ187">
        <v>1359.034629565095</v>
      </c>
      <c r="BA187">
        <v>8.7831501845000007E-2</v>
      </c>
      <c r="BB187">
        <v>999.16536877981491</v>
      </c>
      <c r="BC187" s="1">
        <v>6.5242474445000004E-2</v>
      </c>
      <c r="BD187">
        <v>15597.224997976789</v>
      </c>
      <c r="BE187" s="1">
        <v>0.60230274620404067</v>
      </c>
      <c r="BF187">
        <v>0.22954827278032841</v>
      </c>
      <c r="BG187">
        <v>0.11974714156939931</v>
      </c>
      <c r="BH187">
        <v>3.2961647000991537E-2</v>
      </c>
      <c r="BI187">
        <v>1.544019244524005E-2</v>
      </c>
    </row>
    <row r="188" spans="1:61" x14ac:dyDescent="0.35">
      <c r="A188" t="s">
        <v>1511</v>
      </c>
      <c r="B188" t="s">
        <v>813</v>
      </c>
      <c r="C188">
        <v>117.65</v>
      </c>
      <c r="D188">
        <v>7.8980385150524697</v>
      </c>
      <c r="E188">
        <v>869.25670405000005</v>
      </c>
      <c r="F188" t="s">
        <v>3</v>
      </c>
      <c r="G188" t="s">
        <v>3</v>
      </c>
      <c r="H188" t="s">
        <v>3</v>
      </c>
      <c r="I188">
        <v>2.212007367316211E-2</v>
      </c>
      <c r="J188">
        <v>0.95424599220847717</v>
      </c>
      <c r="K188">
        <v>2.221346009872514E-2</v>
      </c>
      <c r="L188">
        <v>0.40081327976233783</v>
      </c>
      <c r="M188" t="s">
        <v>3</v>
      </c>
      <c r="N188">
        <v>0.15130429414670371</v>
      </c>
      <c r="O188">
        <v>61034.25638311651</v>
      </c>
      <c r="P188" s="1">
        <v>0.17938646412612741</v>
      </c>
      <c r="Q188">
        <v>0.1745631954320197</v>
      </c>
      <c r="R188">
        <v>0.64605034044185294</v>
      </c>
      <c r="S188">
        <v>9.3465000000000007</v>
      </c>
      <c r="T188">
        <v>78557.037923069001</v>
      </c>
      <c r="U188" s="1">
        <v>105.6154661247021</v>
      </c>
      <c r="V188">
        <v>240488.17861673661</v>
      </c>
      <c r="W188" s="1">
        <v>0.74412130548297439</v>
      </c>
      <c r="X188">
        <v>7.3866232366682411E-2</v>
      </c>
      <c r="Y188">
        <v>0.18201246215034311</v>
      </c>
      <c r="Z188">
        <v>0.2558786945170255</v>
      </c>
      <c r="AA188">
        <v>240.48817861673669</v>
      </c>
      <c r="AB188">
        <v>6243.3988419556435</v>
      </c>
      <c r="AC188" s="1">
        <v>529.01515943383106</v>
      </c>
      <c r="AD188">
        <v>199058.63934583851</v>
      </c>
      <c r="AE188" s="1" t="s">
        <v>3</v>
      </c>
      <c r="AF188">
        <v>36498.724999999999</v>
      </c>
      <c r="AG188" s="1">
        <v>58615.238951547959</v>
      </c>
      <c r="AH188" s="1">
        <v>32.240923250000009</v>
      </c>
      <c r="AI188">
        <v>22.142486000000002</v>
      </c>
      <c r="AJ188">
        <v>22.87166165</v>
      </c>
      <c r="AK188">
        <v>1.7424999999999999</v>
      </c>
      <c r="AL188">
        <v>1.14148615</v>
      </c>
      <c r="AM188">
        <v>1.2903648000000001</v>
      </c>
      <c r="AN188">
        <v>1061.8486371575571</v>
      </c>
      <c r="AO188" s="1">
        <v>1.2905234096072571</v>
      </c>
      <c r="AP188">
        <v>2170.634115878484</v>
      </c>
      <c r="AQ188" s="1">
        <v>3255.149242906843</v>
      </c>
      <c r="AR188" s="1">
        <v>8976.7676041040868</v>
      </c>
      <c r="AS188" s="1">
        <v>868.71257587663081</v>
      </c>
      <c r="AT188">
        <v>465.85390367971559</v>
      </c>
      <c r="AU188">
        <v>15737.11744244576</v>
      </c>
      <c r="AV188" s="1">
        <v>8229.3279876386459</v>
      </c>
      <c r="AW188" s="1">
        <v>0.47741453171499998</v>
      </c>
      <c r="AX188">
        <v>5791.2476097242206</v>
      </c>
      <c r="AY188" s="1">
        <v>0.31740263598500001</v>
      </c>
      <c r="AZ188">
        <v>1374.1491899282501</v>
      </c>
      <c r="BA188">
        <v>7.7773997019999999E-2</v>
      </c>
      <c r="BB188">
        <v>2273.0611955936502</v>
      </c>
      <c r="BC188" s="1">
        <v>0.12740883526999999</v>
      </c>
      <c r="BD188">
        <v>17667.785982884761</v>
      </c>
      <c r="BE188" s="1">
        <v>0.54593803686400011</v>
      </c>
      <c r="BF188">
        <v>0.24253496789354001</v>
      </c>
      <c r="BG188">
        <v>0.1461357142628284</v>
      </c>
      <c r="BH188">
        <v>4.310231672839842E-2</v>
      </c>
      <c r="BI188">
        <v>2.2288964251233109E-2</v>
      </c>
    </row>
    <row r="189" spans="1:61" x14ac:dyDescent="0.35">
      <c r="A189" t="s">
        <v>1512</v>
      </c>
      <c r="B189" t="s">
        <v>814</v>
      </c>
      <c r="C189">
        <v>56.3</v>
      </c>
      <c r="D189">
        <v>15.2043426697459</v>
      </c>
      <c r="E189">
        <v>788.40779079999993</v>
      </c>
      <c r="F189">
        <v>1.077179048260607E-2</v>
      </c>
      <c r="G189" t="s">
        <v>3</v>
      </c>
      <c r="H189" t="s">
        <v>3</v>
      </c>
      <c r="I189">
        <v>2.0250393526301199E-2</v>
      </c>
      <c r="J189">
        <v>0.96839059676045702</v>
      </c>
      <c r="K189">
        <v>1.6499958492258691E-2</v>
      </c>
      <c r="L189">
        <v>0.16468673637133799</v>
      </c>
      <c r="M189" t="s">
        <v>3</v>
      </c>
      <c r="N189">
        <v>0.1123087346709315</v>
      </c>
      <c r="O189">
        <v>63484.919591748519</v>
      </c>
      <c r="P189" s="1">
        <v>0.16689972443772139</v>
      </c>
      <c r="Q189">
        <v>0.1566237490212074</v>
      </c>
      <c r="R189">
        <v>0.67647652654107127</v>
      </c>
      <c r="S189">
        <v>6.5365000000000011</v>
      </c>
      <c r="T189">
        <v>81896.970715819494</v>
      </c>
      <c r="U189" s="1">
        <v>121.82507730594961</v>
      </c>
      <c r="V189">
        <v>186689.33853391171</v>
      </c>
      <c r="W189" s="1">
        <v>0.84376420161852206</v>
      </c>
      <c r="X189">
        <v>7.8148968605574382E-2</v>
      </c>
      <c r="Y189">
        <v>7.8086829775903449E-2</v>
      </c>
      <c r="Z189">
        <v>0.1562357983814778</v>
      </c>
      <c r="AA189">
        <v>186.68933853391181</v>
      </c>
      <c r="AB189">
        <v>4433.3853109785532</v>
      </c>
      <c r="AC189" s="1">
        <v>514.08656259362419</v>
      </c>
      <c r="AD189">
        <v>170075.52923672041</v>
      </c>
      <c r="AE189" s="1" t="s">
        <v>3</v>
      </c>
      <c r="AF189">
        <v>46227.65</v>
      </c>
      <c r="AG189" s="1">
        <v>81622.589625188979</v>
      </c>
      <c r="AH189" s="1">
        <v>33.805075650000013</v>
      </c>
      <c r="AI189">
        <v>22.371242949999999</v>
      </c>
      <c r="AJ189">
        <v>25.8707964</v>
      </c>
      <c r="AK189">
        <v>1.2665</v>
      </c>
      <c r="AL189">
        <v>1.0100114499999999</v>
      </c>
      <c r="AM189">
        <v>1.1755574</v>
      </c>
      <c r="AN189">
        <v>1886.07757519594</v>
      </c>
      <c r="AO189" s="1">
        <v>1.1083992370308391</v>
      </c>
      <c r="AP189">
        <v>1777.6528515864311</v>
      </c>
      <c r="AQ189" s="1">
        <v>2541.9285340183319</v>
      </c>
      <c r="AR189" s="1">
        <v>7786.1565318371577</v>
      </c>
      <c r="AS189" s="1">
        <v>589.935812025102</v>
      </c>
      <c r="AT189">
        <v>394.65628168579491</v>
      </c>
      <c r="AU189">
        <v>13090.330011152821</v>
      </c>
      <c r="AV189" s="1">
        <v>7179.8136991005404</v>
      </c>
      <c r="AW189" s="1">
        <v>0.46306631873999998</v>
      </c>
      <c r="AX189">
        <v>5799.6505404282552</v>
      </c>
      <c r="AY189" s="1">
        <v>0.37114586766000002</v>
      </c>
      <c r="AZ189">
        <v>1352.7550754290301</v>
      </c>
      <c r="BA189">
        <v>8.661227313E-2</v>
      </c>
      <c r="BB189">
        <v>1237.3338757643501</v>
      </c>
      <c r="BC189" s="1">
        <v>7.9175540464999986E-2</v>
      </c>
      <c r="BD189">
        <v>15569.55319072217</v>
      </c>
      <c r="BE189" s="1">
        <v>0.56772036971610151</v>
      </c>
      <c r="BF189">
        <v>0.24544984004615431</v>
      </c>
      <c r="BG189">
        <v>0.12746318817175259</v>
      </c>
      <c r="BH189">
        <v>3.6498379543715563E-2</v>
      </c>
      <c r="BI189">
        <v>2.286822252227632E-2</v>
      </c>
    </row>
    <row r="190" spans="1:61" x14ac:dyDescent="0.35">
      <c r="A190" t="s">
        <v>1513</v>
      </c>
      <c r="B190" t="s">
        <v>815</v>
      </c>
      <c r="C190">
        <v>94.25</v>
      </c>
      <c r="D190">
        <v>11.03244412754429</v>
      </c>
      <c r="E190">
        <v>946.07440875000009</v>
      </c>
      <c r="F190" t="s">
        <v>3</v>
      </c>
      <c r="G190">
        <v>9.2880965945973046E-3</v>
      </c>
      <c r="H190" t="s">
        <v>3</v>
      </c>
      <c r="I190">
        <v>2.0788693446384281E-2</v>
      </c>
      <c r="J190">
        <v>0.95135654463692221</v>
      </c>
      <c r="K190">
        <v>2.4112636019903249E-2</v>
      </c>
      <c r="L190">
        <v>0.2416941115108317</v>
      </c>
      <c r="M190" t="s">
        <v>3</v>
      </c>
      <c r="N190">
        <v>0.13939190990968511</v>
      </c>
      <c r="O190">
        <v>63166.846243835011</v>
      </c>
      <c r="P190" s="1">
        <v>0.19032665833862841</v>
      </c>
      <c r="Q190">
        <v>0.1832984365345014</v>
      </c>
      <c r="R190">
        <v>0.62637490512687033</v>
      </c>
      <c r="S190">
        <v>7.2150000000000007</v>
      </c>
      <c r="T190">
        <v>86957.807466489496</v>
      </c>
      <c r="U190" s="1">
        <v>134.91239318346859</v>
      </c>
      <c r="V190">
        <v>215047.5221965175</v>
      </c>
      <c r="W190" s="1">
        <v>0.80233075263705533</v>
      </c>
      <c r="X190">
        <v>5.6058619021996617E-2</v>
      </c>
      <c r="Y190">
        <v>0.14161062834094801</v>
      </c>
      <c r="Z190">
        <v>0.19766924736294461</v>
      </c>
      <c r="AA190">
        <v>215.04752219651749</v>
      </c>
      <c r="AB190">
        <v>5205.1195936239828</v>
      </c>
      <c r="AC190" s="1">
        <v>525.14757730697329</v>
      </c>
      <c r="AD190">
        <v>192485.56473236301</v>
      </c>
      <c r="AE190" s="1" t="s">
        <v>3</v>
      </c>
      <c r="AF190">
        <v>42811.425000000003</v>
      </c>
      <c r="AG190" s="1">
        <v>71709.116537883587</v>
      </c>
      <c r="AH190" s="1">
        <v>34.609717500000002</v>
      </c>
      <c r="AI190">
        <v>21.0883</v>
      </c>
      <c r="AJ190">
        <v>24.659633799999991</v>
      </c>
      <c r="AK190">
        <v>1.3965000000000001</v>
      </c>
      <c r="AL190">
        <v>0.91915839999999993</v>
      </c>
      <c r="AM190">
        <v>1.2691343500000001</v>
      </c>
      <c r="AN190">
        <v>1814.858406425267</v>
      </c>
      <c r="AO190" s="1">
        <v>1.161172927242186</v>
      </c>
      <c r="AP190">
        <v>1834.195961251492</v>
      </c>
      <c r="AQ190" s="1">
        <v>3145.8791372694482</v>
      </c>
      <c r="AR190" s="1">
        <v>8158.793476386968</v>
      </c>
      <c r="AS190" s="1">
        <v>822.91530542054829</v>
      </c>
      <c r="AT190">
        <v>1217.541249728193</v>
      </c>
      <c r="AU190">
        <v>15179.32513005665</v>
      </c>
      <c r="AV190" s="1">
        <v>7349.1452739343704</v>
      </c>
      <c r="AW190" s="1">
        <v>0.45577013407999989</v>
      </c>
      <c r="AX190">
        <v>6253.4119578802702</v>
      </c>
      <c r="AY190" s="1">
        <v>0.37950461476000003</v>
      </c>
      <c r="AZ190">
        <v>1222.04005508654</v>
      </c>
      <c r="BA190">
        <v>7.5034852349999986E-2</v>
      </c>
      <c r="BB190">
        <v>1467.4327207809349</v>
      </c>
      <c r="BC190" s="1">
        <v>8.969039882999999E-2</v>
      </c>
      <c r="BD190">
        <v>16292.03000768212</v>
      </c>
      <c r="BE190" s="1">
        <v>0.53620041193823031</v>
      </c>
      <c r="BF190">
        <v>0.24604921799236851</v>
      </c>
      <c r="BG190">
        <v>0.1552593453457895</v>
      </c>
      <c r="BH190">
        <v>4.2250280700546233E-2</v>
      </c>
      <c r="BI190">
        <v>2.0240744023065482E-2</v>
      </c>
    </row>
    <row r="191" spans="1:61" x14ac:dyDescent="0.35">
      <c r="A191" t="s">
        <v>1514</v>
      </c>
      <c r="B191" t="s">
        <v>816</v>
      </c>
      <c r="C191">
        <v>38.9</v>
      </c>
      <c r="D191">
        <v>108.6780639314852</v>
      </c>
      <c r="E191">
        <v>2312.4662659999999</v>
      </c>
      <c r="F191">
        <v>1.585837147718212E-2</v>
      </c>
      <c r="G191">
        <v>0.12071715780503969</v>
      </c>
      <c r="H191">
        <v>2.4395036301370419E-3</v>
      </c>
      <c r="I191">
        <v>0.1078067276602209</v>
      </c>
      <c r="J191">
        <v>0.67525354139674476</v>
      </c>
      <c r="K191">
        <v>8.3093546845426552E-2</v>
      </c>
      <c r="L191">
        <v>0.58829996054813749</v>
      </c>
      <c r="M191">
        <v>3.5979583669729212E-2</v>
      </c>
      <c r="N191">
        <v>0.167311745475407</v>
      </c>
      <c r="O191">
        <v>68257.1243549215</v>
      </c>
      <c r="P191" s="1">
        <v>0.18632078715955741</v>
      </c>
      <c r="Q191">
        <v>0.19102986149270201</v>
      </c>
      <c r="R191">
        <v>0.62264935134774058</v>
      </c>
      <c r="S191">
        <v>20.3565</v>
      </c>
      <c r="T191">
        <v>90715.616562714509</v>
      </c>
      <c r="U191" s="1">
        <v>125.8975650971074</v>
      </c>
      <c r="V191">
        <v>185955.97993404671</v>
      </c>
      <c r="W191" s="1">
        <v>0.67989125596291378</v>
      </c>
      <c r="X191">
        <v>0.22214502385631801</v>
      </c>
      <c r="Y191">
        <v>9.7963720180768404E-2</v>
      </c>
      <c r="Z191">
        <v>0.32010874403708639</v>
      </c>
      <c r="AA191">
        <v>185.9559799340467</v>
      </c>
      <c r="AB191">
        <v>5994.0218778864046</v>
      </c>
      <c r="AC191" s="1">
        <v>587.60986503877825</v>
      </c>
      <c r="AD191">
        <v>142613.734960267</v>
      </c>
      <c r="AE191" s="1" t="s">
        <v>3</v>
      </c>
      <c r="AF191">
        <v>34618.974999999999</v>
      </c>
      <c r="AG191" s="1">
        <v>54254.282424618468</v>
      </c>
      <c r="AH191" s="1">
        <v>47.908215200000001</v>
      </c>
      <c r="AI191">
        <v>28.065172099999991</v>
      </c>
      <c r="AJ191">
        <v>34.223071849999997</v>
      </c>
      <c r="AK191">
        <v>1.51</v>
      </c>
      <c r="AL191">
        <v>1.0011738999999999</v>
      </c>
      <c r="AM191">
        <v>1.3049594499999999</v>
      </c>
      <c r="AN191">
        <v>533.06851935712041</v>
      </c>
      <c r="AO191" s="1">
        <v>1.0409040201171009</v>
      </c>
      <c r="AP191">
        <v>2048.5470262535532</v>
      </c>
      <c r="AQ191" s="1">
        <v>2793.7516510063119</v>
      </c>
      <c r="AR191" s="1">
        <v>8791.381688730653</v>
      </c>
      <c r="AS191" s="1">
        <v>946.61061621091028</v>
      </c>
      <c r="AT191">
        <v>372.39652954252301</v>
      </c>
      <c r="AU191">
        <v>14952.68751174395</v>
      </c>
      <c r="AV191" s="1">
        <v>6978.7230043433656</v>
      </c>
      <c r="AW191" s="1">
        <v>0.43983470620999993</v>
      </c>
      <c r="AX191">
        <v>5912.9676013970202</v>
      </c>
      <c r="AY191" s="1">
        <v>0.34558629266500002</v>
      </c>
      <c r="AZ191">
        <v>942.70060587223998</v>
      </c>
      <c r="BA191">
        <v>5.6420055344999998E-2</v>
      </c>
      <c r="BB191">
        <v>2561.7883000790939</v>
      </c>
      <c r="BC191" s="1">
        <v>0.158158945785</v>
      </c>
      <c r="BD191">
        <v>16396.17951169172</v>
      </c>
      <c r="BE191" s="1">
        <v>0.56509261704708913</v>
      </c>
      <c r="BF191">
        <v>0.2332327686299166</v>
      </c>
      <c r="BG191">
        <v>0.1534562268757064</v>
      </c>
      <c r="BH191">
        <v>3.3365024867399937E-2</v>
      </c>
      <c r="BI191">
        <v>1.4853362579887969E-2</v>
      </c>
    </row>
    <row r="192" spans="1:61" x14ac:dyDescent="0.35">
      <c r="A192" t="s">
        <v>1515</v>
      </c>
      <c r="B192" t="s">
        <v>817</v>
      </c>
      <c r="C192">
        <v>33.25</v>
      </c>
      <c r="D192">
        <v>98.373908533748207</v>
      </c>
      <c r="E192">
        <v>2371.848379399999</v>
      </c>
      <c r="F192">
        <v>1.2632887681821499E-2</v>
      </c>
      <c r="G192">
        <v>3.5543234425240627E-2</v>
      </c>
      <c r="H192" t="s">
        <v>3</v>
      </c>
      <c r="I192">
        <v>5.4663249310673581E-2</v>
      </c>
      <c r="J192">
        <v>0.82596452201523751</v>
      </c>
      <c r="K192">
        <v>7.10786935695919E-2</v>
      </c>
      <c r="L192">
        <v>0.47360388400962389</v>
      </c>
      <c r="M192">
        <v>2.1618079717477139E-2</v>
      </c>
      <c r="N192">
        <v>0.16606219993771551</v>
      </c>
      <c r="O192">
        <v>66089.505193008983</v>
      </c>
      <c r="P192" s="1">
        <v>0.19878202951637811</v>
      </c>
      <c r="Q192">
        <v>0.1590499984085828</v>
      </c>
      <c r="R192">
        <v>0.64216797207503917</v>
      </c>
      <c r="S192">
        <v>17.766999999999999</v>
      </c>
      <c r="T192">
        <v>91106.137609200989</v>
      </c>
      <c r="U192" s="1">
        <v>140.5456494583232</v>
      </c>
      <c r="V192">
        <v>178489.01541463329</v>
      </c>
      <c r="W192" s="1">
        <v>0.72505462150780076</v>
      </c>
      <c r="X192">
        <v>0.2134684416161059</v>
      </c>
      <c r="Y192">
        <v>6.1476936876093402E-2</v>
      </c>
      <c r="Z192">
        <v>0.2749453784921993</v>
      </c>
      <c r="AA192">
        <v>178.4890154146332</v>
      </c>
      <c r="AB192">
        <v>5353.7966164220297</v>
      </c>
      <c r="AC192" s="1">
        <v>596.83626156041589</v>
      </c>
      <c r="AD192">
        <v>140145.31427230549</v>
      </c>
      <c r="AE192" s="1" t="s">
        <v>3</v>
      </c>
      <c r="AF192">
        <v>36986.949999999997</v>
      </c>
      <c r="AG192" s="1">
        <v>59206.578569501973</v>
      </c>
      <c r="AH192" s="1">
        <v>46.222615050000009</v>
      </c>
      <c r="AI192">
        <v>27.195384050000001</v>
      </c>
      <c r="AJ192">
        <v>33.012405350000002</v>
      </c>
      <c r="AK192">
        <v>2.5409999999999999</v>
      </c>
      <c r="AL192">
        <v>1.6830048</v>
      </c>
      <c r="AM192">
        <v>2.1735649499999998</v>
      </c>
      <c r="AN192">
        <v>403.02050803336272</v>
      </c>
      <c r="AO192" s="1">
        <v>0.99601693621199983</v>
      </c>
      <c r="AP192">
        <v>1747.758104629359</v>
      </c>
      <c r="AQ192" s="1">
        <v>2589.6331347281839</v>
      </c>
      <c r="AR192" s="1">
        <v>8080.6683428012357</v>
      </c>
      <c r="AS192" s="1">
        <v>851.46395758512131</v>
      </c>
      <c r="AT192">
        <v>348.23092695118919</v>
      </c>
      <c r="AU192">
        <v>13617.754466695091</v>
      </c>
      <c r="AV192" s="1">
        <v>6546.5807021741593</v>
      </c>
      <c r="AW192" s="1">
        <v>0.44639402424000008</v>
      </c>
      <c r="AX192">
        <v>5262.0282646113938</v>
      </c>
      <c r="AY192" s="1">
        <v>0.35821978496500012</v>
      </c>
      <c r="AZ192">
        <v>880.65443119685494</v>
      </c>
      <c r="BA192">
        <v>5.9948591934999997E-2</v>
      </c>
      <c r="BB192">
        <v>2025.203623628375</v>
      </c>
      <c r="BC192" s="1">
        <v>0.13543759885000001</v>
      </c>
      <c r="BD192">
        <v>14714.467021610781</v>
      </c>
      <c r="BE192" s="1">
        <v>0.54818737961989616</v>
      </c>
      <c r="BF192">
        <v>0.23119001421038829</v>
      </c>
      <c r="BG192">
        <v>0.17199516200823201</v>
      </c>
      <c r="BH192">
        <v>2.9817462228128731E-2</v>
      </c>
      <c r="BI192">
        <v>1.8809981933354859E-2</v>
      </c>
    </row>
    <row r="193" spans="1:61" x14ac:dyDescent="0.35">
      <c r="A193" t="s">
        <v>1516</v>
      </c>
      <c r="B193" t="s">
        <v>818</v>
      </c>
      <c r="C193">
        <v>165.95</v>
      </c>
      <c r="D193">
        <v>11.460022104220609</v>
      </c>
      <c r="E193">
        <v>1663.95693635</v>
      </c>
      <c r="F193">
        <v>5.7346662300865421E-3</v>
      </c>
      <c r="G193">
        <v>1.077681298179156E-2</v>
      </c>
      <c r="H193" t="s">
        <v>3</v>
      </c>
      <c r="I193">
        <v>1.8370314236394191E-2</v>
      </c>
      <c r="J193">
        <v>0.94548450604655387</v>
      </c>
      <c r="K193">
        <v>2.638503948250653E-2</v>
      </c>
      <c r="L193">
        <v>0.44762065979958282</v>
      </c>
      <c r="M193">
        <v>9.0611650715315857E-3</v>
      </c>
      <c r="N193">
        <v>0.1633093634756711</v>
      </c>
      <c r="O193">
        <v>62037.430875445003</v>
      </c>
      <c r="P193" s="1">
        <v>0.19001854156982609</v>
      </c>
      <c r="Q193">
        <v>0.1659919034228014</v>
      </c>
      <c r="R193">
        <v>0.64398955500737232</v>
      </c>
      <c r="S193">
        <v>15.111499999999999</v>
      </c>
      <c r="T193">
        <v>78818.918886564483</v>
      </c>
      <c r="U193" s="1">
        <v>119.3957853857208</v>
      </c>
      <c r="V193">
        <v>243089.97663277789</v>
      </c>
      <c r="W193" s="1">
        <v>0.73058546166415406</v>
      </c>
      <c r="X193">
        <v>0.1177146784569236</v>
      </c>
      <c r="Y193">
        <v>0.15169985987892209</v>
      </c>
      <c r="Z193">
        <v>0.26941453833584578</v>
      </c>
      <c r="AA193">
        <v>243.0899766327779</v>
      </c>
      <c r="AB193">
        <v>5740.7061138775307</v>
      </c>
      <c r="AC193" s="1">
        <v>528.72597411617608</v>
      </c>
      <c r="AD193">
        <v>195360.92654875721</v>
      </c>
      <c r="AE193" s="1" t="s">
        <v>3</v>
      </c>
      <c r="AF193">
        <v>37666.5</v>
      </c>
      <c r="AG193" s="1">
        <v>60850.966812448627</v>
      </c>
      <c r="AH193" s="1">
        <v>30.58896355000001</v>
      </c>
      <c r="AI193">
        <v>21.564579200000001</v>
      </c>
      <c r="AJ193">
        <v>23.183049650000001</v>
      </c>
      <c r="AK193">
        <v>1.3325</v>
      </c>
      <c r="AL193">
        <v>0.79683654999999998</v>
      </c>
      <c r="AM193">
        <v>1.0462499999999999</v>
      </c>
      <c r="AN193">
        <v>399.31520766163987</v>
      </c>
      <c r="AO193" s="1">
        <v>0.99093753342653168</v>
      </c>
      <c r="AP193">
        <v>1799.4763615455111</v>
      </c>
      <c r="AQ193" s="1">
        <v>3024.288342053419</v>
      </c>
      <c r="AR193" s="1">
        <v>8113.2471823112528</v>
      </c>
      <c r="AS193" s="1">
        <v>783.39699891486896</v>
      </c>
      <c r="AT193">
        <v>363.18592379992208</v>
      </c>
      <c r="AU193">
        <v>14083.59480862497</v>
      </c>
      <c r="AV193" s="1">
        <v>7294.1095527417838</v>
      </c>
      <c r="AW193" s="1">
        <v>0.47474775767499999</v>
      </c>
      <c r="AX193">
        <v>5472.1342720225457</v>
      </c>
      <c r="AY193" s="1">
        <v>0.33781285311499998</v>
      </c>
      <c r="AZ193">
        <v>994.87842449193977</v>
      </c>
      <c r="BA193">
        <v>6.3173556274999987E-2</v>
      </c>
      <c r="BB193">
        <v>1972.5124351271299</v>
      </c>
      <c r="BC193" s="1">
        <v>0.124265832945</v>
      </c>
      <c r="BD193">
        <v>15733.6346843834</v>
      </c>
      <c r="BE193" s="1">
        <v>0.5468984547217246</v>
      </c>
      <c r="BF193">
        <v>0.25071426262401741</v>
      </c>
      <c r="BG193">
        <v>0.13222960477627571</v>
      </c>
      <c r="BH193">
        <v>5.0860295654288047E-2</v>
      </c>
      <c r="BI193">
        <v>1.9297382223694301E-2</v>
      </c>
    </row>
    <row r="194" spans="1:61" x14ac:dyDescent="0.35">
      <c r="A194" t="s">
        <v>1517</v>
      </c>
      <c r="B194" t="s">
        <v>819</v>
      </c>
      <c r="C194">
        <v>76.599999999999994</v>
      </c>
      <c r="D194">
        <v>8.5002742904659758</v>
      </c>
      <c r="E194">
        <v>586.40633705000005</v>
      </c>
      <c r="F194">
        <v>1.7601499456067281E-2</v>
      </c>
      <c r="G194">
        <v>2.155256308544274E-2</v>
      </c>
      <c r="H194" t="s">
        <v>3</v>
      </c>
      <c r="I194">
        <v>3.8670284689943449E-2</v>
      </c>
      <c r="J194">
        <v>0.93415899588232443</v>
      </c>
      <c r="K194">
        <v>2.6561484733598529E-2</v>
      </c>
      <c r="L194">
        <v>0.28351525246300152</v>
      </c>
      <c r="M194">
        <v>1.7476206617365479E-2</v>
      </c>
      <c r="N194">
        <v>0.1495711006356939</v>
      </c>
      <c r="O194">
        <v>59360.813857029993</v>
      </c>
      <c r="P194" s="1">
        <v>0.21549179808068261</v>
      </c>
      <c r="Q194">
        <v>0.19302756864915571</v>
      </c>
      <c r="R194">
        <v>0.59148063327016165</v>
      </c>
      <c r="S194">
        <v>7.3739999999999997</v>
      </c>
      <c r="T194">
        <v>76070.247094220991</v>
      </c>
      <c r="U194" s="1">
        <v>86.284068041860479</v>
      </c>
      <c r="V194">
        <v>229862.1343982665</v>
      </c>
      <c r="W194" s="1">
        <v>0.76614495183321973</v>
      </c>
      <c r="X194">
        <v>5.4834371696226049E-2</v>
      </c>
      <c r="Y194">
        <v>0.17902067647055431</v>
      </c>
      <c r="Z194">
        <v>0.2338550481667804</v>
      </c>
      <c r="AA194">
        <v>229.86213439826651</v>
      </c>
      <c r="AB194">
        <v>6435.4386163194413</v>
      </c>
      <c r="AC194" s="1">
        <v>566.62755773689685</v>
      </c>
      <c r="AD194">
        <v>200689.69911249969</v>
      </c>
      <c r="AE194" s="1" t="s">
        <v>3</v>
      </c>
      <c r="AF194">
        <v>40490.324999999997</v>
      </c>
      <c r="AG194" s="1">
        <v>65411.582256831651</v>
      </c>
      <c r="AH194" s="1">
        <v>36.852964849999992</v>
      </c>
      <c r="AI194">
        <v>22.958072399999999</v>
      </c>
      <c r="AJ194">
        <v>26.525419750000001</v>
      </c>
      <c r="AK194">
        <v>1.885</v>
      </c>
      <c r="AL194">
        <v>1.2434449999999999</v>
      </c>
      <c r="AM194">
        <v>1.6114640499999999</v>
      </c>
      <c r="AN194">
        <v>1929.712646125412</v>
      </c>
      <c r="AO194" s="1">
        <v>1.336635199376971</v>
      </c>
      <c r="AP194">
        <v>2293.624218838374</v>
      </c>
      <c r="AQ194" s="1">
        <v>3560.173656802403</v>
      </c>
      <c r="AR194" s="1">
        <v>8858.3163227662353</v>
      </c>
      <c r="AS194" s="1">
        <v>745.70562233158239</v>
      </c>
      <c r="AT194">
        <v>552.46589522904469</v>
      </c>
      <c r="AU194">
        <v>16010.28571596764</v>
      </c>
      <c r="AV194" s="1">
        <v>8135.4073071571938</v>
      </c>
      <c r="AW194" s="1">
        <v>0.45734450150999989</v>
      </c>
      <c r="AX194">
        <v>7143.2726485908042</v>
      </c>
      <c r="AY194" s="1">
        <v>0.37816399109499998</v>
      </c>
      <c r="AZ194">
        <v>1419.1785654027001</v>
      </c>
      <c r="BA194">
        <v>7.6960170294999991E-2</v>
      </c>
      <c r="BB194">
        <v>1610.8703348823649</v>
      </c>
      <c r="BC194" s="1">
        <v>8.753133711500001E-2</v>
      </c>
      <c r="BD194">
        <v>18308.72885603306</v>
      </c>
      <c r="BE194" s="1">
        <v>0.54682132484937118</v>
      </c>
      <c r="BF194">
        <v>0.23006467098711531</v>
      </c>
      <c r="BG194">
        <v>0.16072951170182559</v>
      </c>
      <c r="BH194">
        <v>4.1965249885088672E-2</v>
      </c>
      <c r="BI194">
        <v>2.0419242576599311E-2</v>
      </c>
    </row>
    <row r="195" spans="1:61" x14ac:dyDescent="0.35">
      <c r="A195" t="s">
        <v>1518</v>
      </c>
      <c r="B195" t="s">
        <v>820</v>
      </c>
      <c r="C195">
        <v>108.75</v>
      </c>
      <c r="D195">
        <v>10.88670511526225</v>
      </c>
      <c r="E195">
        <v>1101.2318523500001</v>
      </c>
      <c r="F195">
        <v>1.7601499456067281E-2</v>
      </c>
      <c r="G195">
        <v>1.1789613039237959E-2</v>
      </c>
      <c r="H195" t="s">
        <v>3</v>
      </c>
      <c r="I195">
        <v>2.3312040312652479E-2</v>
      </c>
      <c r="J195">
        <v>0.94061964198010128</v>
      </c>
      <c r="K195">
        <v>2.691434186954654E-2</v>
      </c>
      <c r="L195">
        <v>0.32493415400756609</v>
      </c>
      <c r="M195">
        <v>1.1653909961335999E-2</v>
      </c>
      <c r="N195">
        <v>0.15138514682314519</v>
      </c>
      <c r="O195">
        <v>61977.547503943999</v>
      </c>
      <c r="P195" s="1">
        <v>0.20656387922978461</v>
      </c>
      <c r="Q195">
        <v>0.19400148516726731</v>
      </c>
      <c r="R195">
        <v>0.59943463560294818</v>
      </c>
      <c r="S195">
        <v>11.692</v>
      </c>
      <c r="T195">
        <v>75206.31382024</v>
      </c>
      <c r="U195" s="1">
        <v>101.8898101644956</v>
      </c>
      <c r="V195">
        <v>216090.14571660341</v>
      </c>
      <c r="W195" s="1">
        <v>0.7863964891261761</v>
      </c>
      <c r="X195">
        <v>5.4729143287039803E-2</v>
      </c>
      <c r="Y195">
        <v>0.15887436758678389</v>
      </c>
      <c r="Z195">
        <v>0.21360351087382379</v>
      </c>
      <c r="AA195">
        <v>216.09014571660339</v>
      </c>
      <c r="AB195">
        <v>5335.4693898541718</v>
      </c>
      <c r="AC195" s="1">
        <v>505.44844257639198</v>
      </c>
      <c r="AD195">
        <v>183706.16288809379</v>
      </c>
      <c r="AE195" s="1" t="s">
        <v>3</v>
      </c>
      <c r="AF195">
        <v>39720.275000000001</v>
      </c>
      <c r="AG195" s="1">
        <v>65027.198118663073</v>
      </c>
      <c r="AH195" s="1">
        <v>32.1972807</v>
      </c>
      <c r="AI195">
        <v>21.213033500000002</v>
      </c>
      <c r="AJ195">
        <v>23.064301149999999</v>
      </c>
      <c r="AK195">
        <v>1.472</v>
      </c>
      <c r="AL195">
        <v>1.0028226499999999</v>
      </c>
      <c r="AM195">
        <v>1.2593242</v>
      </c>
      <c r="AN195">
        <v>1213.0296613775411</v>
      </c>
      <c r="AO195" s="1">
        <v>1.1796066092862501</v>
      </c>
      <c r="AP195">
        <v>1858.321513586551</v>
      </c>
      <c r="AQ195" s="1">
        <v>3140.695853543074</v>
      </c>
      <c r="AR195" s="1">
        <v>8159.356778235684</v>
      </c>
      <c r="AS195" s="1">
        <v>824.37676580377808</v>
      </c>
      <c r="AT195">
        <v>446.7443931558297</v>
      </c>
      <c r="AU195">
        <v>14429.495304324921</v>
      </c>
      <c r="AV195" s="1">
        <v>7720.6024738573524</v>
      </c>
      <c r="AW195" s="1">
        <v>0.48955067304999988</v>
      </c>
      <c r="AX195">
        <v>5649.4329526719494</v>
      </c>
      <c r="AY195" s="1">
        <v>0.34314133452500012</v>
      </c>
      <c r="AZ195">
        <v>1116.4961742140749</v>
      </c>
      <c r="BA195">
        <v>7.0260544764999988E-2</v>
      </c>
      <c r="BB195">
        <v>1567.0144975806199</v>
      </c>
      <c r="BC195" s="1">
        <v>9.7047447664999995E-2</v>
      </c>
      <c r="BD195">
        <v>16053.546098323999</v>
      </c>
      <c r="BE195" s="1">
        <v>0.5485907936063481</v>
      </c>
      <c r="BF195">
        <v>0.24005583066242869</v>
      </c>
      <c r="BG195">
        <v>0.14851770254953589</v>
      </c>
      <c r="BH195">
        <v>4.3204274719224112E-2</v>
      </c>
      <c r="BI195">
        <v>1.963139846246317E-2</v>
      </c>
    </row>
    <row r="196" spans="1:61" x14ac:dyDescent="0.35">
      <c r="A196" t="s">
        <v>1519</v>
      </c>
      <c r="B196" t="s">
        <v>821</v>
      </c>
      <c r="C196">
        <v>64.75</v>
      </c>
      <c r="D196">
        <v>48.370241469903661</v>
      </c>
      <c r="E196">
        <v>2296.4898214999998</v>
      </c>
      <c r="F196">
        <v>1.3027509720190889E-2</v>
      </c>
      <c r="G196">
        <v>6.3474549807794031E-2</v>
      </c>
      <c r="H196" t="s">
        <v>3</v>
      </c>
      <c r="I196">
        <v>0.1180497235710406</v>
      </c>
      <c r="J196">
        <v>0.72545531926682361</v>
      </c>
      <c r="K196">
        <v>8.3201589648256316E-2</v>
      </c>
      <c r="L196">
        <v>0.58156716335451653</v>
      </c>
      <c r="M196">
        <v>3.8695562842134143E-2</v>
      </c>
      <c r="N196">
        <v>0.1654299670482299</v>
      </c>
      <c r="O196">
        <v>66406.370925789495</v>
      </c>
      <c r="P196" s="1">
        <v>0.1915366277729042</v>
      </c>
      <c r="Q196">
        <v>0.19496883319055791</v>
      </c>
      <c r="R196">
        <v>0.61349453903653794</v>
      </c>
      <c r="S196">
        <v>17.963999999999999</v>
      </c>
      <c r="T196">
        <v>90860.029873552005</v>
      </c>
      <c r="U196" s="1">
        <v>137.27549821519071</v>
      </c>
      <c r="V196">
        <v>214304.3449611635</v>
      </c>
      <c r="W196" s="1">
        <v>0.71818982441734558</v>
      </c>
      <c r="X196">
        <v>0.19740639410836941</v>
      </c>
      <c r="Y196">
        <v>8.4403781474285011E-2</v>
      </c>
      <c r="Z196">
        <v>0.28181017558265442</v>
      </c>
      <c r="AA196">
        <v>214.30434496116351</v>
      </c>
      <c r="AB196">
        <v>6083.195242997017</v>
      </c>
      <c r="AC196" s="1">
        <v>653.8883822271132</v>
      </c>
      <c r="AD196">
        <v>163216.75931180641</v>
      </c>
      <c r="AE196" s="1" t="s">
        <v>3</v>
      </c>
      <c r="AF196">
        <v>35681.75</v>
      </c>
      <c r="AG196" s="1">
        <v>59826.339290584299</v>
      </c>
      <c r="AH196" s="1">
        <v>43.205369050000002</v>
      </c>
      <c r="AI196">
        <v>26.179978649999999</v>
      </c>
      <c r="AJ196">
        <v>31.577906600000009</v>
      </c>
      <c r="AK196">
        <v>1.7383500000000001</v>
      </c>
      <c r="AL196">
        <v>1.17271875</v>
      </c>
      <c r="AM196">
        <v>1.5474251000000001</v>
      </c>
      <c r="AN196">
        <v>667.54955211220363</v>
      </c>
      <c r="AO196" s="1">
        <v>1.067617631914759</v>
      </c>
      <c r="AP196">
        <v>1842.6418221536651</v>
      </c>
      <c r="AQ196" s="1">
        <v>2832.9276862019642</v>
      </c>
      <c r="AR196" s="1">
        <v>8420.7556395566498</v>
      </c>
      <c r="AS196" s="1">
        <v>942.12466001087591</v>
      </c>
      <c r="AT196" s="1">
        <v>483.73383737019702</v>
      </c>
      <c r="AU196">
        <v>14522.183645293349</v>
      </c>
      <c r="AV196" s="1">
        <v>6473.7918538322856</v>
      </c>
      <c r="AW196" s="1">
        <v>0.41601917631000002</v>
      </c>
      <c r="AX196">
        <v>5923.9952378006792</v>
      </c>
      <c r="AY196" s="1">
        <v>0.37272149116499997</v>
      </c>
      <c r="AZ196">
        <v>924.54984147255004</v>
      </c>
      <c r="BA196">
        <v>5.8261315815000013E-2</v>
      </c>
      <c r="BB196">
        <v>2389.1286383186389</v>
      </c>
      <c r="BC196" s="1">
        <v>0.15299801670999999</v>
      </c>
      <c r="BD196">
        <v>15711.465571424151</v>
      </c>
      <c r="BE196" s="1">
        <v>0.56306036237636781</v>
      </c>
      <c r="BF196">
        <v>0.22975979297863611</v>
      </c>
      <c r="BG196">
        <v>0.15669563549585011</v>
      </c>
      <c r="BH196">
        <v>3.5509620817533491E-2</v>
      </c>
      <c r="BI196">
        <v>1.4974588331612511E-2</v>
      </c>
    </row>
    <row r="197" spans="1:61" x14ac:dyDescent="0.35">
      <c r="A197" t="s">
        <v>1520</v>
      </c>
      <c r="B197" t="s">
        <v>822</v>
      </c>
      <c r="C197">
        <v>118.8</v>
      </c>
      <c r="D197">
        <v>7.0176755055684783</v>
      </c>
      <c r="E197">
        <v>755.38753224999994</v>
      </c>
      <c r="F197" t="s">
        <v>3</v>
      </c>
      <c r="G197" t="s">
        <v>3</v>
      </c>
      <c r="H197" t="s">
        <v>3</v>
      </c>
      <c r="I197">
        <v>2.3508018352535121E-2</v>
      </c>
      <c r="J197">
        <v>0.96100932333746258</v>
      </c>
      <c r="K197">
        <v>2.0659567953744622E-2</v>
      </c>
      <c r="L197">
        <v>0.40188706390482881</v>
      </c>
      <c r="M197">
        <v>3.7965463935544362E-2</v>
      </c>
      <c r="N197">
        <v>0.1563366022421066</v>
      </c>
      <c r="O197">
        <v>59442.389030682003</v>
      </c>
      <c r="P197" s="1">
        <v>0.2054148339205909</v>
      </c>
      <c r="Q197">
        <v>0.18005680921532391</v>
      </c>
      <c r="R197">
        <v>0.61452835686408513</v>
      </c>
      <c r="S197">
        <v>8.8244999999999969</v>
      </c>
      <c r="T197">
        <v>77543.939226442497</v>
      </c>
      <c r="U197" s="1">
        <v>98.587447109378687</v>
      </c>
      <c r="V197">
        <v>267683.65319106419</v>
      </c>
      <c r="W197" s="1">
        <v>0.68445045581641084</v>
      </c>
      <c r="X197">
        <v>6.2065331552639012E-2</v>
      </c>
      <c r="Y197">
        <v>0.25348421263094989</v>
      </c>
      <c r="Z197">
        <v>0.31554954418358888</v>
      </c>
      <c r="AA197">
        <v>267.68365319106408</v>
      </c>
      <c r="AB197">
        <v>7511.4339923500102</v>
      </c>
      <c r="AC197" s="1">
        <v>519.28147787524665</v>
      </c>
      <c r="AD197">
        <v>225831.49446099901</v>
      </c>
      <c r="AE197" s="1" t="s">
        <v>3</v>
      </c>
      <c r="AF197">
        <v>36701.574999999997</v>
      </c>
      <c r="AG197" s="1">
        <v>59370.673350195008</v>
      </c>
      <c r="AH197" s="1">
        <v>34.5883197</v>
      </c>
      <c r="AI197">
        <v>22.746199900000001</v>
      </c>
      <c r="AJ197">
        <v>25.054477800000001</v>
      </c>
      <c r="AK197">
        <v>1.4325000000000001</v>
      </c>
      <c r="AL197">
        <v>0.8614533499999999</v>
      </c>
      <c r="AM197">
        <v>1.0740642</v>
      </c>
      <c r="AN197">
        <v>994.358448942932</v>
      </c>
      <c r="AO197">
        <v>1.265738632205208</v>
      </c>
      <c r="AP197">
        <v>2336.5628200478682</v>
      </c>
      <c r="AQ197" s="1">
        <v>3506.9750724280252</v>
      </c>
      <c r="AR197" s="1">
        <v>9146.8572750340682</v>
      </c>
      <c r="AS197" s="1">
        <v>854.59041229093293</v>
      </c>
      <c r="AT197">
        <v>550.53969716111328</v>
      </c>
      <c r="AU197">
        <v>16395.525276962009</v>
      </c>
      <c r="AV197" s="1">
        <v>8074.3328588715503</v>
      </c>
      <c r="AW197" s="1">
        <v>0.44375235657999978</v>
      </c>
      <c r="AX197">
        <v>7091.5433551122696</v>
      </c>
      <c r="AY197" s="1">
        <v>0.35444428850499998</v>
      </c>
      <c r="AZ197">
        <v>1496.98011807014</v>
      </c>
      <c r="BA197">
        <v>7.9805571019999993E-2</v>
      </c>
      <c r="BB197">
        <v>2306.5314409677849</v>
      </c>
      <c r="BC197" s="1">
        <v>0.121997783885</v>
      </c>
      <c r="BD197">
        <v>18969.387773021739</v>
      </c>
      <c r="BE197" s="1">
        <v>0.52751035968685511</v>
      </c>
      <c r="BF197">
        <v>0.25142767101016011</v>
      </c>
      <c r="BG197">
        <v>0.14662332687915039</v>
      </c>
      <c r="BH197">
        <v>4.5796398413989803E-2</v>
      </c>
      <c r="BI197">
        <v>2.864224400984473E-2</v>
      </c>
    </row>
    <row r="198" spans="1:61" x14ac:dyDescent="0.35">
      <c r="A198" t="s">
        <v>1521</v>
      </c>
      <c r="B198" t="s">
        <v>823</v>
      </c>
      <c r="C198">
        <v>29.85</v>
      </c>
      <c r="D198">
        <v>248.56545616929631</v>
      </c>
      <c r="E198">
        <v>7048.8051303000002</v>
      </c>
      <c r="F198">
        <v>7.28691292953315E-2</v>
      </c>
      <c r="G198">
        <v>0.1312178929518388</v>
      </c>
      <c r="H198">
        <v>2.2002255395041498E-3</v>
      </c>
      <c r="I198">
        <v>5.9804205337364559E-2</v>
      </c>
      <c r="J198">
        <v>0.67060938687331917</v>
      </c>
      <c r="K198">
        <v>6.4243457470997828E-2</v>
      </c>
      <c r="L198">
        <v>0.216445863912649</v>
      </c>
      <c r="M198">
        <v>4.3625177324263409E-2</v>
      </c>
      <c r="N198">
        <v>0.13970661622291949</v>
      </c>
      <c r="O198">
        <v>81475.534878929509</v>
      </c>
      <c r="P198" s="1">
        <v>0.16764712479396299</v>
      </c>
      <c r="Q198">
        <v>0.17924364747300189</v>
      </c>
      <c r="R198">
        <v>0.65310922773303504</v>
      </c>
      <c r="S198">
        <v>45.484999999999999</v>
      </c>
      <c r="T198">
        <v>106057.57492337551</v>
      </c>
      <c r="U198" s="1">
        <v>161.44230089305961</v>
      </c>
      <c r="V198">
        <v>292516.19626039901</v>
      </c>
      <c r="W198" s="1">
        <v>0.7568370045078725</v>
      </c>
      <c r="X198">
        <v>0.2114677552036334</v>
      </c>
      <c r="Y198">
        <v>3.1695240288494193E-2</v>
      </c>
      <c r="Z198">
        <v>0.24316299549212761</v>
      </c>
      <c r="AA198">
        <v>292.51619626039889</v>
      </c>
      <c r="AB198">
        <v>12138.754686193281</v>
      </c>
      <c r="AC198" s="1">
        <v>1120.0942141510809</v>
      </c>
      <c r="AD198">
        <v>262507.36456081801</v>
      </c>
      <c r="AE198" s="1" t="s">
        <v>3</v>
      </c>
      <c r="AF198">
        <v>53966.775000000001</v>
      </c>
      <c r="AG198" s="1">
        <v>112468.34177671791</v>
      </c>
      <c r="AH198" s="1">
        <v>78.125818350000003</v>
      </c>
      <c r="AI198">
        <v>39.872589499999989</v>
      </c>
      <c r="AJ198">
        <v>47.848288050000001</v>
      </c>
      <c r="AK198">
        <v>2.1149999999999989</v>
      </c>
      <c r="AL198">
        <v>1.5679619499999999</v>
      </c>
      <c r="AM198">
        <v>1.7600848499999999</v>
      </c>
      <c r="AN198">
        <v>211.99947923121309</v>
      </c>
      <c r="AO198">
        <v>0.79788214070112817</v>
      </c>
      <c r="AP198">
        <v>1965.250635069724</v>
      </c>
      <c r="AQ198" s="1">
        <v>2734.8119571229549</v>
      </c>
      <c r="AR198" s="1">
        <v>9532.8934622348825</v>
      </c>
      <c r="AS198" s="1">
        <v>1269.9991332840459</v>
      </c>
      <c r="AT198">
        <v>517.84052123826814</v>
      </c>
      <c r="AU198">
        <v>16020.79570894988</v>
      </c>
      <c r="AV198" s="1">
        <v>3254.3105676054788</v>
      </c>
      <c r="AW198" s="1">
        <v>0.20106780072</v>
      </c>
      <c r="AX198">
        <v>10971.5280447844</v>
      </c>
      <c r="AY198" s="1">
        <v>0.65562130828999998</v>
      </c>
      <c r="AZ198">
        <v>1186.92894440542</v>
      </c>
      <c r="BA198">
        <v>7.2996826254999994E-2</v>
      </c>
      <c r="BB198">
        <v>1140.6767853113499</v>
      </c>
      <c r="BC198" s="1">
        <v>7.0314064744999988E-2</v>
      </c>
      <c r="BD198">
        <v>16553.44434210665</v>
      </c>
      <c r="BE198" s="1">
        <v>0.59421602142619456</v>
      </c>
      <c r="BF198">
        <v>0.2314570307825308</v>
      </c>
      <c r="BG198">
        <v>0.1241872836863246</v>
      </c>
      <c r="BH198">
        <v>3.1553269951061287E-2</v>
      </c>
      <c r="BI198">
        <v>1.8586394153888641E-2</v>
      </c>
    </row>
    <row r="199" spans="1:61" x14ac:dyDescent="0.35">
      <c r="A199" t="s">
        <v>1522</v>
      </c>
      <c r="B199" t="s">
        <v>824</v>
      </c>
      <c r="C199">
        <v>44.7</v>
      </c>
      <c r="D199">
        <v>51.51694388009745</v>
      </c>
      <c r="E199">
        <v>1621.8541404</v>
      </c>
      <c r="F199">
        <v>1.2059119666195E-2</v>
      </c>
      <c r="G199">
        <v>2.1650462800139571E-2</v>
      </c>
      <c r="H199" t="s">
        <v>3</v>
      </c>
      <c r="I199">
        <v>3.4211495565996827E-2</v>
      </c>
      <c r="J199">
        <v>0.88239307759637275</v>
      </c>
      <c r="K199">
        <v>5.9293588714397313E-2</v>
      </c>
      <c r="L199">
        <v>0.58017324671215709</v>
      </c>
      <c r="M199">
        <v>1.6265046621092231E-2</v>
      </c>
      <c r="N199">
        <v>0.17940360209863809</v>
      </c>
      <c r="O199">
        <v>61476.791508388509</v>
      </c>
      <c r="P199" s="1">
        <v>0.2095079760619398</v>
      </c>
      <c r="Q199">
        <v>0.19812975454978049</v>
      </c>
      <c r="R199">
        <v>0.59236226938827952</v>
      </c>
      <c r="S199">
        <v>15.673500000000001</v>
      </c>
      <c r="T199">
        <v>80125.83116039951</v>
      </c>
      <c r="U199" s="1">
        <v>103.2320588106911</v>
      </c>
      <c r="V199">
        <v>191635.88268070741</v>
      </c>
      <c r="W199" s="1">
        <v>0.69058334789368958</v>
      </c>
      <c r="X199">
        <v>0.1966530601406723</v>
      </c>
      <c r="Y199">
        <v>0.1127635919656382</v>
      </c>
      <c r="Z199">
        <v>0.30941665210631047</v>
      </c>
      <c r="AA199">
        <v>191.63588268070751</v>
      </c>
      <c r="AB199">
        <v>5510.3598635187427</v>
      </c>
      <c r="AC199" s="1">
        <v>584.13126118828131</v>
      </c>
      <c r="AD199">
        <v>149529.33590058619</v>
      </c>
      <c r="AE199" s="1" t="s">
        <v>3</v>
      </c>
      <c r="AF199">
        <v>34449.425000000003</v>
      </c>
      <c r="AG199" s="1">
        <v>55551.991751166781</v>
      </c>
      <c r="AH199" s="1">
        <v>45.041969650000013</v>
      </c>
      <c r="AI199">
        <v>25.71426155</v>
      </c>
      <c r="AJ199">
        <v>32.056939049999997</v>
      </c>
      <c r="AK199">
        <v>1.8768499999999999</v>
      </c>
      <c r="AL199">
        <v>1.25247625</v>
      </c>
      <c r="AM199">
        <v>1.6187753</v>
      </c>
      <c r="AN199">
        <v>256.37972926706499</v>
      </c>
      <c r="AO199" s="1">
        <v>0.98053093964019522</v>
      </c>
      <c r="AP199">
        <v>2029.0738967266391</v>
      </c>
      <c r="AQ199" s="1">
        <v>2634.6095714419339</v>
      </c>
      <c r="AR199" s="1">
        <v>8186.7863720473051</v>
      </c>
      <c r="AS199" s="1">
        <v>917.21416023118286</v>
      </c>
      <c r="AT199">
        <v>410.68861649780553</v>
      </c>
      <c r="AU199">
        <v>14178.372616944869</v>
      </c>
      <c r="AV199" s="1">
        <v>7248.059136471541</v>
      </c>
      <c r="AW199" s="1">
        <v>0.45078483457500002</v>
      </c>
      <c r="AX199">
        <v>5137.8685433031451</v>
      </c>
      <c r="AY199" s="1">
        <v>0.32439259341499999</v>
      </c>
      <c r="AZ199">
        <v>842.47747656721492</v>
      </c>
      <c r="BA199">
        <v>5.3467126865000013E-2</v>
      </c>
      <c r="BB199">
        <v>2829.07208493498</v>
      </c>
      <c r="BC199" s="1">
        <v>0.17135544513000001</v>
      </c>
      <c r="BD199">
        <v>16057.47724127688</v>
      </c>
      <c r="BE199" s="1">
        <v>0.53073836592703871</v>
      </c>
      <c r="BF199">
        <v>0.23488558997524839</v>
      </c>
      <c r="BG199">
        <v>0.18052277906605291</v>
      </c>
      <c r="BH199">
        <v>3.4909870070202839E-2</v>
      </c>
      <c r="BI199">
        <v>1.8943394961457E-2</v>
      </c>
    </row>
    <row r="200" spans="1:61" x14ac:dyDescent="0.35">
      <c r="A200" t="s">
        <v>1523</v>
      </c>
      <c r="B200" t="s">
        <v>825</v>
      </c>
      <c r="C200">
        <v>173.05</v>
      </c>
      <c r="D200">
        <v>8.5921870127873525</v>
      </c>
      <c r="E200">
        <v>1263.2175121</v>
      </c>
      <c r="F200" t="s">
        <v>3</v>
      </c>
      <c r="G200">
        <v>1.4093743881425281E-2</v>
      </c>
      <c r="H200" t="s">
        <v>3</v>
      </c>
      <c r="I200">
        <v>1.450091643712394E-2</v>
      </c>
      <c r="J200">
        <v>0.95211845893881542</v>
      </c>
      <c r="K200">
        <v>2.6480729069936641E-2</v>
      </c>
      <c r="L200">
        <v>0.92000422377473856</v>
      </c>
      <c r="M200" t="s">
        <v>3</v>
      </c>
      <c r="N200">
        <v>0.18222783985763091</v>
      </c>
      <c r="O200">
        <v>62096.693039083482</v>
      </c>
      <c r="P200" s="1">
        <v>0.1919845119724489</v>
      </c>
      <c r="Q200">
        <v>0.18589470036895489</v>
      </c>
      <c r="R200">
        <v>0.62212078765859613</v>
      </c>
      <c r="S200">
        <v>13.502000000000001</v>
      </c>
      <c r="T200">
        <v>82401.135833982</v>
      </c>
      <c r="U200" s="1">
        <v>94.094987195958538</v>
      </c>
      <c r="V200">
        <v>196690.97095226299</v>
      </c>
      <c r="W200" s="1">
        <v>0.67971149661282326</v>
      </c>
      <c r="X200">
        <v>7.640622290607188E-2</v>
      </c>
      <c r="Y200">
        <v>0.24388228048110469</v>
      </c>
      <c r="Z200">
        <v>0.32028850338717663</v>
      </c>
      <c r="AA200">
        <v>196.69097095226289</v>
      </c>
      <c r="AB200">
        <v>4247.1281870139428</v>
      </c>
      <c r="AC200" s="1">
        <v>387.95440366773772</v>
      </c>
      <c r="AD200">
        <v>154837.35087642461</v>
      </c>
      <c r="AE200" s="1" t="s">
        <v>3</v>
      </c>
      <c r="AF200">
        <v>34638</v>
      </c>
      <c r="AG200" s="1">
        <v>52616.013228099313</v>
      </c>
      <c r="AH200" s="1">
        <v>25.447975400000001</v>
      </c>
      <c r="AI200">
        <v>20.115769900000011</v>
      </c>
      <c r="AJ200">
        <v>21.590841099999999</v>
      </c>
      <c r="AK200">
        <v>1.3075000000000001</v>
      </c>
      <c r="AL200">
        <v>1.08898655</v>
      </c>
      <c r="AM200">
        <v>1.21287375</v>
      </c>
      <c r="AN200">
        <v>7.9798570112431071E-3</v>
      </c>
      <c r="AO200" s="1">
        <v>0.89288071583755468</v>
      </c>
      <c r="AP200">
        <v>2216.1487936495641</v>
      </c>
      <c r="AQ200" s="1">
        <v>4021.505333917351</v>
      </c>
      <c r="AR200" s="1">
        <v>9700.1274791969554</v>
      </c>
      <c r="AS200" s="1">
        <v>876.98624857006928</v>
      </c>
      <c r="AT200">
        <v>418.44353131325471</v>
      </c>
      <c r="AU200">
        <v>17073.666900439501</v>
      </c>
      <c r="AV200" s="1">
        <v>11034.276297613829</v>
      </c>
      <c r="AW200" s="1">
        <v>0.58201785280000007</v>
      </c>
      <c r="AX200">
        <v>3657.574437726365</v>
      </c>
      <c r="AY200" s="1">
        <v>0.19644435122000001</v>
      </c>
      <c r="AZ200">
        <v>903.18231851264477</v>
      </c>
      <c r="BA200">
        <v>4.7165001605000013E-2</v>
      </c>
      <c r="BB200">
        <v>3317.08302531751</v>
      </c>
      <c r="BC200" s="1">
        <v>0.17437279437</v>
      </c>
      <c r="BD200">
        <v>18912.116079170351</v>
      </c>
      <c r="BE200" s="1">
        <v>0.5406528580564316</v>
      </c>
      <c r="BF200">
        <v>0.25557183464757699</v>
      </c>
      <c r="BG200">
        <v>0.13113672059454581</v>
      </c>
      <c r="BH200">
        <v>4.1848387275579019E-2</v>
      </c>
      <c r="BI200">
        <v>3.079019942586662E-2</v>
      </c>
    </row>
    <row r="201" spans="1:61" x14ac:dyDescent="0.35">
      <c r="A201" t="s">
        <v>1524</v>
      </c>
      <c r="B201" t="s">
        <v>826</v>
      </c>
      <c r="C201">
        <v>108.45</v>
      </c>
      <c r="D201">
        <v>18.75629832863898</v>
      </c>
      <c r="E201">
        <v>1680.5673062000001</v>
      </c>
      <c r="F201">
        <v>2.0123292953173541E-2</v>
      </c>
      <c r="G201">
        <v>1.2642832457781391E-2</v>
      </c>
      <c r="H201" t="s">
        <v>3</v>
      </c>
      <c r="I201">
        <v>3.184032737317502E-2</v>
      </c>
      <c r="J201">
        <v>0.90883079781686682</v>
      </c>
      <c r="K201">
        <v>4.2520105334402078E-2</v>
      </c>
      <c r="L201">
        <v>0.48265845193751272</v>
      </c>
      <c r="M201">
        <v>1.349332507445992E-2</v>
      </c>
      <c r="N201">
        <v>0.16202476345877509</v>
      </c>
      <c r="O201">
        <v>60681.210797320018</v>
      </c>
      <c r="P201" s="1">
        <v>0.18828695584465069</v>
      </c>
      <c r="Q201">
        <v>0.18819345503412141</v>
      </c>
      <c r="R201">
        <v>0.62351958912122796</v>
      </c>
      <c r="S201">
        <v>13.4215</v>
      </c>
      <c r="T201">
        <v>85736.095597681502</v>
      </c>
      <c r="U201" s="1">
        <v>133.4396819816881</v>
      </c>
      <c r="V201">
        <v>212095.57222495339</v>
      </c>
      <c r="W201" s="1">
        <v>0.69438612760798357</v>
      </c>
      <c r="X201">
        <v>0.1438729147169977</v>
      </c>
      <c r="Y201">
        <v>0.16174095767501881</v>
      </c>
      <c r="Z201">
        <v>0.30561387239201637</v>
      </c>
      <c r="AA201">
        <v>212.09557222495329</v>
      </c>
      <c r="AB201">
        <v>5197.2501926011837</v>
      </c>
      <c r="AC201" s="1">
        <v>514.75085233331322</v>
      </c>
      <c r="AD201">
        <v>171825.72091561899</v>
      </c>
      <c r="AE201" s="1" t="s">
        <v>3</v>
      </c>
      <c r="AF201">
        <v>35641.375</v>
      </c>
      <c r="AG201" s="1">
        <v>58749.333083366699</v>
      </c>
      <c r="AH201" s="1">
        <v>34.29431615</v>
      </c>
      <c r="AI201">
        <v>21.855724899999998</v>
      </c>
      <c r="AJ201">
        <v>24.577621749999999</v>
      </c>
      <c r="AK201">
        <v>1.5529999999999999</v>
      </c>
      <c r="AL201">
        <v>1.0954583499999999</v>
      </c>
      <c r="AM201">
        <v>1.3386318500000001</v>
      </c>
      <c r="AN201">
        <v>697.95300735299008</v>
      </c>
      <c r="AO201">
        <v>1.0485557422902501</v>
      </c>
      <c r="AP201">
        <v>1818.425155861393</v>
      </c>
      <c r="AQ201" s="1">
        <v>2764.9281150145389</v>
      </c>
      <c r="AR201" s="1">
        <v>8038.090411177659</v>
      </c>
      <c r="AS201" s="1">
        <v>790.84550942064084</v>
      </c>
      <c r="AT201" s="1">
        <v>371.49626612624508</v>
      </c>
      <c r="AU201">
        <v>13783.785457600479</v>
      </c>
      <c r="AV201" s="1">
        <v>7236.2061249251256</v>
      </c>
      <c r="AW201" s="1">
        <v>0.45891333354499991</v>
      </c>
      <c r="AX201">
        <v>5209.4528841144602</v>
      </c>
      <c r="AY201" s="1">
        <v>0.32483601017500002</v>
      </c>
      <c r="AZ201">
        <v>977.90153602776479</v>
      </c>
      <c r="BA201">
        <v>6.1179346550000013E-2</v>
      </c>
      <c r="BB201">
        <v>2507.2786156155848</v>
      </c>
      <c r="BC201" s="1">
        <v>0.155071309735</v>
      </c>
      <c r="BD201">
        <v>15930.839160682939</v>
      </c>
      <c r="BE201" s="1">
        <v>0.54625681697174167</v>
      </c>
      <c r="BF201">
        <v>0.25124435228398501</v>
      </c>
      <c r="BG201">
        <v>0.14210167787368649</v>
      </c>
      <c r="BH201">
        <v>4.2335959969826212E-2</v>
      </c>
      <c r="BI201">
        <v>1.8061192900760661E-2</v>
      </c>
    </row>
    <row r="202" spans="1:61" x14ac:dyDescent="0.35">
      <c r="A202" t="s">
        <v>1525</v>
      </c>
      <c r="B202" t="s">
        <v>827</v>
      </c>
      <c r="C202">
        <v>94.5</v>
      </c>
      <c r="D202">
        <v>11.325635474954931</v>
      </c>
      <c r="E202">
        <v>968.61808554999993</v>
      </c>
      <c r="F202">
        <v>1.7601499456067281E-2</v>
      </c>
      <c r="G202">
        <v>1.1310860777717801E-2</v>
      </c>
      <c r="H202" t="s">
        <v>3</v>
      </c>
      <c r="I202">
        <v>3.5976239207769267E-2</v>
      </c>
      <c r="J202">
        <v>0.9279963043284758</v>
      </c>
      <c r="K202">
        <v>2.903145358488942E-2</v>
      </c>
      <c r="L202">
        <v>0.35779093378135968</v>
      </c>
      <c r="M202">
        <v>1.5726204796093581E-2</v>
      </c>
      <c r="N202">
        <v>0.15607093579402689</v>
      </c>
      <c r="O202">
        <v>61604.821320775511</v>
      </c>
      <c r="P202" s="1">
        <v>0.22318408299866399</v>
      </c>
      <c r="Q202">
        <v>0.18829573745952469</v>
      </c>
      <c r="R202">
        <v>0.58852017954181135</v>
      </c>
      <c r="S202">
        <v>10.8835</v>
      </c>
      <c r="T202">
        <v>74605.320385015497</v>
      </c>
      <c r="U202" s="1">
        <v>91.556429419540862</v>
      </c>
      <c r="V202">
        <v>208117.85887465911</v>
      </c>
      <c r="W202" s="1">
        <v>0.83067458831293328</v>
      </c>
      <c r="X202">
        <v>5.1068328194962848E-2</v>
      </c>
      <c r="Y202">
        <v>0.118257083492104</v>
      </c>
      <c r="Z202">
        <v>0.1693254116870668</v>
      </c>
      <c r="AA202">
        <v>208.11785887465911</v>
      </c>
      <c r="AB202">
        <v>5054.7854427993689</v>
      </c>
      <c r="AC202" s="1">
        <v>569.2592932343789</v>
      </c>
      <c r="AD202">
        <v>174229.80858354419</v>
      </c>
      <c r="AE202" s="1" t="s">
        <v>3</v>
      </c>
      <c r="AF202">
        <v>40131.699999999997</v>
      </c>
      <c r="AG202" s="1">
        <v>62000.031141375228</v>
      </c>
      <c r="AH202" s="1">
        <v>34.832774049999998</v>
      </c>
      <c r="AI202">
        <v>21.9922307</v>
      </c>
      <c r="AJ202">
        <v>26.420630599999999</v>
      </c>
      <c r="AK202">
        <v>1.7869999999999999</v>
      </c>
      <c r="AL202">
        <v>0.99746825000000006</v>
      </c>
      <c r="AM202">
        <v>1.4863346</v>
      </c>
      <c r="AN202">
        <v>1431.762216482309</v>
      </c>
      <c r="AO202" s="1">
        <v>1.268634452850004</v>
      </c>
      <c r="AP202">
        <v>2132.490027590507</v>
      </c>
      <c r="AQ202" s="1">
        <v>2985.346088873539</v>
      </c>
      <c r="AR202" s="1">
        <v>8365.0244311347742</v>
      </c>
      <c r="AS202" s="1">
        <v>884.17964138296429</v>
      </c>
      <c r="AT202">
        <v>508.09507004679938</v>
      </c>
      <c r="AU202">
        <v>14875.13525902859</v>
      </c>
      <c r="AV202" s="1">
        <v>7913.2131980028162</v>
      </c>
      <c r="AW202" s="1">
        <v>0.48317804330000003</v>
      </c>
      <c r="AX202">
        <v>5639.1403080367691</v>
      </c>
      <c r="AY202" s="1">
        <v>0.33720578484000008</v>
      </c>
      <c r="AZ202">
        <v>1195.0867097641301</v>
      </c>
      <c r="BA202">
        <v>7.1949141350000009E-2</v>
      </c>
      <c r="BB202">
        <v>1789.5650132688099</v>
      </c>
      <c r="BC202" s="1">
        <v>0.107667030505</v>
      </c>
      <c r="BD202">
        <v>16537.005229072529</v>
      </c>
      <c r="BE202" s="1">
        <v>0.54654591587698198</v>
      </c>
      <c r="BF202">
        <v>0.23202896665089889</v>
      </c>
      <c r="BG202">
        <v>0.16344504071103291</v>
      </c>
      <c r="BH202">
        <v>4.0635571642549183E-2</v>
      </c>
      <c r="BI202">
        <v>1.7344505118536871E-2</v>
      </c>
    </row>
    <row r="203" spans="1:61" x14ac:dyDescent="0.35">
      <c r="A203" t="s">
        <v>1526</v>
      </c>
      <c r="B203" t="s">
        <v>828</v>
      </c>
      <c r="C203">
        <v>12.8</v>
      </c>
      <c r="D203">
        <v>353.66386922905377</v>
      </c>
      <c r="E203">
        <v>3614.6571745000001</v>
      </c>
      <c r="F203">
        <v>6.7506493967535294E-3</v>
      </c>
      <c r="G203">
        <v>0.45814686279168643</v>
      </c>
      <c r="H203">
        <v>2.4401070241563002E-3</v>
      </c>
      <c r="I203">
        <v>0.13409547631147761</v>
      </c>
      <c r="J203">
        <v>0.32282499011918558</v>
      </c>
      <c r="K203">
        <v>0.1173125550708685</v>
      </c>
      <c r="L203">
        <v>0.99704020664019277</v>
      </c>
      <c r="M203">
        <v>6.2338152639253921E-2</v>
      </c>
      <c r="N203">
        <v>0.19754916761696639</v>
      </c>
      <c r="O203">
        <v>67058.55882486701</v>
      </c>
      <c r="P203" s="1">
        <v>0.25311571680133632</v>
      </c>
      <c r="Q203">
        <v>0.21344969235753</v>
      </c>
      <c r="R203">
        <v>0.53343459084113376</v>
      </c>
      <c r="S203">
        <v>43.576500000000003</v>
      </c>
      <c r="T203">
        <v>90282.571426091497</v>
      </c>
      <c r="U203" s="1">
        <v>87.991560229667613</v>
      </c>
      <c r="V203">
        <v>125483.9053218692</v>
      </c>
      <c r="W203" s="1">
        <v>0.64074282000800076</v>
      </c>
      <c r="X203">
        <v>0.27214304645202569</v>
      </c>
      <c r="Y203">
        <v>8.7114133539973465E-2</v>
      </c>
      <c r="Z203">
        <v>0.35925717999199919</v>
      </c>
      <c r="AA203">
        <v>125.4839053218692</v>
      </c>
      <c r="AB203">
        <v>5350.0602474092211</v>
      </c>
      <c r="AC203" s="1">
        <v>570.05121878030013</v>
      </c>
      <c r="AD203">
        <v>74419.106116060735</v>
      </c>
      <c r="AE203" s="1" t="s">
        <v>3</v>
      </c>
      <c r="AF203">
        <v>28520.5</v>
      </c>
      <c r="AG203" s="1">
        <v>41856.338460290201</v>
      </c>
      <c r="AH203" s="1">
        <v>62.093930750000013</v>
      </c>
      <c r="AI203">
        <v>37.038708200000002</v>
      </c>
      <c r="AJ203">
        <v>45.717223650000008</v>
      </c>
      <c r="AK203">
        <v>2.6655000000000002</v>
      </c>
      <c r="AL203">
        <v>2.10346425</v>
      </c>
      <c r="AM203">
        <v>2.4405454</v>
      </c>
      <c r="AN203">
        <v>7.2906756133461856E-2</v>
      </c>
      <c r="AO203" s="1">
        <v>1.298948325560441</v>
      </c>
      <c r="AP203">
        <v>2934.7811731456882</v>
      </c>
      <c r="AQ203" s="1">
        <v>4324.6464677872254</v>
      </c>
      <c r="AR203" s="1">
        <v>10236.5607477417</v>
      </c>
      <c r="AS203" s="1">
        <v>1497.0472776383469</v>
      </c>
      <c r="AT203">
        <v>792.9570605371465</v>
      </c>
      <c r="AU203">
        <v>19785.992726850101</v>
      </c>
      <c r="AV203" s="1">
        <v>10801.603649551331</v>
      </c>
      <c r="AW203" s="1">
        <v>0.51005565900500005</v>
      </c>
      <c r="AX203">
        <v>4782.4981694709104</v>
      </c>
      <c r="AY203" s="1">
        <v>0.220528601435</v>
      </c>
      <c r="AZ203">
        <v>937.29980165677989</v>
      </c>
      <c r="BA203">
        <v>4.2362726825000002E-2</v>
      </c>
      <c r="BB203">
        <v>5059.4141170678649</v>
      </c>
      <c r="BC203" s="1">
        <v>0.22705301275000001</v>
      </c>
      <c r="BD203">
        <v>21580.815737746889</v>
      </c>
      <c r="BE203" s="1">
        <v>0.55432704864023163</v>
      </c>
      <c r="BF203">
        <v>0.214194433745616</v>
      </c>
      <c r="BG203">
        <v>0.18411556077383001</v>
      </c>
      <c r="BH203">
        <v>3.4170820178222108E-2</v>
      </c>
      <c r="BI203">
        <v>1.319213666210039E-2</v>
      </c>
    </row>
    <row r="204" spans="1:61" x14ac:dyDescent="0.35">
      <c r="A204" t="s">
        <v>1527</v>
      </c>
      <c r="B204" t="s">
        <v>829</v>
      </c>
      <c r="C204">
        <v>93.8</v>
      </c>
      <c r="D204">
        <v>23.069789232876921</v>
      </c>
      <c r="E204">
        <v>1835.0855923500001</v>
      </c>
      <c r="F204">
        <v>1.613473911917572E-2</v>
      </c>
      <c r="G204">
        <v>1.7301846959589091E-2</v>
      </c>
      <c r="H204" t="s">
        <v>3</v>
      </c>
      <c r="I204">
        <v>3.6611686300147779E-2</v>
      </c>
      <c r="J204">
        <v>0.88960842034351839</v>
      </c>
      <c r="K204">
        <v>4.9526660955898888E-2</v>
      </c>
      <c r="L204">
        <v>0.44850688069329558</v>
      </c>
      <c r="M204">
        <v>1.107947347602628E-2</v>
      </c>
      <c r="N204">
        <v>0.1554435475320389</v>
      </c>
      <c r="O204">
        <v>63450.300378133987</v>
      </c>
      <c r="P204" s="1">
        <v>0.18023159305438899</v>
      </c>
      <c r="Q204">
        <v>0.1808436824116133</v>
      </c>
      <c r="R204">
        <v>0.63892472453399773</v>
      </c>
      <c r="S204">
        <v>14.43526315789474</v>
      </c>
      <c r="T204">
        <v>85972.799064496867</v>
      </c>
      <c r="U204" s="1">
        <v>133.02629368020871</v>
      </c>
      <c r="V204">
        <v>195974.14985833809</v>
      </c>
      <c r="W204" s="1">
        <v>0.74053768012741117</v>
      </c>
      <c r="X204">
        <v>0.1572158711588223</v>
      </c>
      <c r="Y204">
        <v>0.10224644871376649</v>
      </c>
      <c r="Z204">
        <v>0.25946231987258878</v>
      </c>
      <c r="AA204">
        <v>195.97414985833819</v>
      </c>
      <c r="AB204">
        <v>5055.6724187341188</v>
      </c>
      <c r="AC204" s="1">
        <v>552.73867508949149</v>
      </c>
      <c r="AD204">
        <v>161725.98509224359</v>
      </c>
      <c r="AE204" s="1" t="s">
        <v>3</v>
      </c>
      <c r="AF204">
        <v>36637.875</v>
      </c>
      <c r="AG204" s="1">
        <v>59459.799398224699</v>
      </c>
      <c r="AH204" s="1">
        <v>38.395533350000008</v>
      </c>
      <c r="AI204">
        <v>23.194965849999999</v>
      </c>
      <c r="AJ204">
        <v>27.64245240000001</v>
      </c>
      <c r="AK204">
        <v>1.9079999999999999</v>
      </c>
      <c r="AL204">
        <v>1.2334508500000001</v>
      </c>
      <c r="AM204">
        <v>1.6504110999999999</v>
      </c>
      <c r="AN204">
        <v>761.22091547582318</v>
      </c>
      <c r="AO204" s="1">
        <v>1.1249169814322131</v>
      </c>
      <c r="AP204">
        <v>1705.559398501862</v>
      </c>
      <c r="AQ204" s="1">
        <v>2739.58000027856</v>
      </c>
      <c r="AR204" s="1">
        <v>7796.295345397928</v>
      </c>
      <c r="AS204" s="1">
        <v>878.97524222141203</v>
      </c>
      <c r="AT204">
        <v>432.81377634588341</v>
      </c>
      <c r="AU204">
        <v>13553.223762745651</v>
      </c>
      <c r="AV204" s="1">
        <v>6770.0998900012401</v>
      </c>
      <c r="AW204" s="1">
        <v>0.45015538072999989</v>
      </c>
      <c r="AX204">
        <v>5186.2299236189856</v>
      </c>
      <c r="AY204" s="1">
        <v>0.34491766268500001</v>
      </c>
      <c r="AZ204">
        <v>1024.7203321991451</v>
      </c>
      <c r="BA204">
        <v>6.8599230375000014E-2</v>
      </c>
      <c r="BB204">
        <v>2082.0993120783</v>
      </c>
      <c r="BC204" s="1">
        <v>0.13632772622</v>
      </c>
      <c r="BD204">
        <v>15063.149457897671</v>
      </c>
      <c r="BE204" s="1">
        <v>0.54957526300691373</v>
      </c>
      <c r="BF204">
        <v>0.2382857822976627</v>
      </c>
      <c r="BG204">
        <v>0.15713821177731699</v>
      </c>
      <c r="BH204">
        <v>4.0266639854218883E-2</v>
      </c>
      <c r="BI204">
        <v>1.4734103063887611E-2</v>
      </c>
    </row>
    <row r="205" spans="1:61" x14ac:dyDescent="0.35">
      <c r="A205" t="s">
        <v>1528</v>
      </c>
      <c r="B205" t="s">
        <v>830</v>
      </c>
      <c r="C205">
        <v>66.599999999999994</v>
      </c>
      <c r="D205">
        <v>23.091023163141681</v>
      </c>
      <c r="E205">
        <v>1373.5889349500001</v>
      </c>
      <c r="F205">
        <v>8.0270795248119226E-3</v>
      </c>
      <c r="G205">
        <v>1.6096846447999639E-2</v>
      </c>
      <c r="H205" t="s">
        <v>3</v>
      </c>
      <c r="I205">
        <v>4.1507671250183717E-2</v>
      </c>
      <c r="J205">
        <v>0.90139962510799765</v>
      </c>
      <c r="K205">
        <v>3.6868010683831422E-2</v>
      </c>
      <c r="L205">
        <v>0.31798285387069852</v>
      </c>
      <c r="M205">
        <v>1.2465322936380689E-2</v>
      </c>
      <c r="N205">
        <v>0.14418355055379739</v>
      </c>
      <c r="O205">
        <v>63227.695439770003</v>
      </c>
      <c r="P205" s="1">
        <v>0.20857513176202519</v>
      </c>
      <c r="Q205">
        <v>0.18855992194806509</v>
      </c>
      <c r="R205">
        <v>0.60286494628990961</v>
      </c>
      <c r="S205">
        <v>11.8605</v>
      </c>
      <c r="T205">
        <v>86987.4231908785</v>
      </c>
      <c r="U205" s="1">
        <v>120.35494745968791</v>
      </c>
      <c r="V205">
        <v>260644.34052196631</v>
      </c>
      <c r="W205" s="1">
        <v>0.78086621728541961</v>
      </c>
      <c r="X205">
        <v>0.1213203942025556</v>
      </c>
      <c r="Y205">
        <v>9.7813388512024813E-2</v>
      </c>
      <c r="Z205">
        <v>0.21913378271458039</v>
      </c>
      <c r="AA205">
        <v>260.64434052196651</v>
      </c>
      <c r="AB205">
        <v>7147.389601040757</v>
      </c>
      <c r="AC205" s="1">
        <v>742.02213487085123</v>
      </c>
      <c r="AD205">
        <v>213447.71226004459</v>
      </c>
      <c r="AE205" s="1" t="s">
        <v>3</v>
      </c>
      <c r="AF205">
        <v>41826.699999999997</v>
      </c>
      <c r="AG205" s="1">
        <v>72201.001109061486</v>
      </c>
      <c r="AH205" s="1">
        <v>44.895415550000003</v>
      </c>
      <c r="AI205">
        <v>24.830857399999999</v>
      </c>
      <c r="AJ205">
        <v>27.39069125</v>
      </c>
      <c r="AK205">
        <v>1.9550000000000001</v>
      </c>
      <c r="AL205">
        <v>1.5430505000000001</v>
      </c>
      <c r="AM205">
        <v>1.72746055</v>
      </c>
      <c r="AN205">
        <v>1241.455720472725</v>
      </c>
      <c r="AO205" s="1">
        <v>1.1016663181495041</v>
      </c>
      <c r="AP205">
        <v>1803.865144872276</v>
      </c>
      <c r="AQ205" s="1">
        <v>2652.4988785911091</v>
      </c>
      <c r="AR205" s="1">
        <v>7742.4068974205584</v>
      </c>
      <c r="AS205" s="1">
        <v>901.0802414062257</v>
      </c>
      <c r="AT205">
        <v>439.01694808483808</v>
      </c>
      <c r="AU205">
        <v>13538.86811037501</v>
      </c>
      <c r="AV205" s="1">
        <v>5367.1486425030898</v>
      </c>
      <c r="AW205" s="1">
        <v>0.34930937333000001</v>
      </c>
      <c r="AX205">
        <v>7299.3441494460894</v>
      </c>
      <c r="AY205" s="1">
        <v>0.46250325450000018</v>
      </c>
      <c r="AZ205">
        <v>1130.38112129349</v>
      </c>
      <c r="BA205">
        <v>7.2856801605000007E-2</v>
      </c>
      <c r="BB205">
        <v>1842.1983487939749</v>
      </c>
      <c r="BC205" s="1">
        <v>0.115330570575</v>
      </c>
      <c r="BD205">
        <v>15639.07226203664</v>
      </c>
      <c r="BE205" s="1">
        <v>0.55419858374432462</v>
      </c>
      <c r="BF205">
        <v>0.2255669098440051</v>
      </c>
      <c r="BG205">
        <v>0.15929963329159821</v>
      </c>
      <c r="BH205">
        <v>3.8520050050735298E-2</v>
      </c>
      <c r="BI205">
        <v>2.2414823069336901E-2</v>
      </c>
    </row>
    <row r="206" spans="1:61" x14ac:dyDescent="0.35">
      <c r="A206" t="s">
        <v>1529</v>
      </c>
      <c r="B206" t="s">
        <v>831</v>
      </c>
      <c r="C206">
        <v>56.65</v>
      </c>
      <c r="D206">
        <v>21.79793493477057</v>
      </c>
      <c r="E206">
        <v>992.38598040000011</v>
      </c>
      <c r="F206" t="s">
        <v>3</v>
      </c>
      <c r="G206">
        <v>1.3383214175708071E-2</v>
      </c>
      <c r="H206" t="s">
        <v>3</v>
      </c>
      <c r="I206">
        <v>2.3291622021359381E-2</v>
      </c>
      <c r="J206">
        <v>0.92945832742914669</v>
      </c>
      <c r="K206">
        <v>3.7076329417995109E-2</v>
      </c>
      <c r="L206">
        <v>0.49239914789084188</v>
      </c>
      <c r="M206">
        <v>1.4332725559106431E-2</v>
      </c>
      <c r="N206">
        <v>0.16944309410985101</v>
      </c>
      <c r="O206">
        <v>57783.565777716503</v>
      </c>
      <c r="P206" s="1">
        <v>0.22371432684607401</v>
      </c>
      <c r="Q206">
        <v>0.17752768604760119</v>
      </c>
      <c r="R206">
        <v>0.59875798710632477</v>
      </c>
      <c r="S206">
        <v>10.3475</v>
      </c>
      <c r="T206">
        <v>81979.880688480014</v>
      </c>
      <c r="U206" s="1">
        <v>99.100551844173637</v>
      </c>
      <c r="V206">
        <v>203089.29540861139</v>
      </c>
      <c r="W206" s="1">
        <v>0.73644541859720625</v>
      </c>
      <c r="X206">
        <v>0.12720438762200539</v>
      </c>
      <c r="Y206">
        <v>0.13635019378078839</v>
      </c>
      <c r="Z206">
        <v>0.26355458140279381</v>
      </c>
      <c r="AA206">
        <v>203.08929540861149</v>
      </c>
      <c r="AB206">
        <v>5065.6146252005456</v>
      </c>
      <c r="AC206" s="1">
        <v>548.86448166156015</v>
      </c>
      <c r="AD206">
        <v>158378.6978494366</v>
      </c>
      <c r="AE206" s="1" t="s">
        <v>3</v>
      </c>
      <c r="AF206">
        <v>36158.65</v>
      </c>
      <c r="AG206" s="1">
        <v>56809.339242743517</v>
      </c>
      <c r="AH206" s="1">
        <v>37.583821</v>
      </c>
      <c r="AI206">
        <v>22.42495675</v>
      </c>
      <c r="AJ206">
        <v>25.862784999999999</v>
      </c>
      <c r="AK206">
        <v>2.0674999999999999</v>
      </c>
      <c r="AL206">
        <v>1.7104472500000001</v>
      </c>
      <c r="AM206">
        <v>1.8991711499999999</v>
      </c>
      <c r="AN206">
        <v>532.32811234111148</v>
      </c>
      <c r="AO206">
        <v>1.0325973733444911</v>
      </c>
      <c r="AP206">
        <v>2128.0352735000888</v>
      </c>
      <c r="AQ206" s="1">
        <v>3108.696763384763</v>
      </c>
      <c r="AR206" s="1">
        <v>8369.0064303396466</v>
      </c>
      <c r="AS206" s="1">
        <v>873.50467507422104</v>
      </c>
      <c r="AT206">
        <v>464.87214752421642</v>
      </c>
      <c r="AU206">
        <v>14944.11528982293</v>
      </c>
      <c r="AV206" s="1">
        <v>8431.9632990533846</v>
      </c>
      <c r="AW206" s="1">
        <v>0.50320663441000002</v>
      </c>
      <c r="AX206">
        <v>5036.5838440007947</v>
      </c>
      <c r="AY206" s="1">
        <v>0.28863611201499989</v>
      </c>
      <c r="AZ206">
        <v>1232.22875529929</v>
      </c>
      <c r="BA206">
        <v>7.1717196380000001E-2</v>
      </c>
      <c r="BB206">
        <v>2335.2931390283102</v>
      </c>
      <c r="BC206" s="1">
        <v>0.13644005721499999</v>
      </c>
      <c r="BD206">
        <v>17036.069037381789</v>
      </c>
      <c r="BE206" s="1">
        <v>0.53244976182015402</v>
      </c>
      <c r="BF206">
        <v>0.23885783817468581</v>
      </c>
      <c r="BG206">
        <v>0.16944233092154179</v>
      </c>
      <c r="BH206">
        <v>3.8215396205844528E-2</v>
      </c>
      <c r="BI206">
        <v>2.103467287777392E-2</v>
      </c>
    </row>
    <row r="207" spans="1:61" x14ac:dyDescent="0.35">
      <c r="A207" t="s">
        <v>1530</v>
      </c>
      <c r="B207" t="s">
        <v>832</v>
      </c>
      <c r="C207">
        <v>94.35</v>
      </c>
      <c r="D207">
        <v>9.7223229715006489</v>
      </c>
      <c r="E207">
        <v>823.19678030000011</v>
      </c>
      <c r="F207" t="s">
        <v>3</v>
      </c>
      <c r="G207">
        <v>1.4532879625023041E-2</v>
      </c>
      <c r="H207" t="s">
        <v>3</v>
      </c>
      <c r="I207">
        <v>5.3692327442688009E-2</v>
      </c>
      <c r="J207">
        <v>0.9089827068462929</v>
      </c>
      <c r="K207">
        <v>3.1579351513610007E-2</v>
      </c>
      <c r="L207">
        <v>0.32570073202687111</v>
      </c>
      <c r="M207">
        <v>2.102272696520752E-2</v>
      </c>
      <c r="N207">
        <v>0.15604360287010349</v>
      </c>
      <c r="O207">
        <v>62831.427699289503</v>
      </c>
      <c r="P207" s="1">
        <v>0.21700499444940319</v>
      </c>
      <c r="Q207">
        <v>0.19505532812814319</v>
      </c>
      <c r="R207">
        <v>0.58793967742245334</v>
      </c>
      <c r="S207">
        <v>8.9634999999999998</v>
      </c>
      <c r="T207">
        <v>75448.830750769499</v>
      </c>
      <c r="U207" s="1">
        <v>94.256785516804641</v>
      </c>
      <c r="V207">
        <v>235456.09546803701</v>
      </c>
      <c r="W207" s="1">
        <v>0.77659898989596332</v>
      </c>
      <c r="X207">
        <v>5.9535668883150282E-2</v>
      </c>
      <c r="Y207">
        <v>0.16386534122088639</v>
      </c>
      <c r="Z207">
        <v>0.2234010101040366</v>
      </c>
      <c r="AA207">
        <v>235.45609546803701</v>
      </c>
      <c r="AB207">
        <v>6026.2335219657798</v>
      </c>
      <c r="AC207" s="1">
        <v>567.8806756538786</v>
      </c>
      <c r="AD207">
        <v>198070.96387602511</v>
      </c>
      <c r="AE207" s="1" t="s">
        <v>3</v>
      </c>
      <c r="AF207">
        <v>40568.875</v>
      </c>
      <c r="AG207" s="1">
        <v>63922.057387100162</v>
      </c>
      <c r="AH207" s="1">
        <v>38.037314899999998</v>
      </c>
      <c r="AI207">
        <v>21.894198599999999</v>
      </c>
      <c r="AJ207">
        <v>26.71952210000001</v>
      </c>
      <c r="AK207">
        <v>1.64</v>
      </c>
      <c r="AL207">
        <v>1.1121093500000001</v>
      </c>
      <c r="AM207">
        <v>1.4359689</v>
      </c>
      <c r="AN207">
        <v>1991.01977655059</v>
      </c>
      <c r="AO207" s="1">
        <v>1.376873665760965</v>
      </c>
      <c r="AP207">
        <v>2113.212457428916</v>
      </c>
      <c r="AQ207" s="1">
        <v>3328.6219828603039</v>
      </c>
      <c r="AR207" s="1">
        <v>8345.5097496940543</v>
      </c>
      <c r="AS207" s="1">
        <v>808.31756313483208</v>
      </c>
      <c r="AT207">
        <v>439.35300257403787</v>
      </c>
      <c r="AU207">
        <v>15035.01475569214</v>
      </c>
      <c r="AV207" s="1">
        <v>7626.540641270396</v>
      </c>
      <c r="AW207" s="1">
        <v>0.43866567062</v>
      </c>
      <c r="AX207">
        <v>6990.54328411602</v>
      </c>
      <c r="AY207" s="1">
        <v>0.39250238040500002</v>
      </c>
      <c r="AZ207">
        <v>1233.1127534576151</v>
      </c>
      <c r="BA207">
        <v>7.0591268789999995E-2</v>
      </c>
      <c r="BB207">
        <v>1739.66369586683</v>
      </c>
      <c r="BC207" s="1">
        <v>9.8240680189999999E-2</v>
      </c>
      <c r="BD207">
        <v>17589.860374710861</v>
      </c>
      <c r="BE207" s="1">
        <v>0.54324347136197226</v>
      </c>
      <c r="BF207">
        <v>0.23495287162565731</v>
      </c>
      <c r="BG207">
        <v>0.16705619963343221</v>
      </c>
      <c r="BH207">
        <v>3.8459642583586612E-2</v>
      </c>
      <c r="BI207">
        <v>1.6287814795351709E-2</v>
      </c>
    </row>
    <row r="208" spans="1:61" x14ac:dyDescent="0.35">
      <c r="A208" t="s">
        <v>1531</v>
      </c>
      <c r="B208" t="s">
        <v>833</v>
      </c>
      <c r="C208">
        <v>16.100000000000001</v>
      </c>
      <c r="D208">
        <v>195.29390595976099</v>
      </c>
      <c r="E208">
        <v>2074.4464552999998</v>
      </c>
      <c r="F208">
        <v>2.0244370064165379E-2</v>
      </c>
      <c r="G208">
        <v>6.2452806062665997E-2</v>
      </c>
      <c r="H208">
        <v>2.4395036301370419E-3</v>
      </c>
      <c r="I208">
        <v>8.176567588825287E-2</v>
      </c>
      <c r="J208">
        <v>0.76923288298672288</v>
      </c>
      <c r="K208">
        <v>7.0945820428075221E-2</v>
      </c>
      <c r="L208">
        <v>0.58090373092770409</v>
      </c>
      <c r="M208">
        <v>2.618630878417786E-2</v>
      </c>
      <c r="N208">
        <v>0.1723453376875303</v>
      </c>
      <c r="O208">
        <v>66635.178013295998</v>
      </c>
      <c r="P208" s="1">
        <v>0.19326670947732449</v>
      </c>
      <c r="Q208">
        <v>0.171007859500694</v>
      </c>
      <c r="R208">
        <v>0.63572543102198142</v>
      </c>
      <c r="S208">
        <v>15.811</v>
      </c>
      <c r="T208">
        <v>88862.930375137512</v>
      </c>
      <c r="U208" s="1">
        <v>135.2030786253641</v>
      </c>
      <c r="V208">
        <v>167736.4446663844</v>
      </c>
      <c r="W208" s="1">
        <v>0.70670274192604388</v>
      </c>
      <c r="X208">
        <v>0.22903235628305929</v>
      </c>
      <c r="Y208">
        <v>6.4264901790896695E-2</v>
      </c>
      <c r="Z208">
        <v>0.29329725807395601</v>
      </c>
      <c r="AA208">
        <v>167.73644466638439</v>
      </c>
      <c r="AB208">
        <v>5815.627833298513</v>
      </c>
      <c r="AC208" s="1">
        <v>641.45481889524444</v>
      </c>
      <c r="AD208">
        <v>130097.9692803271</v>
      </c>
      <c r="AE208" s="1" t="s">
        <v>3</v>
      </c>
      <c r="AF208">
        <v>34808.35</v>
      </c>
      <c r="AG208" s="1">
        <v>52376.568988615632</v>
      </c>
      <c r="AH208" s="1">
        <v>55.417949849999999</v>
      </c>
      <c r="AI208">
        <v>31.398422450000009</v>
      </c>
      <c r="AJ208">
        <v>38.059952549999991</v>
      </c>
      <c r="AK208">
        <v>1.6025</v>
      </c>
      <c r="AL208">
        <v>1.1787262000000001</v>
      </c>
      <c r="AM208">
        <v>1.3500205999999999</v>
      </c>
      <c r="AN208">
        <v>175.6794646365791</v>
      </c>
      <c r="AO208" s="1">
        <v>1.068213960805702</v>
      </c>
      <c r="AP208">
        <v>1978.3092215840461</v>
      </c>
      <c r="AQ208" s="1">
        <v>2418.3709115256288</v>
      </c>
      <c r="AR208" s="1">
        <v>8454.3712330429935</v>
      </c>
      <c r="AS208" s="1">
        <v>965.19391675648171</v>
      </c>
      <c r="AT208">
        <v>425.86718326293487</v>
      </c>
      <c r="AU208">
        <v>14242.11246617209</v>
      </c>
      <c r="AV208" s="1">
        <v>7290.9490971925243</v>
      </c>
      <c r="AW208" s="1">
        <v>0.45301503025500001</v>
      </c>
      <c r="AX208">
        <v>5436.6987987624198</v>
      </c>
      <c r="AY208" s="1">
        <v>0.32631615089499999</v>
      </c>
      <c r="AZ208">
        <v>915.10626655415001</v>
      </c>
      <c r="BA208">
        <v>5.6223559444999988E-2</v>
      </c>
      <c r="BB208">
        <v>2719.6328157394942</v>
      </c>
      <c r="BC208" s="1">
        <v>0.16444525939999999</v>
      </c>
      <c r="BD208">
        <v>16362.386978248591</v>
      </c>
      <c r="BE208" s="1">
        <v>0.5364113900537163</v>
      </c>
      <c r="BF208">
        <v>0.2307896589644868</v>
      </c>
      <c r="BG208">
        <v>0.18426221152513431</v>
      </c>
      <c r="BH208">
        <v>2.815894622303005E-2</v>
      </c>
      <c r="BI208">
        <v>2.0377793233632469E-2</v>
      </c>
    </row>
    <row r="209" spans="1:61" x14ac:dyDescent="0.35">
      <c r="A209" t="s">
        <v>1532</v>
      </c>
      <c r="B209" t="s">
        <v>834</v>
      </c>
      <c r="C209">
        <v>61.4</v>
      </c>
      <c r="D209">
        <v>45.303590407352367</v>
      </c>
      <c r="E209">
        <v>2289.4786917500001</v>
      </c>
      <c r="F209">
        <v>1.262130066029964E-2</v>
      </c>
      <c r="G209">
        <v>2.293193237666425E-2</v>
      </c>
      <c r="H209">
        <v>6.04937983399977E-3</v>
      </c>
      <c r="I209">
        <v>5.526126118647208E-2</v>
      </c>
      <c r="J209">
        <v>0.84785356859435534</v>
      </c>
      <c r="K209">
        <v>6.1587879307307788E-2</v>
      </c>
      <c r="L209">
        <v>0.43854076777921902</v>
      </c>
      <c r="M209">
        <v>1.9288725289636051E-2</v>
      </c>
      <c r="N209">
        <v>0.16880725982934011</v>
      </c>
      <c r="O209">
        <v>66653.831055855509</v>
      </c>
      <c r="P209" s="1">
        <v>0.18795124975409011</v>
      </c>
      <c r="Q209">
        <v>0.1919322841997137</v>
      </c>
      <c r="R209">
        <v>0.62011646604619608</v>
      </c>
      <c r="S209">
        <v>17.9315</v>
      </c>
      <c r="T209">
        <v>87337.97308666099</v>
      </c>
      <c r="U209" s="1">
        <v>134.80649427260039</v>
      </c>
      <c r="V209">
        <v>188606.46855298939</v>
      </c>
      <c r="W209" s="1">
        <v>0.75129222999393508</v>
      </c>
      <c r="X209">
        <v>0.16827182475124811</v>
      </c>
      <c r="Y209">
        <v>8.0435945254816746E-2</v>
      </c>
      <c r="Z209">
        <v>0.24870777000606481</v>
      </c>
      <c r="AA209">
        <v>188.60646855298941</v>
      </c>
      <c r="AB209">
        <v>5473.2586888824026</v>
      </c>
      <c r="AC209" s="1">
        <v>590.15031279258631</v>
      </c>
      <c r="AD209">
        <v>152563.50512673019</v>
      </c>
      <c r="AE209" s="1" t="s">
        <v>3</v>
      </c>
      <c r="AF209">
        <v>37829.824999999997</v>
      </c>
      <c r="AG209" s="1">
        <v>62374.572280478278</v>
      </c>
      <c r="AH209" s="1">
        <v>44.927617150000003</v>
      </c>
      <c r="AI209">
        <v>26.586964550000001</v>
      </c>
      <c r="AJ209">
        <v>32.272110299999987</v>
      </c>
      <c r="AK209">
        <v>2.1815000000000002</v>
      </c>
      <c r="AL209">
        <v>1.5463162500000001</v>
      </c>
      <c r="AM209">
        <v>1.9929161500000001</v>
      </c>
      <c r="AN209">
        <v>804.19229175098519</v>
      </c>
      <c r="AO209" s="1">
        <v>1.0969854607159211</v>
      </c>
      <c r="AP209">
        <v>1767.9342515655801</v>
      </c>
      <c r="AQ209" s="1">
        <v>2477.242163170527</v>
      </c>
      <c r="AR209" s="1">
        <v>7990.0367260079965</v>
      </c>
      <c r="AS209" s="1">
        <v>986.7606103476968</v>
      </c>
      <c r="AT209">
        <v>384.94787230943302</v>
      </c>
      <c r="AU209">
        <v>13606.921623401229</v>
      </c>
      <c r="AV209" s="1">
        <v>6232.3189434402047</v>
      </c>
      <c r="AW209" s="1">
        <v>0.42496642243999988</v>
      </c>
      <c r="AX209">
        <v>5702.6387674105335</v>
      </c>
      <c r="AY209" s="1">
        <v>0.38867637225000001</v>
      </c>
      <c r="AZ209">
        <v>953.70705181340486</v>
      </c>
      <c r="BA209">
        <v>6.5180263845000003E-2</v>
      </c>
      <c r="BB209">
        <v>1788.8737597634349</v>
      </c>
      <c r="BC209" s="1">
        <v>0.12117694145000001</v>
      </c>
      <c r="BD209">
        <v>14677.53852242758</v>
      </c>
      <c r="BE209" s="1">
        <v>0.56441190328969237</v>
      </c>
      <c r="BF209">
        <v>0.23659756904861781</v>
      </c>
      <c r="BG209">
        <v>0.14671721726855511</v>
      </c>
      <c r="BH209">
        <v>3.0085810259486308E-2</v>
      </c>
      <c r="BI209">
        <v>2.2187500133648352E-2</v>
      </c>
    </row>
    <row r="210" spans="1:61" x14ac:dyDescent="0.35">
      <c r="A210" t="s">
        <v>1533</v>
      </c>
      <c r="B210" t="s">
        <v>835</v>
      </c>
      <c r="C210">
        <v>129.55000000000001</v>
      </c>
      <c r="D210">
        <v>10.73665310783411</v>
      </c>
      <c r="E210">
        <v>1282.11202125</v>
      </c>
      <c r="F210">
        <v>1.216093747368612E-2</v>
      </c>
      <c r="G210">
        <v>1.035662603035431E-2</v>
      </c>
      <c r="H210" t="s">
        <v>3</v>
      </c>
      <c r="I210">
        <v>2.8294979040580391E-2</v>
      </c>
      <c r="J210">
        <v>0.93313147915901307</v>
      </c>
      <c r="K210">
        <v>2.7909569583085971E-2</v>
      </c>
      <c r="L210">
        <v>0.32381940512453322</v>
      </c>
      <c r="M210">
        <v>1.242800763249789E-2</v>
      </c>
      <c r="N210">
        <v>0.15142785903205519</v>
      </c>
      <c r="O210">
        <v>62763.478578392998</v>
      </c>
      <c r="P210" s="1">
        <v>0.20449336404414581</v>
      </c>
      <c r="Q210">
        <v>0.18066023346420379</v>
      </c>
      <c r="R210">
        <v>0.61484640249165046</v>
      </c>
      <c r="S210">
        <v>13.7845</v>
      </c>
      <c r="T210">
        <v>75495.649651934014</v>
      </c>
      <c r="U210" s="1">
        <v>99.566299162858101</v>
      </c>
      <c r="V210">
        <v>214998.60599421669</v>
      </c>
      <c r="W210" s="1">
        <v>0.79350955880163165</v>
      </c>
      <c r="X210">
        <v>6.5953445794523613E-2</v>
      </c>
      <c r="Y210">
        <v>0.14053699540384451</v>
      </c>
      <c r="Z210">
        <v>0.20649044119836821</v>
      </c>
      <c r="AA210">
        <v>214.99860599421669</v>
      </c>
      <c r="AB210">
        <v>5122.9763130253396</v>
      </c>
      <c r="AC210" s="1">
        <v>517.68627592864016</v>
      </c>
      <c r="AD210" s="1">
        <v>185493.71705107801</v>
      </c>
      <c r="AE210" s="1" t="s">
        <v>3</v>
      </c>
      <c r="AF210">
        <v>40829.949999999997</v>
      </c>
      <c r="AG210" s="1">
        <v>67651.826959077109</v>
      </c>
      <c r="AH210" s="1">
        <v>33.383348549999987</v>
      </c>
      <c r="AI210">
        <v>21.409698649999999</v>
      </c>
      <c r="AJ210">
        <v>24.5309849</v>
      </c>
      <c r="AK210">
        <v>1.63</v>
      </c>
      <c r="AL210">
        <v>1.0939687</v>
      </c>
      <c r="AM210">
        <v>1.4465282500000001</v>
      </c>
      <c r="AN210">
        <v>1386.549371198008</v>
      </c>
      <c r="AO210" s="1">
        <v>1.182309292532657</v>
      </c>
      <c r="AP210">
        <v>1758.233892472314</v>
      </c>
      <c r="AQ210" s="1">
        <v>2866.7135000259059</v>
      </c>
      <c r="AR210" s="1">
        <v>8019.6067629190102</v>
      </c>
      <c r="AS210" s="1">
        <v>723.16916248680946</v>
      </c>
      <c r="AT210" s="1">
        <v>374.50358453746662</v>
      </c>
      <c r="AU210">
        <v>13742.226902441511</v>
      </c>
      <c r="AV210" s="1">
        <v>7090.8526238077557</v>
      </c>
      <c r="AW210" s="1">
        <v>0.46547184458500002</v>
      </c>
      <c r="AX210">
        <v>5710.9490008001058</v>
      </c>
      <c r="AY210" s="1">
        <v>0.36661055767</v>
      </c>
      <c r="AZ210">
        <v>1174.5548215149049</v>
      </c>
      <c r="BA210">
        <v>7.6086318484999999E-2</v>
      </c>
      <c r="BB210">
        <v>1405.12177046479</v>
      </c>
      <c r="BC210">
        <v>9.1831279255000009E-2</v>
      </c>
      <c r="BD210">
        <v>15381.47821658756</v>
      </c>
      <c r="BE210" s="1">
        <v>0.56042776390790272</v>
      </c>
      <c r="BF210">
        <v>0.2376948810501987</v>
      </c>
      <c r="BG210">
        <v>0.1421036457635638</v>
      </c>
      <c r="BH210">
        <v>4.227334924334579E-2</v>
      </c>
      <c r="BI210">
        <v>1.7500360034989039E-2</v>
      </c>
    </row>
    <row r="211" spans="1:61" x14ac:dyDescent="0.35">
      <c r="A211" t="s">
        <v>1534</v>
      </c>
      <c r="B211" t="s">
        <v>836</v>
      </c>
      <c r="C211">
        <v>105.9</v>
      </c>
      <c r="D211">
        <v>9.0120070662638483</v>
      </c>
      <c r="E211">
        <v>858.95872985000005</v>
      </c>
      <c r="F211" t="s">
        <v>3</v>
      </c>
      <c r="G211">
        <v>8.676857986903843E-3</v>
      </c>
      <c r="H211" t="s">
        <v>3</v>
      </c>
      <c r="I211">
        <v>2.9116379796289529E-2</v>
      </c>
      <c r="J211">
        <v>0.9424521577179934</v>
      </c>
      <c r="K211">
        <v>2.6651342941282401E-2</v>
      </c>
      <c r="L211">
        <v>0.43446335354035731</v>
      </c>
      <c r="M211">
        <v>2.3134551188500361E-2</v>
      </c>
      <c r="N211">
        <v>0.1694328459578795</v>
      </c>
      <c r="O211">
        <v>59709.689035162992</v>
      </c>
      <c r="P211" s="1">
        <v>0.20176044874199769</v>
      </c>
      <c r="Q211">
        <v>0.19413203502552251</v>
      </c>
      <c r="R211">
        <v>0.60410751623247971</v>
      </c>
      <c r="S211">
        <v>8.8509999999999991</v>
      </c>
      <c r="T211">
        <v>79820.028350438006</v>
      </c>
      <c r="U211" s="1">
        <v>110.2532493736329</v>
      </c>
      <c r="V211">
        <v>211413.58754031861</v>
      </c>
      <c r="W211" s="1">
        <v>0.77884228113539977</v>
      </c>
      <c r="X211">
        <v>7.6785206147080759E-2</v>
      </c>
      <c r="Y211">
        <v>0.14437251271751941</v>
      </c>
      <c r="Z211">
        <v>0.2211577188646002</v>
      </c>
      <c r="AA211">
        <v>211.41358754031859</v>
      </c>
      <c r="AB211">
        <v>5255.9110928504697</v>
      </c>
      <c r="AC211" s="1">
        <v>539.57204162046423</v>
      </c>
      <c r="AD211" s="1">
        <v>181450.6636341619</v>
      </c>
      <c r="AE211" s="1" t="s">
        <v>3</v>
      </c>
      <c r="AF211">
        <v>35362.175000000003</v>
      </c>
      <c r="AG211" s="1">
        <v>57637.871319101097</v>
      </c>
      <c r="AH211" s="1">
        <v>32.918542950000003</v>
      </c>
      <c r="AI211">
        <v>22.807785549999998</v>
      </c>
      <c r="AJ211">
        <v>24.823300799999998</v>
      </c>
      <c r="AK211">
        <v>1.39</v>
      </c>
      <c r="AL211">
        <v>0.81590235</v>
      </c>
      <c r="AM211">
        <v>0.98330994999999999</v>
      </c>
      <c r="AN211">
        <v>1083.3092799253841</v>
      </c>
      <c r="AO211" s="1">
        <v>1.343965358844704</v>
      </c>
      <c r="AP211">
        <v>2232.6195310516359</v>
      </c>
      <c r="AQ211" s="1">
        <v>3433.838916147271</v>
      </c>
      <c r="AR211" s="1">
        <v>8993.9519828747489</v>
      </c>
      <c r="AS211" s="1">
        <v>853.84477984838975</v>
      </c>
      <c r="AT211">
        <v>556.15566499344175</v>
      </c>
      <c r="AU211">
        <v>16070.410874915489</v>
      </c>
      <c r="AV211" s="1">
        <v>8635.5071687098753</v>
      </c>
      <c r="AW211" s="1">
        <v>0.48091528638499997</v>
      </c>
      <c r="AX211">
        <v>5633.0122705378544</v>
      </c>
      <c r="AY211" s="1">
        <v>0.31050957862999989</v>
      </c>
      <c r="AZ211">
        <v>1331.61488167432</v>
      </c>
      <c r="BA211">
        <v>7.3686929089999992E-2</v>
      </c>
      <c r="BB211">
        <v>2449.6328100975652</v>
      </c>
      <c r="BC211" s="1">
        <v>0.13488820588</v>
      </c>
      <c r="BD211">
        <v>18049.76713101962</v>
      </c>
      <c r="BE211" s="1">
        <v>0.53396382034831158</v>
      </c>
      <c r="BF211">
        <v>0.2418445987276493</v>
      </c>
      <c r="BG211">
        <v>0.1612375796320252</v>
      </c>
      <c r="BH211">
        <v>4.1789110699229373E-2</v>
      </c>
      <c r="BI211">
        <v>2.1164890592784511E-2</v>
      </c>
    </row>
    <row r="212" spans="1:61" x14ac:dyDescent="0.35">
      <c r="A212" t="s">
        <v>1535</v>
      </c>
      <c r="B212" t="s">
        <v>837</v>
      </c>
      <c r="C212">
        <v>10</v>
      </c>
      <c r="D212">
        <v>427.0419378967627</v>
      </c>
      <c r="E212">
        <v>2395.2762094999998</v>
      </c>
      <c r="F212">
        <v>5.2252517232653922E-2</v>
      </c>
      <c r="G212">
        <v>4.3209643799285553E-2</v>
      </c>
      <c r="H212" t="s">
        <v>3</v>
      </c>
      <c r="I212">
        <v>4.5545276348558157E-2</v>
      </c>
      <c r="J212">
        <v>0.80824146658305873</v>
      </c>
      <c r="K212">
        <v>4.9858243821117108E-2</v>
      </c>
      <c r="L212">
        <v>8.3538241917390274E-2</v>
      </c>
      <c r="M212">
        <v>2.1684304345309251E-2</v>
      </c>
      <c r="N212">
        <v>0.11421680138098241</v>
      </c>
      <c r="O212">
        <v>83061.896930396877</v>
      </c>
      <c r="P212" s="1">
        <v>0.1182615382088863</v>
      </c>
      <c r="Q212">
        <v>0.15501369956175279</v>
      </c>
      <c r="R212">
        <v>0.72672476222936089</v>
      </c>
      <c r="S212">
        <v>17.9725</v>
      </c>
      <c r="T212">
        <v>110220.9751688025</v>
      </c>
      <c r="U212" s="1">
        <v>139.60771422289781</v>
      </c>
      <c r="V212">
        <v>325572.9569904285</v>
      </c>
      <c r="W212" s="1">
        <v>0.86286819360329747</v>
      </c>
      <c r="X212">
        <v>0.1150765961126394</v>
      </c>
      <c r="Y212">
        <v>2.2055210284063039E-2</v>
      </c>
      <c r="Z212">
        <v>0.13713180639670239</v>
      </c>
      <c r="AA212">
        <v>325.57295699042851</v>
      </c>
      <c r="AB212">
        <v>13895.634016760519</v>
      </c>
      <c r="AC212" s="1">
        <v>1371.486246316533</v>
      </c>
      <c r="AD212">
        <v>301744.5442976511</v>
      </c>
      <c r="AE212" s="1" t="s">
        <v>3</v>
      </c>
      <c r="AF212">
        <v>69035.21875</v>
      </c>
      <c r="AG212" s="1">
        <v>180388.9003589527</v>
      </c>
      <c r="AH212" s="1">
        <v>94.662043312499989</v>
      </c>
      <c r="AI212">
        <v>42.362485000000007</v>
      </c>
      <c r="AJ212">
        <v>56.869062062499999</v>
      </c>
      <c r="AK212">
        <v>2.105</v>
      </c>
      <c r="AL212">
        <v>1.6212066249999999</v>
      </c>
      <c r="AM212">
        <v>1.7623486875000001</v>
      </c>
      <c r="AN212">
        <v>590.20313666088418</v>
      </c>
      <c r="AO212" s="1">
        <v>0.60783807537303858</v>
      </c>
      <c r="AP212">
        <v>2247.0397053266238</v>
      </c>
      <c r="AQ212" s="1">
        <v>2648.1296349761319</v>
      </c>
      <c r="AR212" s="1">
        <v>10328.06078942876</v>
      </c>
      <c r="AS212" s="1">
        <v>1158.6783732146421</v>
      </c>
      <c r="AT212">
        <v>551.19937872177013</v>
      </c>
      <c r="AU212">
        <v>16933.107881667929</v>
      </c>
      <c r="AV212" s="1">
        <v>3181.8296593340251</v>
      </c>
      <c r="AW212" s="1">
        <v>0.18362298593125001</v>
      </c>
      <c r="AX212">
        <v>12527.903763458109</v>
      </c>
      <c r="AY212" s="1">
        <v>0.69269236609999996</v>
      </c>
      <c r="AZ212">
        <v>1247.563826509506</v>
      </c>
      <c r="BA212">
        <v>7.1208149206250002E-2</v>
      </c>
      <c r="BB212">
        <v>904.56137445473757</v>
      </c>
      <c r="BC212" s="1">
        <v>5.2476498731250001E-2</v>
      </c>
      <c r="BD212">
        <v>17861.85862375638</v>
      </c>
      <c r="BE212" s="1">
        <v>0.6001904197384561</v>
      </c>
      <c r="BF212">
        <v>0.21522107733177351</v>
      </c>
      <c r="BG212">
        <v>0.1328860741001594</v>
      </c>
      <c r="BH212">
        <v>3.3854234100803959E-2</v>
      </c>
      <c r="BI212">
        <v>1.7848194728807072E-2</v>
      </c>
    </row>
    <row r="213" spans="1:61" x14ac:dyDescent="0.35">
      <c r="A213" t="s">
        <v>1536</v>
      </c>
      <c r="B213" t="s">
        <v>838</v>
      </c>
      <c r="C213">
        <v>34.299999999999997</v>
      </c>
      <c r="D213">
        <v>172.19514526149919</v>
      </c>
      <c r="E213">
        <v>3392.8143937499999</v>
      </c>
      <c r="F213">
        <v>4.0169976391503118E-2</v>
      </c>
      <c r="G213">
        <v>2.6205697745449549E-2</v>
      </c>
      <c r="H213">
        <v>2.961281472827617E-3</v>
      </c>
      <c r="I213">
        <v>4.0805205876160391E-2</v>
      </c>
      <c r="J213">
        <v>0.8529033223732263</v>
      </c>
      <c r="K213">
        <v>4.1906107261463842E-2</v>
      </c>
      <c r="L213">
        <v>8.6946144224209376E-2</v>
      </c>
      <c r="M213">
        <v>1.708063025099597E-2</v>
      </c>
      <c r="N213">
        <v>0.1142903873822413</v>
      </c>
      <c r="O213">
        <v>79563.342483624496</v>
      </c>
      <c r="P213" s="1">
        <v>0.16538125192175951</v>
      </c>
      <c r="Q213">
        <v>0.16912998216538291</v>
      </c>
      <c r="R213">
        <v>0.66548876591285755</v>
      </c>
      <c r="S213">
        <v>22.603000000000002</v>
      </c>
      <c r="T213">
        <v>102687.43933639</v>
      </c>
      <c r="U213" s="1">
        <v>155.46341362556149</v>
      </c>
      <c r="V213">
        <v>316194.21306308632</v>
      </c>
      <c r="W213" s="1">
        <v>0.85921259529042815</v>
      </c>
      <c r="X213">
        <v>0.10466110737691089</v>
      </c>
      <c r="Y213">
        <v>3.6126297332660887E-2</v>
      </c>
      <c r="Z213">
        <v>0.1407874047095718</v>
      </c>
      <c r="AA213">
        <v>316.19421306308629</v>
      </c>
      <c r="AB213">
        <v>11908.803098566021</v>
      </c>
      <c r="AC213" s="1">
        <v>1258.6512505583139</v>
      </c>
      <c r="AD213">
        <v>288486.12331698701</v>
      </c>
      <c r="AE213" s="1" t="s">
        <v>3</v>
      </c>
      <c r="AF213">
        <v>66578.125</v>
      </c>
      <c r="AG213" s="1">
        <v>176486.27793749311</v>
      </c>
      <c r="AH213" s="1">
        <v>76.618646549999994</v>
      </c>
      <c r="AI213">
        <v>36.100400399999998</v>
      </c>
      <c r="AJ213">
        <v>43.593888799999988</v>
      </c>
      <c r="AK213">
        <v>1.72</v>
      </c>
      <c r="AL213">
        <v>1.3899581000000001</v>
      </c>
      <c r="AM213">
        <v>1.4903820999999999</v>
      </c>
      <c r="AN213">
        <v>253.98091236773399</v>
      </c>
      <c r="AO213">
        <v>0.55432977670039363</v>
      </c>
      <c r="AP213">
        <v>1899.003152885728</v>
      </c>
      <c r="AQ213" s="1">
        <v>2566.8906993337719</v>
      </c>
      <c r="AR213" s="1">
        <v>9048.8997993219673</v>
      </c>
      <c r="AS213" s="1">
        <v>1065.3299813788319</v>
      </c>
      <c r="AT213">
        <v>472.4706989528205</v>
      </c>
      <c r="AU213">
        <v>15052.594331873121</v>
      </c>
      <c r="AV213" s="1">
        <v>2989.4447650565248</v>
      </c>
      <c r="AW213" s="1">
        <v>0.19200555474</v>
      </c>
      <c r="AX213">
        <v>10565.36030927878</v>
      </c>
      <c r="AY213" s="1">
        <v>0.66041066456999997</v>
      </c>
      <c r="AZ213">
        <v>1367.3030469862699</v>
      </c>
      <c r="BA213">
        <v>8.7911639474999997E-2</v>
      </c>
      <c r="BB213">
        <v>923.19434763607001</v>
      </c>
      <c r="BC213" s="1">
        <v>5.9672141199999987E-2</v>
      </c>
      <c r="BD213">
        <v>15845.30246895765</v>
      </c>
      <c r="BE213" s="1">
        <v>0.60728269630678189</v>
      </c>
      <c r="BF213">
        <v>0.2185322920755095</v>
      </c>
      <c r="BG213">
        <v>0.12835644814167119</v>
      </c>
      <c r="BH213">
        <v>3.0784395515602719E-2</v>
      </c>
      <c r="BI213">
        <v>1.5044167960434699E-2</v>
      </c>
    </row>
    <row r="214" spans="1:61" x14ac:dyDescent="0.35">
      <c r="A214" t="s">
        <v>1537</v>
      </c>
      <c r="B214" t="s">
        <v>839</v>
      </c>
      <c r="C214">
        <v>86.4</v>
      </c>
      <c r="D214">
        <v>10.19984362329015</v>
      </c>
      <c r="E214">
        <v>799.8400531499999</v>
      </c>
      <c r="F214" t="s">
        <v>3</v>
      </c>
      <c r="G214" t="s">
        <v>3</v>
      </c>
      <c r="H214" t="s">
        <v>3</v>
      </c>
      <c r="I214">
        <v>1.7598890469999851E-2</v>
      </c>
      <c r="J214">
        <v>0.96193862019777787</v>
      </c>
      <c r="K214">
        <v>2.219251836132579E-2</v>
      </c>
      <c r="L214">
        <v>0.41257664571646241</v>
      </c>
      <c r="M214">
        <v>3.7965463935544362E-2</v>
      </c>
      <c r="N214">
        <v>0.15183636973451101</v>
      </c>
      <c r="O214">
        <v>59509.360631414987</v>
      </c>
      <c r="P214" s="1">
        <v>0.17994222451257141</v>
      </c>
      <c r="Q214">
        <v>0.1962654885431461</v>
      </c>
      <c r="R214">
        <v>0.62379228694428268</v>
      </c>
      <c r="S214">
        <v>7.1175000000000006</v>
      </c>
      <c r="T214">
        <v>81798.460855307509</v>
      </c>
      <c r="U214" s="1">
        <v>124.8885779546993</v>
      </c>
      <c r="V214">
        <v>234001.74343503019</v>
      </c>
      <c r="W214" s="1">
        <v>0.75435255360400888</v>
      </c>
      <c r="X214">
        <v>5.9995719155548542E-2</v>
      </c>
      <c r="Y214">
        <v>0.1856517272404424</v>
      </c>
      <c r="Z214">
        <v>0.2456474463959909</v>
      </c>
      <c r="AA214">
        <v>234.00174343503019</v>
      </c>
      <c r="AB214">
        <v>6381.5051091610376</v>
      </c>
      <c r="AC214" s="1">
        <v>578.93625871884535</v>
      </c>
      <c r="AD214">
        <v>195475.19971535221</v>
      </c>
      <c r="AE214" s="1" t="s">
        <v>3</v>
      </c>
      <c r="AF214">
        <v>37354.300000000003</v>
      </c>
      <c r="AG214" s="1">
        <v>59682.595802880373</v>
      </c>
      <c r="AH214" s="1">
        <v>34.098126749999999</v>
      </c>
      <c r="AI214">
        <v>23.036470999999999</v>
      </c>
      <c r="AJ214">
        <v>25.285531649999999</v>
      </c>
      <c r="AK214">
        <v>1.9075</v>
      </c>
      <c r="AL214">
        <v>1.17047795</v>
      </c>
      <c r="AM214">
        <v>1.4024645499999999</v>
      </c>
      <c r="AN214">
        <v>1135.016378667234</v>
      </c>
      <c r="AO214" s="1">
        <v>1.2326244780323661</v>
      </c>
      <c r="AP214">
        <v>2133.0317553741629</v>
      </c>
      <c r="AQ214" s="1">
        <v>3031.9919166879931</v>
      </c>
      <c r="AR214" s="1">
        <v>8156.9935514985646</v>
      </c>
      <c r="AS214" s="1">
        <v>824.19779266287674</v>
      </c>
      <c r="AT214">
        <v>515.08295805286275</v>
      </c>
      <c r="AU214">
        <v>14661.29797427646</v>
      </c>
      <c r="AV214" s="1">
        <v>7822.8387684758463</v>
      </c>
      <c r="AW214" s="1">
        <v>0.45068807519999998</v>
      </c>
      <c r="AX214">
        <v>6191.1185416668359</v>
      </c>
      <c r="AY214" s="1">
        <v>0.347881250355</v>
      </c>
      <c r="AZ214">
        <v>1380.4136539588501</v>
      </c>
      <c r="BA214" s="1">
        <v>7.7277157594999993E-2</v>
      </c>
      <c r="BB214">
        <v>2186.864418651669</v>
      </c>
      <c r="BC214" s="1">
        <v>0.12415351683</v>
      </c>
      <c r="BD214">
        <v>17581.235382753199</v>
      </c>
      <c r="BE214" s="1">
        <v>0.53731555152370369</v>
      </c>
      <c r="BF214">
        <v>0.2340882749128084</v>
      </c>
      <c r="BG214">
        <v>0.1616303368590512</v>
      </c>
      <c r="BH214">
        <v>4.2455466987547111E-2</v>
      </c>
      <c r="BI214">
        <v>2.4510369716889711E-2</v>
      </c>
    </row>
    <row r="215" spans="1:61" x14ac:dyDescent="0.35">
      <c r="A215" t="s">
        <v>1538</v>
      </c>
      <c r="B215" t="s">
        <v>840</v>
      </c>
      <c r="C215">
        <v>28.6</v>
      </c>
      <c r="D215">
        <v>156.4759653192483</v>
      </c>
      <c r="E215">
        <v>4158.2651825499997</v>
      </c>
      <c r="F215">
        <v>2.754373780959548E-2</v>
      </c>
      <c r="G215">
        <v>3.4619444060498529E-2</v>
      </c>
      <c r="H215">
        <v>1.523953090008477E-3</v>
      </c>
      <c r="I215">
        <v>4.8046229236889892E-2</v>
      </c>
      <c r="J215">
        <v>0.845109893776406</v>
      </c>
      <c r="K215">
        <v>4.3658627435026257E-2</v>
      </c>
      <c r="L215">
        <v>0.20195116460246509</v>
      </c>
      <c r="M215">
        <v>2.0901085085896009E-2</v>
      </c>
      <c r="N215">
        <v>0.1358370114054096</v>
      </c>
      <c r="O215">
        <v>74404.609026897509</v>
      </c>
      <c r="P215" s="1">
        <v>0.16301175996537451</v>
      </c>
      <c r="Q215">
        <v>0.19803286963173841</v>
      </c>
      <c r="R215">
        <v>0.63895537040288708</v>
      </c>
      <c r="S215">
        <v>27.896000000000001</v>
      </c>
      <c r="T215">
        <v>95779.868213447509</v>
      </c>
      <c r="U215" s="1">
        <v>157.06621942379391</v>
      </c>
      <c r="V215">
        <v>263151.68095617607</v>
      </c>
      <c r="W215" s="1">
        <v>0.79462005370453259</v>
      </c>
      <c r="X215">
        <v>0.16121749381514791</v>
      </c>
      <c r="Y215">
        <v>4.4162452480319678E-2</v>
      </c>
      <c r="Z215">
        <v>0.2053799462954676</v>
      </c>
      <c r="AA215">
        <v>263.15168095617622</v>
      </c>
      <c r="AB215">
        <v>9333.311173743803</v>
      </c>
      <c r="AC215" s="1">
        <v>975.22571803337303</v>
      </c>
      <c r="AD215">
        <v>221308.7787414818</v>
      </c>
      <c r="AE215" s="1" t="s">
        <v>3</v>
      </c>
      <c r="AF215">
        <v>47976.55</v>
      </c>
      <c r="AG215" s="1">
        <v>88882.774042352074</v>
      </c>
      <c r="AH215" s="1">
        <v>64.441958400000004</v>
      </c>
      <c r="AI215">
        <v>33.975768849999987</v>
      </c>
      <c r="AJ215">
        <v>38.742689650000003</v>
      </c>
      <c r="AK215">
        <v>1.429</v>
      </c>
      <c r="AL215">
        <v>1.04614775</v>
      </c>
      <c r="AM215">
        <v>1.2380477999999999</v>
      </c>
      <c r="AN215">
        <v>0</v>
      </c>
      <c r="AO215" s="1">
        <v>0.846178011857603</v>
      </c>
      <c r="AP215">
        <v>1677.006781161635</v>
      </c>
      <c r="AQ215" s="1">
        <v>2563.340069392726</v>
      </c>
      <c r="AR215" s="1">
        <v>8259.9350467588029</v>
      </c>
      <c r="AS215" s="1">
        <v>975.00219972885805</v>
      </c>
      <c r="AT215">
        <v>368.3343044369085</v>
      </c>
      <c r="AU215">
        <v>13843.618401478931</v>
      </c>
      <c r="AV215" s="1">
        <v>4114.7255497646156</v>
      </c>
      <c r="AW215" s="1">
        <v>0.28541605114000002</v>
      </c>
      <c r="AX215">
        <v>8295.1465983957642</v>
      </c>
      <c r="AY215" s="1">
        <v>0.5632275738150001</v>
      </c>
      <c r="AZ215">
        <v>1147.52637076416</v>
      </c>
      <c r="BA215">
        <v>7.9086424010000003E-2</v>
      </c>
      <c r="BB215">
        <v>1048.1707626278351</v>
      </c>
      <c r="BC215" s="1">
        <v>7.2269951020000001E-2</v>
      </c>
      <c r="BD215">
        <v>14605.56928155238</v>
      </c>
      <c r="BE215" s="1">
        <v>0.5832249550521682</v>
      </c>
      <c r="BF215">
        <v>0.22752672846649019</v>
      </c>
      <c r="BG215">
        <v>0.13401618073507099</v>
      </c>
      <c r="BH215">
        <v>3.5022580300183882E-2</v>
      </c>
      <c r="BI215">
        <v>2.0209555446086758E-2</v>
      </c>
    </row>
    <row r="216" spans="1:61" x14ac:dyDescent="0.35">
      <c r="A216" t="s">
        <v>1539</v>
      </c>
      <c r="B216" t="s">
        <v>841</v>
      </c>
      <c r="C216">
        <v>77.25</v>
      </c>
      <c r="D216">
        <v>15.979700048328141</v>
      </c>
      <c r="E216">
        <v>1167.1882289499999</v>
      </c>
      <c r="F216">
        <v>8.3941443320007855E-3</v>
      </c>
      <c r="G216">
        <v>1.308557346628471E-2</v>
      </c>
      <c r="H216" t="s">
        <v>3</v>
      </c>
      <c r="I216">
        <v>4.8630948866357833E-2</v>
      </c>
      <c r="J216">
        <v>0.90781855894660912</v>
      </c>
      <c r="K216">
        <v>3.2204310921119597E-2</v>
      </c>
      <c r="L216">
        <v>0.2883564748559827</v>
      </c>
      <c r="M216">
        <v>1.256640475312772E-2</v>
      </c>
      <c r="N216">
        <v>0.14719198999157679</v>
      </c>
      <c r="O216">
        <v>64848.286232009013</v>
      </c>
      <c r="P216" s="1">
        <v>0.1727423636630748</v>
      </c>
      <c r="Q216">
        <v>0.17537601777433151</v>
      </c>
      <c r="R216">
        <v>0.65188161856259375</v>
      </c>
      <c r="S216">
        <v>11.022500000000001</v>
      </c>
      <c r="T216">
        <v>81356.672582570493</v>
      </c>
      <c r="U216" s="1">
        <v>115.39668039358889</v>
      </c>
      <c r="V216">
        <v>285448.95669785503</v>
      </c>
      <c r="W216" s="1">
        <v>0.69580354716065518</v>
      </c>
      <c r="X216">
        <v>0.1149625789785302</v>
      </c>
      <c r="Y216">
        <v>0.18923387386081469</v>
      </c>
      <c r="Z216">
        <v>0.30419645283934488</v>
      </c>
      <c r="AA216">
        <v>285.44895669785512</v>
      </c>
      <c r="AB216">
        <v>8036.2974192867596</v>
      </c>
      <c r="AC216" s="1">
        <v>650.0131996595079</v>
      </c>
      <c r="AD216">
        <v>245648.17410891599</v>
      </c>
      <c r="AE216" s="1" t="s">
        <v>3</v>
      </c>
      <c r="AF216">
        <v>40683.800000000003</v>
      </c>
      <c r="AG216" s="1">
        <v>69784.221135213811</v>
      </c>
      <c r="AH216" s="1">
        <v>40.833131399999999</v>
      </c>
      <c r="AI216">
        <v>23.125661650000001</v>
      </c>
      <c r="AJ216">
        <v>27.051716750000001</v>
      </c>
      <c r="AK216">
        <v>1.9675</v>
      </c>
      <c r="AL216">
        <v>1.3330376500000001</v>
      </c>
      <c r="AM216">
        <v>1.6012580000000001</v>
      </c>
      <c r="AN216">
        <v>1352.469691049037</v>
      </c>
      <c r="AO216" s="1">
        <v>1.0958024692866131</v>
      </c>
      <c r="AP216">
        <v>1924.054658508808</v>
      </c>
      <c r="AQ216" s="1">
        <v>2978.039946590598</v>
      </c>
      <c r="AR216" s="1">
        <v>8101.4038128310349</v>
      </c>
      <c r="AS216" s="1">
        <v>894.19016759509543</v>
      </c>
      <c r="AT216">
        <v>428.65786090650562</v>
      </c>
      <c r="AU216">
        <v>14326.34644643204</v>
      </c>
      <c r="AV216" s="1">
        <v>5838.0565446465725</v>
      </c>
      <c r="AW216" s="1">
        <v>0.35574056838500001</v>
      </c>
      <c r="AX216">
        <v>7892.6530291719464</v>
      </c>
      <c r="AY216" s="1">
        <v>0.46752596009500003</v>
      </c>
      <c r="AZ216">
        <v>1304.9750811868751</v>
      </c>
      <c r="BA216">
        <v>7.9471229859999992E-2</v>
      </c>
      <c r="BB216">
        <v>1627.81678056177</v>
      </c>
      <c r="BC216" s="1">
        <v>9.726224168E-2</v>
      </c>
      <c r="BD216">
        <v>16663.501435567159</v>
      </c>
      <c r="BE216" s="1">
        <v>0.54835133365000366</v>
      </c>
      <c r="BF216">
        <v>0.22657571658955181</v>
      </c>
      <c r="BG216">
        <v>0.16681867171815329</v>
      </c>
      <c r="BH216">
        <v>4.0002895497257683E-2</v>
      </c>
      <c r="BI216">
        <v>1.8251382545033661E-2</v>
      </c>
    </row>
    <row r="217" spans="1:61" x14ac:dyDescent="0.35">
      <c r="A217" t="s">
        <v>1540</v>
      </c>
      <c r="B217" t="s">
        <v>842</v>
      </c>
      <c r="C217">
        <v>92.05</v>
      </c>
      <c r="D217">
        <v>16.906272511765749</v>
      </c>
      <c r="E217">
        <v>1381.0233624</v>
      </c>
      <c r="F217">
        <v>7.3404452428159281E-3</v>
      </c>
      <c r="G217">
        <v>1.2910825527024279E-2</v>
      </c>
      <c r="H217" t="s">
        <v>3</v>
      </c>
      <c r="I217">
        <v>3.7609318692011277E-2</v>
      </c>
      <c r="J217">
        <v>0.92140498574822816</v>
      </c>
      <c r="K217">
        <v>2.958152977766151E-2</v>
      </c>
      <c r="L217">
        <v>0.30400964253198332</v>
      </c>
      <c r="M217">
        <v>1.2065186443333259E-2</v>
      </c>
      <c r="N217">
        <v>0.14882820251427409</v>
      </c>
      <c r="O217">
        <v>64192.226855413501</v>
      </c>
      <c r="P217" s="1">
        <v>0.17451568320797489</v>
      </c>
      <c r="Q217">
        <v>0.2031190366574207</v>
      </c>
      <c r="R217">
        <v>0.62236528013460435</v>
      </c>
      <c r="S217">
        <v>11.667999999999999</v>
      </c>
      <c r="T217">
        <v>86378.843495978479</v>
      </c>
      <c r="U217" s="1">
        <v>124.60123917512151</v>
      </c>
      <c r="V217">
        <v>275148.74575471209</v>
      </c>
      <c r="W217" s="1">
        <v>0.75747167765910273</v>
      </c>
      <c r="X217">
        <v>0.1071111515700989</v>
      </c>
      <c r="Y217">
        <v>0.13541717077079829</v>
      </c>
      <c r="Z217">
        <v>0.24252832234089719</v>
      </c>
      <c r="AA217">
        <v>275.14874575471208</v>
      </c>
      <c r="AB217">
        <v>7518.2585371251917</v>
      </c>
      <c r="AC217" s="1">
        <v>682.80142566242932</v>
      </c>
      <c r="AD217">
        <v>227663.50171853721</v>
      </c>
      <c r="AE217" s="1" t="s">
        <v>3</v>
      </c>
      <c r="AF217">
        <v>41560.074999999997</v>
      </c>
      <c r="AG217" s="1">
        <v>70817.188979387749</v>
      </c>
      <c r="AH217" s="1">
        <v>42.375139649999987</v>
      </c>
      <c r="AI217">
        <v>24.126721</v>
      </c>
      <c r="AJ217">
        <v>26.861488699999999</v>
      </c>
      <c r="AK217">
        <v>1.9730000000000001</v>
      </c>
      <c r="AL217">
        <v>1.3534010999999999</v>
      </c>
      <c r="AM217">
        <v>1.6522926499999999</v>
      </c>
      <c r="AN217">
        <v>1157.465491885006</v>
      </c>
      <c r="AO217" s="1">
        <v>1.119082287427402</v>
      </c>
      <c r="AP217">
        <v>1852.399010403763</v>
      </c>
      <c r="AQ217" s="1">
        <v>2657.089585943062</v>
      </c>
      <c r="AR217" s="1">
        <v>8087.7112786393654</v>
      </c>
      <c r="AS217" s="1">
        <v>859.28555813536946</v>
      </c>
      <c r="AT217">
        <v>409.28295878118098</v>
      </c>
      <c r="AU217">
        <v>13865.76839190274</v>
      </c>
      <c r="AV217" s="1">
        <v>5742.2216584848602</v>
      </c>
      <c r="AW217" s="1">
        <v>0.37036397212999989</v>
      </c>
      <c r="AX217">
        <v>7293.0604848568892</v>
      </c>
      <c r="AY217" s="1">
        <v>0.44923338027499993</v>
      </c>
      <c r="AZ217">
        <v>1269.3767848360999</v>
      </c>
      <c r="BA217">
        <v>7.9909685634999991E-2</v>
      </c>
      <c r="BB217">
        <v>1639.8394818505501</v>
      </c>
      <c r="BC217" s="1">
        <v>0.100492961965</v>
      </c>
      <c r="BD217">
        <v>15944.4984100284</v>
      </c>
      <c r="BE217" s="1">
        <v>0.55586310764350921</v>
      </c>
      <c r="BF217">
        <v>0.22942351599063171</v>
      </c>
      <c r="BG217">
        <v>0.15627961095640011</v>
      </c>
      <c r="BH217">
        <v>3.9809302511696183E-2</v>
      </c>
      <c r="BI217">
        <v>1.8624462897762772E-2</v>
      </c>
    </row>
    <row r="218" spans="1:61" x14ac:dyDescent="0.35">
      <c r="A218" t="s">
        <v>1541</v>
      </c>
      <c r="B218" t="s">
        <v>843</v>
      </c>
      <c r="C218">
        <v>135.94999999999999</v>
      </c>
      <c r="D218">
        <v>13.39563461762727</v>
      </c>
      <c r="E218">
        <v>1605.86222075</v>
      </c>
      <c r="F218">
        <v>6.1911372162094316E-3</v>
      </c>
      <c r="G218">
        <v>1.079213292237788E-2</v>
      </c>
      <c r="H218" t="s">
        <v>3</v>
      </c>
      <c r="I218">
        <v>2.899863647079266E-2</v>
      </c>
      <c r="J218">
        <v>0.93043433876220871</v>
      </c>
      <c r="K218">
        <v>3.1703882587693792E-2</v>
      </c>
      <c r="L218">
        <v>0.47596324642189031</v>
      </c>
      <c r="M218">
        <v>1.1497854750376081E-2</v>
      </c>
      <c r="N218">
        <v>0.16861910629331539</v>
      </c>
      <c r="O218">
        <v>60582.650786227001</v>
      </c>
      <c r="P218" s="1">
        <v>0.1989974525665365</v>
      </c>
      <c r="Q218">
        <v>0.18266635702021669</v>
      </c>
      <c r="R218">
        <v>0.61833619041324683</v>
      </c>
      <c r="S218">
        <v>13.914</v>
      </c>
      <c r="T218">
        <v>81723.434842001501</v>
      </c>
      <c r="U218" s="1">
        <v>124.5738982842785</v>
      </c>
      <c r="V218">
        <v>225425.5797273693</v>
      </c>
      <c r="W218" s="1">
        <v>0.69489767421969095</v>
      </c>
      <c r="X218">
        <v>0.1472058732611406</v>
      </c>
      <c r="Y218">
        <v>0.15789645251916851</v>
      </c>
      <c r="Z218">
        <v>0.3051023257803091</v>
      </c>
      <c r="AA218">
        <v>225.4255797273693</v>
      </c>
      <c r="AB218">
        <v>5286.6265954695627</v>
      </c>
      <c r="AC218" s="1">
        <v>519.58196884284541</v>
      </c>
      <c r="AD218">
        <v>181872.22477750271</v>
      </c>
      <c r="AE218" s="1" t="s">
        <v>3</v>
      </c>
      <c r="AF218">
        <v>35589.925000000003</v>
      </c>
      <c r="AG218" s="1">
        <v>57105.334422253261</v>
      </c>
      <c r="AH218" s="1">
        <v>31.623805149999999</v>
      </c>
      <c r="AI218">
        <v>21.258438150000011</v>
      </c>
      <c r="AJ218">
        <v>22.830651799999998</v>
      </c>
      <c r="AK218">
        <v>1.835</v>
      </c>
      <c r="AL218">
        <v>1.2619848</v>
      </c>
      <c r="AM218">
        <v>1.5564596500000001</v>
      </c>
      <c r="AN218">
        <v>473.68195445131778</v>
      </c>
      <c r="AO218" s="1">
        <v>1.0179887523230631</v>
      </c>
      <c r="AP218">
        <v>1748.8767259571759</v>
      </c>
      <c r="AQ218" s="1">
        <v>3002.2516903334072</v>
      </c>
      <c r="AR218" s="1">
        <v>8210.5275058915031</v>
      </c>
      <c r="AS218" s="1">
        <v>832.89700375609061</v>
      </c>
      <c r="AT218">
        <v>372.4854062463213</v>
      </c>
      <c r="AU218">
        <v>14167.0383321845</v>
      </c>
      <c r="AV218" s="1">
        <v>7497.128920314065</v>
      </c>
      <c r="AW218" s="1">
        <v>0.47961252665999998</v>
      </c>
      <c r="AX218">
        <v>5092.3035352952338</v>
      </c>
      <c r="AY218" s="1">
        <v>0.31604376357499991</v>
      </c>
      <c r="AZ218">
        <v>932.40786421807024</v>
      </c>
      <c r="BA218">
        <v>5.8116522234999989E-2</v>
      </c>
      <c r="BB218">
        <v>2344.5774497457601</v>
      </c>
      <c r="BC218" s="1">
        <v>0.146227187535</v>
      </c>
      <c r="BD218">
        <v>15866.41776957313</v>
      </c>
      <c r="BE218" s="1">
        <v>0.54468921743587728</v>
      </c>
      <c r="BF218">
        <v>0.25676666870764958</v>
      </c>
      <c r="BG218">
        <v>0.1386309902591171</v>
      </c>
      <c r="BH218">
        <v>4.1956406372583258E-2</v>
      </c>
      <c r="BI218">
        <v>1.7956717224772632E-2</v>
      </c>
    </row>
    <row r="219" spans="1:61" x14ac:dyDescent="0.35">
      <c r="A219" t="s">
        <v>1542</v>
      </c>
      <c r="B219" t="s">
        <v>844</v>
      </c>
      <c r="C219">
        <v>57.75</v>
      </c>
      <c r="D219">
        <v>31.020729696613969</v>
      </c>
      <c r="E219">
        <v>1614.1987913999999</v>
      </c>
      <c r="F219">
        <v>1.147716196071257E-2</v>
      </c>
      <c r="G219">
        <v>2.245229716556426E-2</v>
      </c>
      <c r="H219">
        <v>6.04937983399977E-3</v>
      </c>
      <c r="I219">
        <v>3.4732178210155902E-2</v>
      </c>
      <c r="J219">
        <v>0.89898184643675205</v>
      </c>
      <c r="K219">
        <v>4.0254977582456677E-2</v>
      </c>
      <c r="L219">
        <v>0.34244293924765712</v>
      </c>
      <c r="M219">
        <v>1.13989729041172E-2</v>
      </c>
      <c r="N219">
        <v>0.1400547505230226</v>
      </c>
      <c r="O219">
        <v>64305.021745441991</v>
      </c>
      <c r="P219" s="1">
        <v>0.20207838402243861</v>
      </c>
      <c r="Q219">
        <v>0.1686212746555541</v>
      </c>
      <c r="R219">
        <v>0.62930034132200718</v>
      </c>
      <c r="S219">
        <v>13.275</v>
      </c>
      <c r="T219">
        <v>85082.219619723517</v>
      </c>
      <c r="U219" s="1">
        <v>124.1603534900549</v>
      </c>
      <c r="V219">
        <v>259689.6530010984</v>
      </c>
      <c r="W219" s="1">
        <v>0.75183239495332677</v>
      </c>
      <c r="X219">
        <v>0.14292212106258581</v>
      </c>
      <c r="Y219">
        <v>0.1052454839840874</v>
      </c>
      <c r="Z219">
        <v>0.2481676050466731</v>
      </c>
      <c r="AA219">
        <v>259.68965300109841</v>
      </c>
      <c r="AB219">
        <v>7286.5011076888459</v>
      </c>
      <c r="AC219" s="1">
        <v>708.15680156927579</v>
      </c>
      <c r="AD219">
        <v>213224.2909744248</v>
      </c>
      <c r="AE219" s="1" t="s">
        <v>3</v>
      </c>
      <c r="AF219">
        <v>42362.125</v>
      </c>
      <c r="AG219" s="1">
        <v>71197.001009893764</v>
      </c>
      <c r="AH219" s="1">
        <v>44.492082199999999</v>
      </c>
      <c r="AI219">
        <v>25.627103300000002</v>
      </c>
      <c r="AJ219">
        <v>28.22137365</v>
      </c>
      <c r="AK219">
        <v>1.4870000000000001</v>
      </c>
      <c r="AL219">
        <v>1.1328327499999999</v>
      </c>
      <c r="AM219">
        <v>1.3605357499999999</v>
      </c>
      <c r="AN219">
        <v>988.58968157856066</v>
      </c>
      <c r="AO219" s="1">
        <v>1.038690092486966</v>
      </c>
      <c r="AP219">
        <v>1737.501371001985</v>
      </c>
      <c r="AQ219" s="1">
        <v>2601.312592198135</v>
      </c>
      <c r="AR219" s="1">
        <v>7557.5116662476094</v>
      </c>
      <c r="AS219" s="1">
        <v>798.71492820989022</v>
      </c>
      <c r="AT219" s="1">
        <v>344.54648410042762</v>
      </c>
      <c r="AU219">
        <v>13039.58704175805</v>
      </c>
      <c r="AV219" s="1">
        <v>5230.121455847946</v>
      </c>
      <c r="AW219" s="1">
        <v>0.35247806717500002</v>
      </c>
      <c r="AX219">
        <v>7264.6830946786504</v>
      </c>
      <c r="AY219" s="1">
        <v>0.47300308120000012</v>
      </c>
      <c r="AZ219">
        <v>1175.6974832231599</v>
      </c>
      <c r="BA219">
        <v>7.5874109194999997E-2</v>
      </c>
      <c r="BB219">
        <v>1480.83803071684</v>
      </c>
      <c r="BC219" s="1">
        <v>9.8644742435000002E-2</v>
      </c>
      <c r="BD219">
        <v>15151.340064466591</v>
      </c>
      <c r="BE219" s="1">
        <v>0.56025067999440559</v>
      </c>
      <c r="BF219">
        <v>0.22983559949236629</v>
      </c>
      <c r="BG219">
        <v>0.14997589226653821</v>
      </c>
      <c r="BH219">
        <v>3.7730659660564339E-2</v>
      </c>
      <c r="BI219">
        <v>2.2207168586125581E-2</v>
      </c>
    </row>
    <row r="220" spans="1:61" x14ac:dyDescent="0.35">
      <c r="A220" t="s">
        <v>1543</v>
      </c>
      <c r="B220" t="s">
        <v>845</v>
      </c>
      <c r="C220">
        <v>100.55</v>
      </c>
      <c r="D220">
        <v>23.731044485003832</v>
      </c>
      <c r="E220">
        <v>1991.0964961499999</v>
      </c>
      <c r="F220">
        <v>1.3142007375181539E-2</v>
      </c>
      <c r="G220">
        <v>1.238418780737747E-2</v>
      </c>
      <c r="H220" t="s">
        <v>3</v>
      </c>
      <c r="I220">
        <v>2.829340953728933E-2</v>
      </c>
      <c r="J220">
        <v>0.91255940614038455</v>
      </c>
      <c r="K220">
        <v>4.0769356481254598E-2</v>
      </c>
      <c r="L220">
        <v>0.45788630939883429</v>
      </c>
      <c r="M220">
        <v>1.212152428721101E-2</v>
      </c>
      <c r="N220">
        <v>0.1647936694235119</v>
      </c>
      <c r="O220">
        <v>63566.70790430349</v>
      </c>
      <c r="P220" s="1">
        <v>0.16751024706776901</v>
      </c>
      <c r="Q220">
        <v>0.1872432338935143</v>
      </c>
      <c r="R220">
        <v>0.64524651903871677</v>
      </c>
      <c r="S220">
        <v>15.594736842105259</v>
      </c>
      <c r="T220">
        <v>86652.637169272086</v>
      </c>
      <c r="U220" s="1">
        <v>138.2590857592503</v>
      </c>
      <c r="V220">
        <v>192812.24715565279</v>
      </c>
      <c r="W220" s="1">
        <v>0.73774571100936936</v>
      </c>
      <c r="X220">
        <v>0.14078666264870421</v>
      </c>
      <c r="Y220">
        <v>0.12146762634192659</v>
      </c>
      <c r="Z220">
        <v>0.2622542889906308</v>
      </c>
      <c r="AA220">
        <v>192.8122471556527</v>
      </c>
      <c r="AB220">
        <v>4721.8379429600127</v>
      </c>
      <c r="AC220" s="1">
        <v>532.45258577189918</v>
      </c>
      <c r="AD220">
        <v>156458.43494736959</v>
      </c>
      <c r="AE220" s="1" t="s">
        <v>3</v>
      </c>
      <c r="AF220">
        <v>36328.800000000003</v>
      </c>
      <c r="AG220" s="1">
        <v>59766.705504681857</v>
      </c>
      <c r="AH220" s="1">
        <v>32.394141849999997</v>
      </c>
      <c r="AI220">
        <v>22.470700050000001</v>
      </c>
      <c r="AJ220">
        <v>24.420372650000001</v>
      </c>
      <c r="AK220">
        <v>1.7155</v>
      </c>
      <c r="AL220">
        <v>1.3238478</v>
      </c>
      <c r="AM220">
        <v>1.5754477499999999</v>
      </c>
      <c r="AN220">
        <v>1053.539020008345</v>
      </c>
      <c r="AO220">
        <v>1.158871377754999</v>
      </c>
      <c r="AP220">
        <v>1725.7137849038779</v>
      </c>
      <c r="AQ220" s="1">
        <v>2884.3730910749518</v>
      </c>
      <c r="AR220" s="1">
        <v>7943.6051159860463</v>
      </c>
      <c r="AS220" s="1">
        <v>882.19985164773004</v>
      </c>
      <c r="AT220" s="1">
        <v>405.52622591559339</v>
      </c>
      <c r="AU220">
        <v>13841.418069528199</v>
      </c>
      <c r="AV220" s="1">
        <v>7004.1549572629938</v>
      </c>
      <c r="AW220" s="1">
        <v>0.46431152705500001</v>
      </c>
      <c r="AX220">
        <v>5054.0881680231396</v>
      </c>
      <c r="AY220" s="1">
        <v>0.33034727751499998</v>
      </c>
      <c r="AZ220">
        <v>887.76421059811491</v>
      </c>
      <c r="BA220">
        <v>5.8300831804999988E-2</v>
      </c>
      <c r="BB220">
        <v>2252.6448634876251</v>
      </c>
      <c r="BC220" s="1">
        <v>0.147040363625</v>
      </c>
      <c r="BD220">
        <v>15198.652199371871</v>
      </c>
      <c r="BE220" s="1">
        <v>0.55013030568513455</v>
      </c>
      <c r="BF220">
        <v>0.2435968057347552</v>
      </c>
      <c r="BG220">
        <v>0.14324256529602469</v>
      </c>
      <c r="BH220">
        <v>4.2943126422315063E-2</v>
      </c>
      <c r="BI220">
        <v>2.0087196861770271E-2</v>
      </c>
    </row>
    <row r="221" spans="1:61" x14ac:dyDescent="0.35">
      <c r="A221" t="s">
        <v>1544</v>
      </c>
      <c r="B221" t="s">
        <v>846</v>
      </c>
      <c r="C221">
        <v>26.95</v>
      </c>
      <c r="D221">
        <v>222.97154146793761</v>
      </c>
      <c r="E221">
        <v>5335.4621043500001</v>
      </c>
      <c r="F221">
        <v>3.1500773282137809E-2</v>
      </c>
      <c r="G221">
        <v>0.14322038803717091</v>
      </c>
      <c r="H221">
        <v>2.3291696648712699E-3</v>
      </c>
      <c r="I221">
        <v>9.6298066011927932E-2</v>
      </c>
      <c r="J221">
        <v>0.64033139328630884</v>
      </c>
      <c r="K221">
        <v>8.7118200199573517E-2</v>
      </c>
      <c r="L221">
        <v>0.46965308416696921</v>
      </c>
      <c r="M221">
        <v>4.070883322831708E-2</v>
      </c>
      <c r="N221">
        <v>0.16508864134407489</v>
      </c>
      <c r="O221">
        <v>72031.703159002005</v>
      </c>
      <c r="P221" s="1">
        <v>0.18886367396697759</v>
      </c>
      <c r="Q221">
        <v>0.17421927869937939</v>
      </c>
      <c r="R221">
        <v>0.63691704733364296</v>
      </c>
      <c r="S221">
        <v>36.723000000000013</v>
      </c>
      <c r="T221">
        <v>96995.798849908009</v>
      </c>
      <c r="U221" s="1">
        <v>153.31035998795309</v>
      </c>
      <c r="V221">
        <v>209676.29926268701</v>
      </c>
      <c r="W221" s="1">
        <v>0.71855362766939135</v>
      </c>
      <c r="X221">
        <v>0.24058964294250321</v>
      </c>
      <c r="Y221">
        <v>4.0856729388105438E-2</v>
      </c>
      <c r="Z221">
        <v>0.28144637233060871</v>
      </c>
      <c r="AA221">
        <v>209.67629926268711</v>
      </c>
      <c r="AB221">
        <v>7558.7646289899913</v>
      </c>
      <c r="AC221" s="1">
        <v>811.13059571930955</v>
      </c>
      <c r="AD221">
        <v>167480.95198116419</v>
      </c>
      <c r="AE221" s="1" t="s">
        <v>3</v>
      </c>
      <c r="AF221">
        <v>39366.474999999999</v>
      </c>
      <c r="AG221" s="1">
        <v>64164.270677024273</v>
      </c>
      <c r="AH221" s="1">
        <v>62.874069900000009</v>
      </c>
      <c r="AI221">
        <v>32.999149150000001</v>
      </c>
      <c r="AJ221">
        <v>39.865108849999999</v>
      </c>
      <c r="AK221">
        <v>1.8220000000000001</v>
      </c>
      <c r="AL221">
        <v>1.3588118499999999</v>
      </c>
      <c r="AM221">
        <v>1.5821892500000001</v>
      </c>
      <c r="AN221">
        <v>224.2412700609332</v>
      </c>
      <c r="AO221" s="1">
        <v>0.97529856544221849</v>
      </c>
      <c r="AP221">
        <v>1674.867652744806</v>
      </c>
      <c r="AQ221" s="1">
        <v>2627.1425423473479</v>
      </c>
      <c r="AR221" s="1">
        <v>8564.922996137273</v>
      </c>
      <c r="AS221" s="1">
        <v>1016.132706066399</v>
      </c>
      <c r="AT221">
        <v>419.03445403052939</v>
      </c>
      <c r="AU221">
        <v>14302.100351326349</v>
      </c>
      <c r="AV221" s="1">
        <v>5220.5156404596046</v>
      </c>
      <c r="AW221" s="1">
        <v>0.34791608888999997</v>
      </c>
      <c r="AX221">
        <v>6950.2570182698691</v>
      </c>
      <c r="AY221" s="1">
        <v>0.45138198307499988</v>
      </c>
      <c r="AZ221">
        <v>982.92718380402982</v>
      </c>
      <c r="BA221">
        <v>6.5597183259999997E-2</v>
      </c>
      <c r="BB221">
        <v>2057.1863472017899</v>
      </c>
      <c r="BC221" s="1">
        <v>0.13510474479500009</v>
      </c>
      <c r="BD221">
        <v>15210.886189735291</v>
      </c>
      <c r="BE221" s="1">
        <v>0.58498219575790256</v>
      </c>
      <c r="BF221">
        <v>0.23026864750162659</v>
      </c>
      <c r="BG221">
        <v>0.13594053938000281</v>
      </c>
      <c r="BH221">
        <v>3.1106526253666288E-2</v>
      </c>
      <c r="BI221">
        <v>1.7702091106801821E-2</v>
      </c>
    </row>
    <row r="222" spans="1:61" x14ac:dyDescent="0.35">
      <c r="A222" t="s">
        <v>1545</v>
      </c>
      <c r="B222" t="s">
        <v>847</v>
      </c>
      <c r="C222">
        <v>19.649999999999999</v>
      </c>
      <c r="D222">
        <v>342.65794312222499</v>
      </c>
      <c r="E222">
        <v>5985.0038234999993</v>
      </c>
      <c r="F222">
        <v>1.086740031866505E-2</v>
      </c>
      <c r="G222">
        <v>0.37957953634181402</v>
      </c>
      <c r="H222">
        <v>1.8022081214928559E-3</v>
      </c>
      <c r="I222">
        <v>0.10171061261308979</v>
      </c>
      <c r="J222">
        <v>0.38088200015047902</v>
      </c>
      <c r="K222">
        <v>0.12850587429580529</v>
      </c>
      <c r="L222">
        <v>0.97755116134852782</v>
      </c>
      <c r="M222">
        <v>4.8930966704640061E-2</v>
      </c>
      <c r="N222">
        <v>0.20170219200991091</v>
      </c>
      <c r="O222">
        <v>67501.341000217988</v>
      </c>
      <c r="P222" s="1">
        <v>0.26892762645454832</v>
      </c>
      <c r="Q222">
        <v>0.18363956669629061</v>
      </c>
      <c r="R222">
        <v>0.54743280684916118</v>
      </c>
      <c r="S222">
        <v>72.044000000000011</v>
      </c>
      <c r="T222">
        <v>90037.705550876504</v>
      </c>
      <c r="U222" s="1">
        <v>93.192815846775687</v>
      </c>
      <c r="V222">
        <v>128936.4176656201</v>
      </c>
      <c r="W222" s="1">
        <v>0.66617498521702845</v>
      </c>
      <c r="X222">
        <v>0.25335172414700902</v>
      </c>
      <c r="Y222">
        <v>8.0473290635962674E-2</v>
      </c>
      <c r="Z222">
        <v>0.33382501478297172</v>
      </c>
      <c r="AA222">
        <v>128.9364176656201</v>
      </c>
      <c r="AB222">
        <v>5243.7044744134046</v>
      </c>
      <c r="AC222" s="1">
        <v>602.8025313525535</v>
      </c>
      <c r="AD222">
        <v>75738.230461072497</v>
      </c>
      <c r="AE222" s="1" t="s">
        <v>3</v>
      </c>
      <c r="AF222">
        <v>29162.025000000001</v>
      </c>
      <c r="AG222" s="1">
        <v>42736.149817216661</v>
      </c>
      <c r="AH222" s="1">
        <v>59.676437150000012</v>
      </c>
      <c r="AI222">
        <v>36.717253900000003</v>
      </c>
      <c r="AJ222">
        <v>44.831845199999997</v>
      </c>
      <c r="AK222">
        <v>2.2885</v>
      </c>
      <c r="AL222">
        <v>1.7282090000000001</v>
      </c>
      <c r="AM222">
        <v>2.0177217999999999</v>
      </c>
      <c r="AN222">
        <v>7.2906756133461856E-2</v>
      </c>
      <c r="AO222" s="1">
        <v>1.3030588016319731</v>
      </c>
      <c r="AP222">
        <v>2654.3308297040362</v>
      </c>
      <c r="AQ222" s="1">
        <v>3911.7903454512498</v>
      </c>
      <c r="AR222" s="1">
        <v>10064.60083308365</v>
      </c>
      <c r="AS222" s="1">
        <v>1415.662528459899</v>
      </c>
      <c r="AT222">
        <v>803.84359935756379</v>
      </c>
      <c r="AU222">
        <v>18850.22813605639</v>
      </c>
      <c r="AV222" s="1">
        <v>9977.9996088022199</v>
      </c>
      <c r="AW222" s="1">
        <v>0.50927701740499998</v>
      </c>
      <c r="AX222">
        <v>4702.4092867228737</v>
      </c>
      <c r="AY222" s="1">
        <v>0.23693735141</v>
      </c>
      <c r="AZ222">
        <v>875.90792367848007</v>
      </c>
      <c r="BA222">
        <v>4.4994592139999998E-2</v>
      </c>
      <c r="BB222">
        <v>4137.55032486241</v>
      </c>
      <c r="BC222" s="1">
        <v>0.20879103906499999</v>
      </c>
      <c r="BD222">
        <v>19693.867144065989</v>
      </c>
      <c r="BE222" s="1">
        <v>0.5677172610883876</v>
      </c>
      <c r="BF222">
        <v>0.2217269419647358</v>
      </c>
      <c r="BG222">
        <v>0.1646330486404638</v>
      </c>
      <c r="BH222">
        <v>3.367277299268568E-2</v>
      </c>
      <c r="BI222">
        <v>1.2249975313727131E-2</v>
      </c>
    </row>
    <row r="223" spans="1:61" x14ac:dyDescent="0.35">
      <c r="A223" t="s">
        <v>1546</v>
      </c>
      <c r="B223" t="s">
        <v>848</v>
      </c>
      <c r="C223">
        <v>34.65</v>
      </c>
      <c r="D223">
        <v>106.8478819453926</v>
      </c>
      <c r="E223">
        <v>2598.07619135</v>
      </c>
      <c r="F223">
        <v>1.242483436507121E-2</v>
      </c>
      <c r="G223">
        <v>5.4203233601419668E-2</v>
      </c>
      <c r="H223">
        <v>2.4395036301370419E-3</v>
      </c>
      <c r="I223">
        <v>9.5747739756915667E-2</v>
      </c>
      <c r="J223">
        <v>0.75786179503063156</v>
      </c>
      <c r="K223">
        <v>7.9948646910593252E-2</v>
      </c>
      <c r="L223">
        <v>0.49758223900394699</v>
      </c>
      <c r="M223">
        <v>3.1165767620341931E-2</v>
      </c>
      <c r="N223">
        <v>0.17318289589811639</v>
      </c>
      <c r="O223">
        <v>67212.95289258151</v>
      </c>
      <c r="P223" s="1">
        <v>0.18422559199812999</v>
      </c>
      <c r="Q223">
        <v>0.16871555864335841</v>
      </c>
      <c r="R223">
        <v>0.64705884935851166</v>
      </c>
      <c r="S223">
        <v>19.763000000000002</v>
      </c>
      <c r="T223">
        <v>94358.979836682483</v>
      </c>
      <c r="U223" s="1">
        <v>133.27832262936079</v>
      </c>
      <c r="V223">
        <v>180740.55371489091</v>
      </c>
      <c r="W223" s="1">
        <v>0.72673728765608669</v>
      </c>
      <c r="X223">
        <v>0.21432764954229011</v>
      </c>
      <c r="Y223">
        <v>5.8935062801623257E-2</v>
      </c>
      <c r="Z223">
        <v>0.27326271234391342</v>
      </c>
      <c r="AA223">
        <v>180.74055371489101</v>
      </c>
      <c r="AB223">
        <v>5815.1211301581843</v>
      </c>
      <c r="AC223" s="1">
        <v>635.86319608550889</v>
      </c>
      <c r="AD223">
        <v>142249.63461183</v>
      </c>
      <c r="AE223" s="1" t="s">
        <v>3</v>
      </c>
      <c r="AF223">
        <v>36224.300000000003</v>
      </c>
      <c r="AG223" s="1">
        <v>57200.443782440132</v>
      </c>
      <c r="AH223" s="1">
        <v>50.848664599999999</v>
      </c>
      <c r="AI223">
        <v>30.09819495</v>
      </c>
      <c r="AJ223">
        <v>36.094436900000012</v>
      </c>
      <c r="AK223">
        <v>2.0114999999999998</v>
      </c>
      <c r="AL223">
        <v>1.3593774000000001</v>
      </c>
      <c r="AM223">
        <v>1.767379199999999</v>
      </c>
      <c r="AN223">
        <v>303.55360674152541</v>
      </c>
      <c r="AO223" s="1">
        <v>1.0407272629514801</v>
      </c>
      <c r="AP223">
        <v>1823.4147232093569</v>
      </c>
      <c r="AQ223" s="1">
        <v>2581.896295245092</v>
      </c>
      <c r="AR223" s="1">
        <v>8370.0815351905185</v>
      </c>
      <c r="AS223" s="1">
        <v>938.5813390301015</v>
      </c>
      <c r="AT223">
        <v>429.76163714378862</v>
      </c>
      <c r="AU223">
        <v>14143.73552981886</v>
      </c>
      <c r="AV223" s="1">
        <v>6611.9629149473958</v>
      </c>
      <c r="AW223" s="1">
        <v>0.43924479236500003</v>
      </c>
      <c r="AX223">
        <v>5449.7045534866702</v>
      </c>
      <c r="AY223" s="1">
        <v>0.36119606329999998</v>
      </c>
      <c r="AZ223">
        <v>900.78600478068006</v>
      </c>
      <c r="BA223">
        <v>5.9913244305000002E-2</v>
      </c>
      <c r="BB223">
        <v>2122.3458715185652</v>
      </c>
      <c r="BC223" s="1">
        <v>0.13964590002999999</v>
      </c>
      <c r="BD223">
        <v>15084.79934473331</v>
      </c>
      <c r="BE223" s="1">
        <v>0.55957963747714756</v>
      </c>
      <c r="BF223">
        <v>0.23801925346251029</v>
      </c>
      <c r="BG223">
        <v>0.14948548407881229</v>
      </c>
      <c r="BH223">
        <v>3.2192339066353652E-2</v>
      </c>
      <c r="BI223">
        <v>2.0723285915176071E-2</v>
      </c>
    </row>
    <row r="224" spans="1:61" x14ac:dyDescent="0.35">
      <c r="A224" t="s">
        <v>1547</v>
      </c>
      <c r="B224" t="s">
        <v>849</v>
      </c>
      <c r="C224">
        <v>88.75</v>
      </c>
      <c r="D224">
        <v>7.7188719749221493</v>
      </c>
      <c r="E224">
        <v>616.94561320000003</v>
      </c>
      <c r="F224" t="s">
        <v>3</v>
      </c>
      <c r="G224">
        <v>2.0952182800604149E-2</v>
      </c>
      <c r="H224" t="s">
        <v>3</v>
      </c>
      <c r="I224">
        <v>2.643081118848109E-2</v>
      </c>
      <c r="J224">
        <v>0.95924566611666473</v>
      </c>
      <c r="K224">
        <v>2.0877739296912341E-2</v>
      </c>
      <c r="L224">
        <v>0.32268454965262222</v>
      </c>
      <c r="M224" t="s">
        <v>3</v>
      </c>
      <c r="N224">
        <v>0.15464419670658161</v>
      </c>
      <c r="O224">
        <v>58565.259473948507</v>
      </c>
      <c r="P224" s="1">
        <v>0.2025601246121212</v>
      </c>
      <c r="Q224">
        <v>0.18238053691292669</v>
      </c>
      <c r="R224">
        <v>0.61505933847495231</v>
      </c>
      <c r="S224">
        <v>6.8890000000000002</v>
      </c>
      <c r="T224">
        <v>78347.156564277</v>
      </c>
      <c r="U224" s="1">
        <v>97.07388687269659</v>
      </c>
      <c r="V224">
        <v>230493.62533673021</v>
      </c>
      <c r="W224" s="1">
        <v>0.73622509053522323</v>
      </c>
      <c r="X224">
        <v>4.4063119042761903E-2</v>
      </c>
      <c r="Y224">
        <v>0.21971179042201491</v>
      </c>
      <c r="Z224">
        <v>0.26377490946477677</v>
      </c>
      <c r="AA224">
        <v>230.49362533673019</v>
      </c>
      <c r="AB224">
        <v>6407.9681025617883</v>
      </c>
      <c r="AC224" s="1">
        <v>519.83364940721526</v>
      </c>
      <c r="AD224">
        <v>193809.86615559779</v>
      </c>
      <c r="AE224" s="1" t="s">
        <v>3</v>
      </c>
      <c r="AF224">
        <v>38737.525000000001</v>
      </c>
      <c r="AG224" s="1">
        <v>61902.132114172608</v>
      </c>
      <c r="AH224" s="1">
        <v>32.875796149999999</v>
      </c>
      <c r="AI224">
        <v>23.058113299999999</v>
      </c>
      <c r="AJ224">
        <v>23.6909302</v>
      </c>
      <c r="AK224">
        <v>1.5649999999999999</v>
      </c>
      <c r="AL224">
        <v>0.9738228000000001</v>
      </c>
      <c r="AM224">
        <v>1.1660911</v>
      </c>
      <c r="AN224">
        <v>1366.636916512485</v>
      </c>
      <c r="AO224" s="1">
        <v>1.277037150270518</v>
      </c>
      <c r="AP224">
        <v>2245.4924658096511</v>
      </c>
      <c r="AQ224" s="1">
        <v>3434.4672438359812</v>
      </c>
      <c r="AR224" s="1">
        <v>9049.429914193779</v>
      </c>
      <c r="AS224" s="1">
        <v>842.38383856623909</v>
      </c>
      <c r="AT224">
        <v>465.30926895462198</v>
      </c>
      <c r="AU224">
        <v>16037.082731360269</v>
      </c>
      <c r="AV224" s="1">
        <v>8532.5825025957656</v>
      </c>
      <c r="AW224" s="1">
        <v>0.47417762518000001</v>
      </c>
      <c r="AX224">
        <v>6425.8875721708009</v>
      </c>
      <c r="AY224" s="1">
        <v>0.33263354355000002</v>
      </c>
      <c r="AZ224">
        <v>1538.9621664266999</v>
      </c>
      <c r="BA224">
        <v>8.1873930894999988E-2</v>
      </c>
      <c r="BB224">
        <v>2081.2030879654949</v>
      </c>
      <c r="BC224" s="1">
        <v>0.11131490037</v>
      </c>
      <c r="BD224">
        <v>18578.635329158758</v>
      </c>
      <c r="BE224" s="1">
        <v>0.54232224544062935</v>
      </c>
      <c r="BF224">
        <v>0.23927994197729291</v>
      </c>
      <c r="BG224">
        <v>0.15300218852565861</v>
      </c>
      <c r="BH224">
        <v>4.4607596863669267E-2</v>
      </c>
      <c r="BI224">
        <v>2.0788027192750028E-2</v>
      </c>
    </row>
    <row r="225" spans="1:61" x14ac:dyDescent="0.35">
      <c r="A225" t="s">
        <v>1548</v>
      </c>
      <c r="B225" t="s">
        <v>850</v>
      </c>
      <c r="C225">
        <v>88.75</v>
      </c>
      <c r="D225">
        <v>9.7649084222527183</v>
      </c>
      <c r="E225">
        <v>792.06533134999995</v>
      </c>
      <c r="F225">
        <v>1.7601499456067281E-2</v>
      </c>
      <c r="G225">
        <v>1.6536344309352909E-2</v>
      </c>
      <c r="H225" t="s">
        <v>3</v>
      </c>
      <c r="I225">
        <v>3.5787028226299158E-2</v>
      </c>
      <c r="J225">
        <v>0.93355230158649305</v>
      </c>
      <c r="K225">
        <v>2.5388703570018639E-2</v>
      </c>
      <c r="L225">
        <v>0.28293610235466388</v>
      </c>
      <c r="M225">
        <v>1.7476206617365479E-2</v>
      </c>
      <c r="N225">
        <v>0.15122063108383821</v>
      </c>
      <c r="O225">
        <v>62345.082608468991</v>
      </c>
      <c r="P225" s="1">
        <v>0.2168498808670456</v>
      </c>
      <c r="Q225">
        <v>0.20908806600209409</v>
      </c>
      <c r="R225">
        <v>0.57406205313086045</v>
      </c>
      <c r="S225">
        <v>9.1364999999999998</v>
      </c>
      <c r="T225">
        <v>77761.769009046504</v>
      </c>
      <c r="U225" s="1">
        <v>92.671466632050027</v>
      </c>
      <c r="V225">
        <v>213555.85088093331</v>
      </c>
      <c r="W225" s="1">
        <v>0.80141853255703999</v>
      </c>
      <c r="X225">
        <v>4.888629240701553E-2</v>
      </c>
      <c r="Y225">
        <v>0.14969517503594421</v>
      </c>
      <c r="Z225">
        <v>0.19858146744295971</v>
      </c>
      <c r="AA225">
        <v>213.55585088093329</v>
      </c>
      <c r="AB225">
        <v>5550.7072987535157</v>
      </c>
      <c r="AC225" s="1">
        <v>578.72773787375309</v>
      </c>
      <c r="AD225">
        <v>185242.38884070751</v>
      </c>
      <c r="AE225" s="1" t="s">
        <v>3</v>
      </c>
      <c r="AF225">
        <v>40639.775000000001</v>
      </c>
      <c r="AG225" s="1">
        <v>67634.431451370619</v>
      </c>
      <c r="AH225" s="1">
        <v>36.108908049999997</v>
      </c>
      <c r="AI225">
        <v>22.701598400000009</v>
      </c>
      <c r="AJ225">
        <v>26.068974499999999</v>
      </c>
      <c r="AK225">
        <v>2.0449999999999999</v>
      </c>
      <c r="AL225">
        <v>1.1498685</v>
      </c>
      <c r="AM225">
        <v>1.6706557</v>
      </c>
      <c r="AN225">
        <v>1944.815146559446</v>
      </c>
      <c r="AO225">
        <v>1.367258308327435</v>
      </c>
      <c r="AP225">
        <v>2057.829972936906</v>
      </c>
      <c r="AQ225" s="1">
        <v>3407.608594406121</v>
      </c>
      <c r="AR225" s="1">
        <v>8608.3273614273694</v>
      </c>
      <c r="AS225" s="1">
        <v>755.98316354344877</v>
      </c>
      <c r="AT225">
        <v>510.15166774990348</v>
      </c>
      <c r="AU225">
        <v>15339.900760063751</v>
      </c>
      <c r="AV225" s="1">
        <v>7655.8232768824946</v>
      </c>
      <c r="AW225" s="1">
        <v>0.45322352197999999</v>
      </c>
      <c r="AX225">
        <v>6692.0524252505329</v>
      </c>
      <c r="AY225" s="1">
        <v>0.38420508685499988</v>
      </c>
      <c r="AZ225">
        <v>1286.975730863375</v>
      </c>
      <c r="BA225">
        <v>7.6123864919999978E-2</v>
      </c>
      <c r="BB225">
        <v>1487.02788530774</v>
      </c>
      <c r="BC225" s="1">
        <v>8.6447526260000004E-2</v>
      </c>
      <c r="BD225">
        <v>17121.879318304149</v>
      </c>
      <c r="BE225" s="1">
        <v>0.54218688313436125</v>
      </c>
      <c r="BF225">
        <v>0.225691292769784</v>
      </c>
      <c r="BG225">
        <v>0.16758541089484599</v>
      </c>
      <c r="BH225">
        <v>3.9402715357130143E-2</v>
      </c>
      <c r="BI225">
        <v>2.5133697843878779E-2</v>
      </c>
    </row>
    <row r="226" spans="1:61" x14ac:dyDescent="0.35">
      <c r="A226" t="s">
        <v>1549</v>
      </c>
      <c r="B226" t="s">
        <v>851</v>
      </c>
      <c r="C226">
        <v>181.25</v>
      </c>
      <c r="D226">
        <v>7.5132561901849302</v>
      </c>
      <c r="E226">
        <v>1255.0565917500001</v>
      </c>
      <c r="F226" t="s">
        <v>3</v>
      </c>
      <c r="G226">
        <v>1.0978947354568679E-2</v>
      </c>
      <c r="H226" t="s">
        <v>3</v>
      </c>
      <c r="I226">
        <v>3.8697367897958967E-2</v>
      </c>
      <c r="J226">
        <v>0.92409813290610732</v>
      </c>
      <c r="K226">
        <v>2.9455940346117249E-2</v>
      </c>
      <c r="L226">
        <v>0.44544717793569683</v>
      </c>
      <c r="M226">
        <v>1.316089274559837E-2</v>
      </c>
      <c r="N226">
        <v>0.16692737842590211</v>
      </c>
      <c r="O226">
        <v>60432.811172160997</v>
      </c>
      <c r="P226" s="1">
        <v>0.2045389563278685</v>
      </c>
      <c r="Q226">
        <v>0.17540906644721299</v>
      </c>
      <c r="R226">
        <v>0.62005197722491845</v>
      </c>
      <c r="S226">
        <v>13.311999999999999</v>
      </c>
      <c r="T226">
        <v>75808.741645330505</v>
      </c>
      <c r="U226" s="1">
        <v>101.77848105610281</v>
      </c>
      <c r="V226">
        <v>227818.71047436379</v>
      </c>
      <c r="W226" s="1">
        <v>0.75623593549350765</v>
      </c>
      <c r="X226">
        <v>6.9540076190503758E-2</v>
      </c>
      <c r="Y226">
        <v>0.17422398831598851</v>
      </c>
      <c r="Z226">
        <v>0.24376406450649221</v>
      </c>
      <c r="AA226">
        <v>227.8187104743638</v>
      </c>
      <c r="AB226">
        <v>5504.8775027160691</v>
      </c>
      <c r="AC226" s="1">
        <v>525.76557587133152</v>
      </c>
      <c r="AD226">
        <v>201830.70737830541</v>
      </c>
      <c r="AE226" s="1" t="s">
        <v>3</v>
      </c>
      <c r="AF226">
        <v>36888.1</v>
      </c>
      <c r="AG226" s="1">
        <v>58576.097563126918</v>
      </c>
      <c r="AH226" s="1">
        <v>31.782394799999992</v>
      </c>
      <c r="AI226">
        <v>21.73630635</v>
      </c>
      <c r="AJ226">
        <v>24.32042015</v>
      </c>
      <c r="AK226">
        <v>1.605</v>
      </c>
      <c r="AL226">
        <v>1.08077315</v>
      </c>
      <c r="AM226">
        <v>1.4001646000000001</v>
      </c>
      <c r="AN226">
        <v>987.75529786109496</v>
      </c>
      <c r="AO226" s="1">
        <v>1.273163346343007</v>
      </c>
      <c r="AP226">
        <v>1967.6238855984011</v>
      </c>
      <c r="AQ226" s="1">
        <v>3204.6415856911181</v>
      </c>
      <c r="AR226" s="1">
        <v>8392.6267479329454</v>
      </c>
      <c r="AS226" s="1">
        <v>803.34245610583935</v>
      </c>
      <c r="AT226">
        <v>513.40669673328898</v>
      </c>
      <c r="AU226">
        <v>14881.641372061589</v>
      </c>
      <c r="AV226" s="1">
        <v>7606.9989616484863</v>
      </c>
      <c r="AW226" s="1">
        <v>0.46434291021500002</v>
      </c>
      <c r="AX226">
        <v>5718.4354931626549</v>
      </c>
      <c r="AY226" s="1">
        <v>0.34039184171999998</v>
      </c>
      <c r="AZ226">
        <v>1173.95095753689</v>
      </c>
      <c r="BA226">
        <v>7.0295287099999992E-2</v>
      </c>
      <c r="BB226">
        <v>2097.5856886136849</v>
      </c>
      <c r="BC226" s="1">
        <v>0.12496996097</v>
      </c>
      <c r="BD226">
        <v>16596.971100961709</v>
      </c>
      <c r="BE226" s="1">
        <v>0.55642032954159615</v>
      </c>
      <c r="BF226">
        <v>0.2532047586575889</v>
      </c>
      <c r="BG226">
        <v>0.130562200019543</v>
      </c>
      <c r="BH226">
        <v>4.1244361033073107E-2</v>
      </c>
      <c r="BI226">
        <v>1.856835074819866E-2</v>
      </c>
    </row>
    <row r="227" spans="1:61" x14ac:dyDescent="0.35">
      <c r="A227" t="s">
        <v>1550</v>
      </c>
      <c r="B227" t="s">
        <v>852</v>
      </c>
      <c r="C227">
        <v>22.65</v>
      </c>
      <c r="D227">
        <v>115.0807389670566</v>
      </c>
      <c r="E227">
        <v>1877.67596925</v>
      </c>
      <c r="F227">
        <v>1.9059657534127559E-2</v>
      </c>
      <c r="G227">
        <v>4.307027903695887E-2</v>
      </c>
      <c r="H227" t="s">
        <v>3</v>
      </c>
      <c r="I227">
        <v>7.7877048307120444E-2</v>
      </c>
      <c r="J227">
        <v>0.80149176324435811</v>
      </c>
      <c r="K227">
        <v>6.1488480276692813E-2</v>
      </c>
      <c r="L227">
        <v>0.41450054476681231</v>
      </c>
      <c r="M227">
        <v>2.714976279199155E-2</v>
      </c>
      <c r="N227">
        <v>0.1599865668970866</v>
      </c>
      <c r="O227">
        <v>67767.582561296018</v>
      </c>
      <c r="P227" s="1">
        <v>0.17930781559010289</v>
      </c>
      <c r="Q227">
        <v>0.1459381171937226</v>
      </c>
      <c r="R227">
        <v>0.67475406721617448</v>
      </c>
      <c r="S227">
        <v>15.31</v>
      </c>
      <c r="T227">
        <v>86534.487592811493</v>
      </c>
      <c r="U227" s="1">
        <v>124.7409599758832</v>
      </c>
      <c r="V227">
        <v>208748.5664877978</v>
      </c>
      <c r="W227" s="1">
        <v>0.71660024535351174</v>
      </c>
      <c r="X227">
        <v>0.22730051330558751</v>
      </c>
      <c r="Y227">
        <v>5.6099241340900829E-2</v>
      </c>
      <c r="Z227">
        <v>0.28339975464648831</v>
      </c>
      <c r="AA227">
        <v>208.7485664877978</v>
      </c>
      <c r="AB227">
        <v>7620.9611140629131</v>
      </c>
      <c r="AC227" s="1">
        <v>753.17008457553641</v>
      </c>
      <c r="AD227">
        <v>174785.144434944</v>
      </c>
      <c r="AE227" s="1" t="s">
        <v>3</v>
      </c>
      <c r="AF227">
        <v>39327.925000000003</v>
      </c>
      <c r="AG227" s="1">
        <v>64700.827540688377</v>
      </c>
      <c r="AH227" s="1">
        <v>59.445455449999997</v>
      </c>
      <c r="AI227">
        <v>32.517737449999998</v>
      </c>
      <c r="AJ227">
        <v>42.603310750000013</v>
      </c>
      <c r="AK227">
        <v>1.885</v>
      </c>
      <c r="AL227">
        <v>1.3130043499999999</v>
      </c>
      <c r="AM227">
        <v>1.6675684500000001</v>
      </c>
      <c r="AN227">
        <v>131.58736925912041</v>
      </c>
      <c r="AO227" s="1">
        <v>0.98863309504288321</v>
      </c>
      <c r="AP227">
        <v>1872.4323619765171</v>
      </c>
      <c r="AQ227" s="1">
        <v>2644.5943740059411</v>
      </c>
      <c r="AR227" s="1">
        <v>8242.5487656687674</v>
      </c>
      <c r="AS227" s="1">
        <v>921.0025667783633</v>
      </c>
      <c r="AT227">
        <v>469.64190374355792</v>
      </c>
      <c r="AU227">
        <v>14150.219972173139</v>
      </c>
      <c r="AV227" s="1">
        <v>5461.0263110998148</v>
      </c>
      <c r="AW227" s="1">
        <v>0.36133774371499999</v>
      </c>
      <c r="AX227">
        <v>7127.3233550839986</v>
      </c>
      <c r="AY227" s="1">
        <v>0.45583697157000003</v>
      </c>
      <c r="AZ227">
        <v>1107.9334226234801</v>
      </c>
      <c r="BA227">
        <v>7.1396859074999985E-2</v>
      </c>
      <c r="BB227">
        <v>1714.929181893955</v>
      </c>
      <c r="BC227" s="1">
        <v>0.111428425655</v>
      </c>
      <c r="BD227">
        <v>15411.21227070125</v>
      </c>
      <c r="BE227" s="1">
        <v>0.55901806282115518</v>
      </c>
      <c r="BF227">
        <v>0.22927595126232839</v>
      </c>
      <c r="BG227">
        <v>0.16328754485937699</v>
      </c>
      <c r="BH227">
        <v>3.0303756000796812E-2</v>
      </c>
      <c r="BI227">
        <v>1.8114685056342669E-2</v>
      </c>
    </row>
    <row r="228" spans="1:61" x14ac:dyDescent="0.35">
      <c r="A228" t="s">
        <v>1551</v>
      </c>
      <c r="B228" t="s">
        <v>853</v>
      </c>
      <c r="C228">
        <v>68.95</v>
      </c>
      <c r="D228">
        <v>18.394790893033111</v>
      </c>
      <c r="E228">
        <v>1131.9704219499999</v>
      </c>
      <c r="F228">
        <v>1.104123588142808E-2</v>
      </c>
      <c r="G228">
        <v>1.6540560439200731E-2</v>
      </c>
      <c r="H228" t="s">
        <v>3</v>
      </c>
      <c r="I228">
        <v>6.4464221274129416E-2</v>
      </c>
      <c r="J228">
        <v>0.88523775981773123</v>
      </c>
      <c r="K228">
        <v>3.5025182093636233E-2</v>
      </c>
      <c r="L228">
        <v>0.35073274627418738</v>
      </c>
      <c r="M228">
        <v>1.5581372511854321E-2</v>
      </c>
      <c r="N228">
        <v>0.14927984544328851</v>
      </c>
      <c r="O228">
        <v>63322.946240711994</v>
      </c>
      <c r="P228" s="1">
        <v>0.16235491943875979</v>
      </c>
      <c r="Q228">
        <v>0.17828044314735339</v>
      </c>
      <c r="R228">
        <v>0.65936463741388696</v>
      </c>
      <c r="S228">
        <v>10.086315789473691</v>
      </c>
      <c r="T228">
        <v>81316.867825585286</v>
      </c>
      <c r="U228" s="1">
        <v>112.9726991068538</v>
      </c>
      <c r="V228">
        <v>238930.77914912361</v>
      </c>
      <c r="W228" s="1">
        <v>0.76603593950877968</v>
      </c>
      <c r="X228">
        <v>0.14523934884156889</v>
      </c>
      <c r="Y228">
        <v>8.8724711649651442E-2</v>
      </c>
      <c r="Z228">
        <v>0.23396406049122029</v>
      </c>
      <c r="AA228">
        <v>238.93077914912371</v>
      </c>
      <c r="AB228">
        <v>6268.9487143928272</v>
      </c>
      <c r="AC228" s="1">
        <v>672.61915046343051</v>
      </c>
      <c r="AD228">
        <v>195067.0098420447</v>
      </c>
      <c r="AE228" s="1" t="s">
        <v>3</v>
      </c>
      <c r="AF228">
        <v>39165.4</v>
      </c>
      <c r="AG228" s="1">
        <v>65564.021165539511</v>
      </c>
      <c r="AH228" s="1">
        <v>42.606447000000003</v>
      </c>
      <c r="AI228">
        <v>23.624080750000001</v>
      </c>
      <c r="AJ228">
        <v>29.05095085</v>
      </c>
      <c r="AK228">
        <v>1.95</v>
      </c>
      <c r="AL228">
        <v>1.5570358500000001</v>
      </c>
      <c r="AM228">
        <v>1.83782125</v>
      </c>
      <c r="AN228">
        <v>1834.490013038002</v>
      </c>
      <c r="AO228" s="1">
        <v>1.302600761223849</v>
      </c>
      <c r="AP228">
        <v>1986.202184138853</v>
      </c>
      <c r="AQ228" s="1">
        <v>2837.1474020084552</v>
      </c>
      <c r="AR228" s="1">
        <v>8260.0727697270941</v>
      </c>
      <c r="AS228" s="1">
        <v>915.12998230549294</v>
      </c>
      <c r="AT228">
        <v>451.91672037777641</v>
      </c>
      <c r="AU228">
        <v>14450.46905855767</v>
      </c>
      <c r="AV228" s="1">
        <v>6173.0924504182904</v>
      </c>
      <c r="AW228" s="1">
        <v>0.37318266977499992</v>
      </c>
      <c r="AX228">
        <v>7227.9178006648144</v>
      </c>
      <c r="AY228" s="1">
        <v>0.42936409744999998</v>
      </c>
      <c r="AZ228">
        <v>1347.229291213125</v>
      </c>
      <c r="BA228">
        <v>7.8768695224999991E-2</v>
      </c>
      <c r="BB228">
        <v>2019.8771617653149</v>
      </c>
      <c r="BC228" s="1">
        <v>0.11868453754</v>
      </c>
      <c r="BD228">
        <v>16768.11670406154</v>
      </c>
      <c r="BE228" s="1">
        <v>0.56022563714178408</v>
      </c>
      <c r="BF228">
        <v>0.23044927913242411</v>
      </c>
      <c r="BG228">
        <v>0.14911043170154689</v>
      </c>
      <c r="BH228">
        <v>3.4305358606938188E-2</v>
      </c>
      <c r="BI228">
        <v>2.5909293417306661E-2</v>
      </c>
    </row>
    <row r="229" spans="1:61" x14ac:dyDescent="0.35">
      <c r="A229" t="s">
        <v>1552</v>
      </c>
      <c r="B229" t="s">
        <v>854</v>
      </c>
      <c r="C229">
        <v>71.95</v>
      </c>
      <c r="D229">
        <v>38.413790101541288</v>
      </c>
      <c r="E229">
        <v>2292.2467804500011</v>
      </c>
      <c r="F229">
        <v>2.005342860131765E-2</v>
      </c>
      <c r="G229">
        <v>2.1158503517914248E-2</v>
      </c>
      <c r="H229">
        <v>3.082235169669021E-3</v>
      </c>
      <c r="I229">
        <v>3.8295050559935907E-2</v>
      </c>
      <c r="J229">
        <v>0.88941507090214933</v>
      </c>
      <c r="K229">
        <v>3.6575243620998503E-2</v>
      </c>
      <c r="L229">
        <v>0.14321990371629381</v>
      </c>
      <c r="M229">
        <v>2.570413041984277E-2</v>
      </c>
      <c r="N229">
        <v>0.1101891426036405</v>
      </c>
      <c r="O229">
        <v>71538.273894425511</v>
      </c>
      <c r="P229" s="1">
        <v>0.19209967024518129</v>
      </c>
      <c r="Q229">
        <v>0.1760850801593746</v>
      </c>
      <c r="R229">
        <v>0.63181524959544411</v>
      </c>
      <c r="S229">
        <v>15.257</v>
      </c>
      <c r="T229">
        <v>96863.062850778486</v>
      </c>
      <c r="U229" s="1">
        <v>150.62665049176911</v>
      </c>
      <c r="V229">
        <v>315043.9811409153</v>
      </c>
      <c r="W229" s="1">
        <v>0.83861594897751035</v>
      </c>
      <c r="X229">
        <v>0.1036786670725921</v>
      </c>
      <c r="Y229">
        <v>5.7705383949897562E-2</v>
      </c>
      <c r="Z229">
        <v>0.16138405102248959</v>
      </c>
      <c r="AA229">
        <v>315.04398114091521</v>
      </c>
      <c r="AB229">
        <v>9093.1208199461453</v>
      </c>
      <c r="AC229" s="1">
        <v>989.97843547091907</v>
      </c>
      <c r="AD229">
        <v>270031.97531528852</v>
      </c>
      <c r="AE229" s="1" t="s">
        <v>3</v>
      </c>
      <c r="AF229">
        <v>56481.875</v>
      </c>
      <c r="AG229" s="1">
        <v>124873.80963232899</v>
      </c>
      <c r="AH229" s="1">
        <v>51.185471199999988</v>
      </c>
      <c r="AI229">
        <v>27.006333349999991</v>
      </c>
      <c r="AJ229">
        <v>31.359334100000002</v>
      </c>
      <c r="AK229">
        <v>1.6439999999999999</v>
      </c>
      <c r="AL229">
        <v>1.3320437000000001</v>
      </c>
      <c r="AM229">
        <v>1.4571409500000001</v>
      </c>
      <c r="AN229">
        <v>1425.526117453574</v>
      </c>
      <c r="AO229" s="1">
        <v>0.802983974262377</v>
      </c>
      <c r="AP229">
        <v>1820.051315025102</v>
      </c>
      <c r="AQ229" s="1">
        <v>2858.2372047335061</v>
      </c>
      <c r="AR229" s="1">
        <v>7878.427946682069</v>
      </c>
      <c r="AS229" s="1">
        <v>813.40335871079776</v>
      </c>
      <c r="AT229" s="1">
        <v>422.01478366601401</v>
      </c>
      <c r="AU229">
        <v>13792.134608817491</v>
      </c>
      <c r="AV229" s="1">
        <v>3481.6276959193951</v>
      </c>
      <c r="AW229" s="1">
        <v>0.23901729955000001</v>
      </c>
      <c r="AX229">
        <v>9279.5769134113852</v>
      </c>
      <c r="AY229" s="1">
        <v>0.60997081603500014</v>
      </c>
      <c r="AZ229">
        <v>1279.4760138930999</v>
      </c>
      <c r="BA229">
        <v>8.6504988955000001E-2</v>
      </c>
      <c r="BB229">
        <v>964.99026375629978</v>
      </c>
      <c r="BC229" s="1">
        <v>6.4506895439999989E-2</v>
      </c>
      <c r="BD229">
        <v>15005.670886980181</v>
      </c>
      <c r="BE229" s="1">
        <v>0.56644322968391014</v>
      </c>
      <c r="BF229">
        <v>0.22521300056739771</v>
      </c>
      <c r="BG229">
        <v>0.1524146075208678</v>
      </c>
      <c r="BH229">
        <v>3.8852207637590702E-2</v>
      </c>
      <c r="BI229">
        <v>1.70769545902336E-2</v>
      </c>
    </row>
    <row r="230" spans="1:61" x14ac:dyDescent="0.35">
      <c r="A230" t="s">
        <v>1553</v>
      </c>
      <c r="B230" t="s">
        <v>855</v>
      </c>
      <c r="C230">
        <v>125.5</v>
      </c>
      <c r="D230">
        <v>12.197336523947181</v>
      </c>
      <c r="E230">
        <v>1452.238114</v>
      </c>
      <c r="F230">
        <v>6.7203754913049661E-3</v>
      </c>
      <c r="G230">
        <v>1.011403357852159E-2</v>
      </c>
      <c r="H230" t="s">
        <v>3</v>
      </c>
      <c r="I230">
        <v>1.714474427412014E-2</v>
      </c>
      <c r="J230">
        <v>0.94349527568534308</v>
      </c>
      <c r="K230">
        <v>2.883705681503583E-2</v>
      </c>
      <c r="L230">
        <v>0.35547255793659271</v>
      </c>
      <c r="M230" t="s">
        <v>3</v>
      </c>
      <c r="N230">
        <v>0.15306532249849961</v>
      </c>
      <c r="O230">
        <v>62747.134511249467</v>
      </c>
      <c r="P230" s="1">
        <v>0.1852693292166338</v>
      </c>
      <c r="Q230">
        <v>0.18010189754550709</v>
      </c>
      <c r="R230">
        <v>0.63462877323785916</v>
      </c>
      <c r="S230">
        <v>13.592000000000001</v>
      </c>
      <c r="T230">
        <v>81468.614056690989</v>
      </c>
      <c r="U230" s="1">
        <v>114.0383634416754</v>
      </c>
      <c r="V230">
        <v>216111.9969812874</v>
      </c>
      <c r="W230" s="1">
        <v>0.82298795798905311</v>
      </c>
      <c r="X230">
        <v>6.8991253192056817E-2</v>
      </c>
      <c r="Y230">
        <v>0.10802078881889</v>
      </c>
      <c r="Z230">
        <v>0.17701204201094681</v>
      </c>
      <c r="AA230">
        <v>216.1119969812874</v>
      </c>
      <c r="AB230">
        <v>5008.7312585987011</v>
      </c>
      <c r="AC230" s="1">
        <v>542.11342192192035</v>
      </c>
      <c r="AD230">
        <v>177701.56419833421</v>
      </c>
      <c r="AE230" s="1" t="s">
        <v>3</v>
      </c>
      <c r="AF230">
        <v>41022.724999999999</v>
      </c>
      <c r="AG230" s="1">
        <v>66519.267829019984</v>
      </c>
      <c r="AH230" s="1">
        <v>33.048609799999987</v>
      </c>
      <c r="AI230">
        <v>21.676926699999999</v>
      </c>
      <c r="AJ230">
        <v>23.48985085</v>
      </c>
      <c r="AK230">
        <v>1.6325000000000001</v>
      </c>
      <c r="AL230">
        <v>1.0248920500000001</v>
      </c>
      <c r="AM230">
        <v>1.2839051500000001</v>
      </c>
      <c r="AN230">
        <v>1243.016657032784</v>
      </c>
      <c r="AO230" s="1">
        <v>1.1724168645386539</v>
      </c>
      <c r="AP230">
        <v>1753.2116896596631</v>
      </c>
      <c r="AQ230" s="1">
        <v>2940.6762156385148</v>
      </c>
      <c r="AR230" s="1">
        <v>7940.0462468588012</v>
      </c>
      <c r="AS230" s="1">
        <v>767.83878079004774</v>
      </c>
      <c r="AT230">
        <v>360.38651880231163</v>
      </c>
      <c r="AU230">
        <v>13762.159451749339</v>
      </c>
      <c r="AV230" s="1">
        <v>7096.7338266299948</v>
      </c>
      <c r="AW230" s="1">
        <v>0.46192290087499999</v>
      </c>
      <c r="AX230">
        <v>5646.6494046824037</v>
      </c>
      <c r="AY230" s="1">
        <v>0.36393808441999997</v>
      </c>
      <c r="AZ230">
        <v>1014.68800271865</v>
      </c>
      <c r="BA230">
        <v>6.5665396055000005E-2</v>
      </c>
      <c r="BB230">
        <v>1676.689359971665</v>
      </c>
      <c r="BC230" s="1">
        <v>0.10847361865000001</v>
      </c>
      <c r="BD230">
        <v>15434.76059400271</v>
      </c>
      <c r="BE230" s="1">
        <v>0.55452587196813119</v>
      </c>
      <c r="BF230">
        <v>0.24222622368598321</v>
      </c>
      <c r="BG230">
        <v>0.1470061392728737</v>
      </c>
      <c r="BH230">
        <v>3.9599156474111122E-2</v>
      </c>
      <c r="BI230">
        <v>1.6642608598900679E-2</v>
      </c>
    </row>
    <row r="231" spans="1:61" x14ac:dyDescent="0.35">
      <c r="A231" t="s">
        <v>1554</v>
      </c>
      <c r="B231" t="s">
        <v>856</v>
      </c>
      <c r="C231">
        <v>32.4</v>
      </c>
      <c r="D231">
        <v>250.9771584699123</v>
      </c>
      <c r="E231">
        <v>7965.1694580499998</v>
      </c>
      <c r="F231">
        <v>8.1045983147077186E-2</v>
      </c>
      <c r="G231">
        <v>0.1056188290869599</v>
      </c>
      <c r="H231">
        <v>2.211393984887389E-3</v>
      </c>
      <c r="I231">
        <v>6.0307378715193947E-2</v>
      </c>
      <c r="J231">
        <v>0.69156226863517345</v>
      </c>
      <c r="K231">
        <v>6.0116051334560057E-2</v>
      </c>
      <c r="L231">
        <v>0.20942918473647379</v>
      </c>
      <c r="M231">
        <v>4.6861996783072207E-2</v>
      </c>
      <c r="N231">
        <v>0.1383838381081233</v>
      </c>
      <c r="O231">
        <v>80785.070040886989</v>
      </c>
      <c r="P231" s="1">
        <v>0.18421680938365939</v>
      </c>
      <c r="Q231">
        <v>0.17714541240487369</v>
      </c>
      <c r="R231">
        <v>0.63863777821146683</v>
      </c>
      <c r="S231">
        <v>52.473999999999997</v>
      </c>
      <c r="T231">
        <v>103914.432252395</v>
      </c>
      <c r="U231" s="1">
        <v>157.43564427017279</v>
      </c>
      <c r="V231">
        <v>266186.46752334322</v>
      </c>
      <c r="W231" s="1">
        <v>0.77600466043016603</v>
      </c>
      <c r="X231">
        <v>0.19563483847559271</v>
      </c>
      <c r="Y231">
        <v>2.836050109424134E-2</v>
      </c>
      <c r="Z231">
        <v>0.223995339569834</v>
      </c>
      <c r="AA231">
        <v>266.1864675233432</v>
      </c>
      <c r="AB231">
        <v>10744.86838976187</v>
      </c>
      <c r="AC231" s="1">
        <v>992.56150705034179</v>
      </c>
      <c r="AD231">
        <v>235788.2768587757</v>
      </c>
      <c r="AE231" s="1" t="s">
        <v>3</v>
      </c>
      <c r="AF231">
        <v>54654.400000000001</v>
      </c>
      <c r="AG231" s="1">
        <v>113184.7912508295</v>
      </c>
      <c r="AH231" s="1">
        <v>74.396816550000011</v>
      </c>
      <c r="AI231">
        <v>37.645311649999996</v>
      </c>
      <c r="AJ231">
        <v>46.12787265</v>
      </c>
      <c r="AK231">
        <v>2.0270000000000001</v>
      </c>
      <c r="AL231">
        <v>1.5590389499999999</v>
      </c>
      <c r="AM231">
        <v>1.73674225</v>
      </c>
      <c r="AN231">
        <v>211.99947923121309</v>
      </c>
      <c r="AO231" s="1">
        <v>0.76209436504211125</v>
      </c>
      <c r="AP231">
        <v>1787.313678947253</v>
      </c>
      <c r="AQ231" s="1">
        <v>2502.1101143218439</v>
      </c>
      <c r="AR231" s="1">
        <v>9029.2433124497311</v>
      </c>
      <c r="AS231" s="1">
        <v>1126.1907873504149</v>
      </c>
      <c r="AT231">
        <v>483.24862528682291</v>
      </c>
      <c r="AU231">
        <v>14928.10651835607</v>
      </c>
      <c r="AV231" s="1">
        <v>3384.14428116001</v>
      </c>
      <c r="AW231" s="1">
        <v>0.22217187966499999</v>
      </c>
      <c r="AX231">
        <v>9654.8372127244511</v>
      </c>
      <c r="AY231" s="1">
        <v>0.61744985085500004</v>
      </c>
      <c r="AZ231">
        <v>1334.26658560635</v>
      </c>
      <c r="BA231">
        <v>8.7066520559999999E-2</v>
      </c>
      <c r="BB231">
        <v>1127.245273457195</v>
      </c>
      <c r="BC231" s="1">
        <v>7.3311748919999989E-2</v>
      </c>
      <c r="BD231">
        <v>15500.493352948</v>
      </c>
      <c r="BE231" s="1">
        <v>0.59788161421536989</v>
      </c>
      <c r="BF231">
        <v>0.2323616317523689</v>
      </c>
      <c r="BG231">
        <v>0.12101343241091531</v>
      </c>
      <c r="BH231">
        <v>3.0442319776779369E-2</v>
      </c>
      <c r="BI231">
        <v>1.830100184456648E-2</v>
      </c>
    </row>
    <row r="232" spans="1:61" x14ac:dyDescent="0.35">
      <c r="A232" t="s">
        <v>1555</v>
      </c>
      <c r="B232" t="s">
        <v>857</v>
      </c>
      <c r="C232">
        <v>115</v>
      </c>
      <c r="D232">
        <v>17.552861499057521</v>
      </c>
      <c r="E232">
        <v>1737.9413623999999</v>
      </c>
      <c r="F232">
        <v>2.0687068594468339E-2</v>
      </c>
      <c r="G232">
        <v>1.5050108212882709E-2</v>
      </c>
      <c r="H232" t="s">
        <v>3</v>
      </c>
      <c r="I232">
        <v>3.8356190417364613E-2</v>
      </c>
      <c r="J232">
        <v>0.9000530389479442</v>
      </c>
      <c r="K232">
        <v>4.3179531803105298E-2</v>
      </c>
      <c r="L232">
        <v>0.47644422834680528</v>
      </c>
      <c r="M232">
        <v>1.3196485478236869E-2</v>
      </c>
      <c r="N232">
        <v>0.16868163959396759</v>
      </c>
      <c r="O232">
        <v>61429.352066890002</v>
      </c>
      <c r="P232" s="1">
        <v>0.19065753482050229</v>
      </c>
      <c r="Q232">
        <v>0.18269688739134979</v>
      </c>
      <c r="R232">
        <v>0.62664557778814811</v>
      </c>
      <c r="S232">
        <v>13.991</v>
      </c>
      <c r="T232">
        <v>84436.981724864992</v>
      </c>
      <c r="U232" s="1">
        <v>132.02069286981649</v>
      </c>
      <c r="V232">
        <v>226409.91799688319</v>
      </c>
      <c r="W232" s="1">
        <v>0.68773005597825188</v>
      </c>
      <c r="X232">
        <v>0.1559415268137414</v>
      </c>
      <c r="Y232">
        <v>0.15632841720800669</v>
      </c>
      <c r="Z232">
        <v>0.31226994402174812</v>
      </c>
      <c r="AA232">
        <v>226.40991799688311</v>
      </c>
      <c r="AB232">
        <v>5679.8333547285274</v>
      </c>
      <c r="AC232" s="1">
        <v>536.85151774671931</v>
      </c>
      <c r="AD232">
        <v>180689.15206478391</v>
      </c>
      <c r="AE232" s="1" t="s">
        <v>3</v>
      </c>
      <c r="AF232">
        <v>35871.824999999997</v>
      </c>
      <c r="AG232" s="1">
        <v>59673.28861048245</v>
      </c>
      <c r="AH232" s="1">
        <v>35.641309649999997</v>
      </c>
      <c r="AI232">
        <v>22.428774600000001</v>
      </c>
      <c r="AJ232">
        <v>25.3859359</v>
      </c>
      <c r="AK232">
        <v>1.5880000000000001</v>
      </c>
      <c r="AL232">
        <v>0.98997954999999993</v>
      </c>
      <c r="AM232">
        <v>1.2996791999999999</v>
      </c>
      <c r="AN232">
        <v>754.8665646175416</v>
      </c>
      <c r="AO232" s="1">
        <v>1.087607785509906</v>
      </c>
      <c r="AP232">
        <v>1858.012177001408</v>
      </c>
      <c r="AQ232" s="1">
        <v>2846.4552658074058</v>
      </c>
      <c r="AR232" s="1">
        <v>8005.3414307508656</v>
      </c>
      <c r="AS232" s="1">
        <v>805.80656724039068</v>
      </c>
      <c r="AT232">
        <v>373.39914582411438</v>
      </c>
      <c r="AU232">
        <v>13889.014586624189</v>
      </c>
      <c r="AV232" s="1">
        <v>6959.9347070082949</v>
      </c>
      <c r="AW232" s="1">
        <v>0.44196150498499998</v>
      </c>
      <c r="AX232">
        <v>5691.5658109444357</v>
      </c>
      <c r="AY232" s="1">
        <v>0.3563671247300001</v>
      </c>
      <c r="AZ232">
        <v>1051.4898096519751</v>
      </c>
      <c r="BA232">
        <v>6.6164471279999998E-2</v>
      </c>
      <c r="BB232">
        <v>2150.471664208465</v>
      </c>
      <c r="BC232" s="1">
        <v>0.13550689901499999</v>
      </c>
      <c r="BD232">
        <v>15853.46199181317</v>
      </c>
      <c r="BE232" s="1">
        <v>0.54420049237631818</v>
      </c>
      <c r="BF232">
        <v>0.25285749472488522</v>
      </c>
      <c r="BG232">
        <v>0.14085721150612929</v>
      </c>
      <c r="BH232">
        <v>4.5059912059625173E-2</v>
      </c>
      <c r="BI232">
        <v>1.7024889333042231E-2</v>
      </c>
    </row>
    <row r="233" spans="1:61" x14ac:dyDescent="0.35">
      <c r="A233" t="s">
        <v>1556</v>
      </c>
      <c r="B233" t="s">
        <v>858</v>
      </c>
      <c r="C233">
        <v>91.95</v>
      </c>
      <c r="D233">
        <v>9.5575218758277494</v>
      </c>
      <c r="E233">
        <v>804.86737789999984</v>
      </c>
      <c r="F233">
        <v>1.7601499456067281E-2</v>
      </c>
      <c r="G233" t="s">
        <v>3</v>
      </c>
      <c r="H233" t="s">
        <v>3</v>
      </c>
      <c r="I233">
        <v>2.5210755592803651E-2</v>
      </c>
      <c r="J233">
        <v>0.94615160557338984</v>
      </c>
      <c r="K233">
        <v>2.5836631974755959E-2</v>
      </c>
      <c r="L233">
        <v>0.35068893929397099</v>
      </c>
      <c r="M233">
        <v>1.5081419951165411E-2</v>
      </c>
      <c r="N233">
        <v>0.15520908414901091</v>
      </c>
      <c r="O233">
        <v>61118.087794626503</v>
      </c>
      <c r="P233" s="1">
        <v>0.1997362020184775</v>
      </c>
      <c r="Q233">
        <v>0.18406707476498221</v>
      </c>
      <c r="R233">
        <v>0.61619672321654029</v>
      </c>
      <c r="S233">
        <v>7.9010000000000007</v>
      </c>
      <c r="T233">
        <v>80337.522942022013</v>
      </c>
      <c r="U233" s="1">
        <v>114.0766113476075</v>
      </c>
      <c r="V233">
        <v>213746.2153829289</v>
      </c>
      <c r="W233" s="1">
        <v>0.80170740098157689</v>
      </c>
      <c r="X233">
        <v>6.2463305100684451E-2</v>
      </c>
      <c r="Y233">
        <v>0.13582929391773849</v>
      </c>
      <c r="Z233">
        <v>0.198292599018423</v>
      </c>
      <c r="AA233">
        <v>213.74621538292891</v>
      </c>
      <c r="AB233">
        <v>5565.0561560333699</v>
      </c>
      <c r="AC233" s="1">
        <v>607.77939015829361</v>
      </c>
      <c r="AD233">
        <v>186435.08475102449</v>
      </c>
      <c r="AE233" s="1" t="s">
        <v>3</v>
      </c>
      <c r="AF233">
        <v>39126.425000000003</v>
      </c>
      <c r="AG233" s="1">
        <v>64208.002578173749</v>
      </c>
      <c r="AH233" s="1">
        <v>35.611917050000002</v>
      </c>
      <c r="AI233">
        <v>23.23782795</v>
      </c>
      <c r="AJ233">
        <v>25.568699299999999</v>
      </c>
      <c r="AK233">
        <v>2.242</v>
      </c>
      <c r="AL233">
        <v>1.53624505</v>
      </c>
      <c r="AM233">
        <v>1.86831825</v>
      </c>
      <c r="AN233">
        <v>1097.1751623311179</v>
      </c>
      <c r="AO233" s="1">
        <v>1.214396310235341</v>
      </c>
      <c r="AP233">
        <v>1985.7883507577301</v>
      </c>
      <c r="AQ233" s="1">
        <v>3129.882875459095</v>
      </c>
      <c r="AR233" s="1">
        <v>8428.7388936342468</v>
      </c>
      <c r="AS233" s="1">
        <v>835.22817392190314</v>
      </c>
      <c r="AT233">
        <v>422.79626053348471</v>
      </c>
      <c r="AU233">
        <v>14802.434554306459</v>
      </c>
      <c r="AV233" s="1">
        <v>7596.2238801653457</v>
      </c>
      <c r="AW233" s="1">
        <v>0.46222429607499987</v>
      </c>
      <c r="AX233">
        <v>5683.2270556992862</v>
      </c>
      <c r="AY233" s="1">
        <v>0.34866126850000001</v>
      </c>
      <c r="AZ233">
        <v>1469.4437892646549</v>
      </c>
      <c r="BA233" s="1">
        <v>8.6269542375000008E-2</v>
      </c>
      <c r="BB233">
        <v>1712.727130103915</v>
      </c>
      <c r="BC233" s="1">
        <v>0.102844893055</v>
      </c>
      <c r="BD233">
        <v>16461.621855233199</v>
      </c>
      <c r="BE233" s="1">
        <v>0.55105577008209106</v>
      </c>
      <c r="BF233">
        <v>0.23151192101446669</v>
      </c>
      <c r="BG233">
        <v>0.15450721885903029</v>
      </c>
      <c r="BH233">
        <v>4.301507658955718E-2</v>
      </c>
      <c r="BI233">
        <v>1.99100134548548E-2</v>
      </c>
    </row>
    <row r="234" spans="1:61" x14ac:dyDescent="0.35">
      <c r="A234" t="s">
        <v>1557</v>
      </c>
      <c r="B234" t="s">
        <v>859</v>
      </c>
      <c r="C234">
        <v>75.650000000000006</v>
      </c>
      <c r="D234">
        <v>8.9786513622518846</v>
      </c>
      <c r="E234">
        <v>611.33368174999998</v>
      </c>
      <c r="F234" t="s">
        <v>3</v>
      </c>
      <c r="G234">
        <v>3.1487901941667527E-2</v>
      </c>
      <c r="H234" t="s">
        <v>3</v>
      </c>
      <c r="I234">
        <v>0.1040156348532468</v>
      </c>
      <c r="J234">
        <v>0.86316634001616577</v>
      </c>
      <c r="K234">
        <v>2.8366372160876379E-2</v>
      </c>
      <c r="L234">
        <v>0.29604293861531727</v>
      </c>
      <c r="M234">
        <v>2.892063932675391E-2</v>
      </c>
      <c r="N234">
        <v>0.1424528705411213</v>
      </c>
      <c r="O234">
        <v>62299.964680004479</v>
      </c>
      <c r="P234" s="1">
        <v>0.1886165310918381</v>
      </c>
      <c r="Q234">
        <v>0.16986668256042939</v>
      </c>
      <c r="R234">
        <v>0.64151678634773246</v>
      </c>
      <c r="S234">
        <v>6.7279999999999998</v>
      </c>
      <c r="T234">
        <v>73839.695543449998</v>
      </c>
      <c r="U234" s="1">
        <v>98.85066132043049</v>
      </c>
      <c r="V234">
        <v>219396.40731796969</v>
      </c>
      <c r="W234" s="1">
        <v>0.75588830865765388</v>
      </c>
      <c r="X234">
        <v>7.2331807411643315E-2</v>
      </c>
      <c r="Y234">
        <v>0.1717798839307029</v>
      </c>
      <c r="Z234">
        <v>0.2441116913423462</v>
      </c>
      <c r="AA234">
        <v>219.39640731796979</v>
      </c>
      <c r="AB234">
        <v>5659.6982399390026</v>
      </c>
      <c r="AC234" s="1">
        <v>564.63957462020335</v>
      </c>
      <c r="AD234">
        <v>191528.90633178779</v>
      </c>
      <c r="AE234" s="1" t="s">
        <v>3</v>
      </c>
      <c r="AF234">
        <v>39883.824999999997</v>
      </c>
      <c r="AG234" s="1">
        <v>64260.371784145464</v>
      </c>
      <c r="AH234" s="1">
        <v>37.769647250000013</v>
      </c>
      <c r="AI234">
        <v>22.8531054</v>
      </c>
      <c r="AJ234">
        <v>28.73661925</v>
      </c>
      <c r="AK234">
        <v>2.0030000000000001</v>
      </c>
      <c r="AL234">
        <v>1.42969295</v>
      </c>
      <c r="AM234">
        <v>1.8635592000000001</v>
      </c>
      <c r="AN234">
        <v>2161.069542968869</v>
      </c>
      <c r="AO234" s="1">
        <v>1.4530868455850079</v>
      </c>
      <c r="AP234">
        <v>2284.3484839941671</v>
      </c>
      <c r="AQ234" s="1">
        <v>3278.4855532510851</v>
      </c>
      <c r="AR234" s="1">
        <v>8977.5327134951422</v>
      </c>
      <c r="AS234" s="1">
        <v>794.43292199916925</v>
      </c>
      <c r="AT234">
        <v>365.31568080807659</v>
      </c>
      <c r="AU234">
        <v>15700.115353547641</v>
      </c>
      <c r="AV234" s="1">
        <v>8136.8895629101153</v>
      </c>
      <c r="AW234" s="1">
        <v>0.45874278653999989</v>
      </c>
      <c r="AX234">
        <v>6817.8780466370154</v>
      </c>
      <c r="AY234" s="1">
        <v>0.37717018052500001</v>
      </c>
      <c r="AZ234">
        <v>1372.86338740155</v>
      </c>
      <c r="BA234">
        <v>7.6655665555000016E-2</v>
      </c>
      <c r="BB234">
        <v>1569.12233796448</v>
      </c>
      <c r="BC234" s="1">
        <v>8.7431367374999999E-2</v>
      </c>
      <c r="BD234">
        <v>17896.753334913159</v>
      </c>
      <c r="BE234" s="1">
        <v>0.54621593085215125</v>
      </c>
      <c r="BF234">
        <v>0.23731568222976929</v>
      </c>
      <c r="BG234">
        <v>0.15610617119004189</v>
      </c>
      <c r="BH234">
        <v>3.6343260257475307E-2</v>
      </c>
      <c r="BI234">
        <v>2.4018955470562209E-2</v>
      </c>
    </row>
    <row r="235" spans="1:61" x14ac:dyDescent="0.35">
      <c r="A235" t="s">
        <v>1558</v>
      </c>
      <c r="B235" t="s">
        <v>860</v>
      </c>
      <c r="C235">
        <v>79.75</v>
      </c>
      <c r="D235">
        <v>11.07254591566975</v>
      </c>
      <c r="E235">
        <v>796.41613450000023</v>
      </c>
      <c r="F235" t="s">
        <v>3</v>
      </c>
      <c r="G235">
        <v>2.0801603056090658E-2</v>
      </c>
      <c r="H235" t="s">
        <v>3</v>
      </c>
      <c r="I235">
        <v>7.1991634177175703E-2</v>
      </c>
      <c r="J235">
        <v>0.89579362271104945</v>
      </c>
      <c r="K235">
        <v>2.711940064139632E-2</v>
      </c>
      <c r="L235">
        <v>0.27018264343641479</v>
      </c>
      <c r="M235">
        <v>1.4334102533237379E-2</v>
      </c>
      <c r="N235">
        <v>0.1457174397726255</v>
      </c>
      <c r="O235">
        <v>64268.109157000479</v>
      </c>
      <c r="P235" s="1">
        <v>0.20325670254415731</v>
      </c>
      <c r="Q235">
        <v>0.18931604579872041</v>
      </c>
      <c r="R235">
        <v>0.6074272516571223</v>
      </c>
      <c r="S235">
        <v>8.4789999999999992</v>
      </c>
      <c r="T235">
        <v>74020.333098883508</v>
      </c>
      <c r="U235" s="1">
        <v>106.3558881618671</v>
      </c>
      <c r="V235">
        <v>244721.45598890321</v>
      </c>
      <c r="W235" s="1">
        <v>0.71875499846472746</v>
      </c>
      <c r="X235">
        <v>6.0125332731821371E-2</v>
      </c>
      <c r="Y235">
        <v>0.2211196688034511</v>
      </c>
      <c r="Z235">
        <v>0.28124500153527249</v>
      </c>
      <c r="AA235">
        <v>244.72145598890319</v>
      </c>
      <c r="AB235">
        <v>6934.8835662566562</v>
      </c>
      <c r="AC235" s="1">
        <v>575.59281684412963</v>
      </c>
      <c r="AD235">
        <v>211458.17742701559</v>
      </c>
      <c r="AE235" s="1" t="s">
        <v>3</v>
      </c>
      <c r="AF235">
        <v>41181.625</v>
      </c>
      <c r="AG235" s="1">
        <v>67958.913442437566</v>
      </c>
      <c r="AH235" s="1">
        <v>39.176085100000002</v>
      </c>
      <c r="AI235">
        <v>22.971047200000001</v>
      </c>
      <c r="AJ235">
        <v>28.718954749999991</v>
      </c>
      <c r="AK235">
        <v>1.8474999999999999</v>
      </c>
      <c r="AL235">
        <v>1.2558262</v>
      </c>
      <c r="AM235">
        <v>1.65714625</v>
      </c>
      <c r="AN235">
        <v>1930.1624566971541</v>
      </c>
      <c r="AO235" s="1">
        <v>1.356334463586337</v>
      </c>
      <c r="AP235">
        <v>2141.6982796390171</v>
      </c>
      <c r="AQ235" s="1">
        <v>3204.176446392371</v>
      </c>
      <c r="AR235" s="1">
        <v>8563.2771961835042</v>
      </c>
      <c r="AS235" s="1">
        <v>818.01412336266571</v>
      </c>
      <c r="AT235">
        <v>363.34289997160101</v>
      </c>
      <c r="AU235">
        <v>15090.508945549151</v>
      </c>
      <c r="AV235" s="1">
        <v>7167.9654537803935</v>
      </c>
      <c r="AW235" s="1">
        <v>0.42015004490000002</v>
      </c>
      <c r="AX235">
        <v>7458.08732685617</v>
      </c>
      <c r="AY235" s="1">
        <v>0.41919944000999998</v>
      </c>
      <c r="AZ235">
        <v>1340.0841567223099</v>
      </c>
      <c r="BA235">
        <v>7.7704391834999997E-2</v>
      </c>
      <c r="BB235">
        <v>1454.13790723184</v>
      </c>
      <c r="BC235" s="1">
        <v>8.2946123255000004E-2</v>
      </c>
      <c r="BD235">
        <v>17420.274844590709</v>
      </c>
      <c r="BE235" s="1">
        <v>0.55864372494956416</v>
      </c>
      <c r="BF235">
        <v>0.23689511904644811</v>
      </c>
      <c r="BG235">
        <v>0.1469388704264328</v>
      </c>
      <c r="BH235">
        <v>3.7460292216088382E-2</v>
      </c>
      <c r="BI235">
        <v>2.0061993361466472E-2</v>
      </c>
    </row>
    <row r="236" spans="1:61" x14ac:dyDescent="0.35">
      <c r="A236" t="s">
        <v>1559</v>
      </c>
      <c r="B236" t="s">
        <v>861</v>
      </c>
      <c r="C236">
        <v>24.55</v>
      </c>
      <c r="D236">
        <v>119.18835065965411</v>
      </c>
      <c r="E236">
        <v>2508.0465970999999</v>
      </c>
      <c r="F236">
        <v>2.1503958114618131E-2</v>
      </c>
      <c r="G236">
        <v>4.3844877580624962E-2</v>
      </c>
      <c r="H236">
        <v>2.556754711424125E-3</v>
      </c>
      <c r="I236">
        <v>7.3597853008391306E-2</v>
      </c>
      <c r="J236">
        <v>0.80232990465311915</v>
      </c>
      <c r="K236">
        <v>6.1326542010060138E-2</v>
      </c>
      <c r="L236">
        <v>0.40984179869187493</v>
      </c>
      <c r="M236">
        <v>2.802937475315587E-2</v>
      </c>
      <c r="N236">
        <v>0.16565089048819009</v>
      </c>
      <c r="O236">
        <v>70016.273234137989</v>
      </c>
      <c r="P236" s="1">
        <v>0.18332882264882161</v>
      </c>
      <c r="Q236">
        <v>0.14149445811575909</v>
      </c>
      <c r="R236">
        <v>0.67517671923541944</v>
      </c>
      <c r="S236">
        <v>18.983499999999999</v>
      </c>
      <c r="T236">
        <v>93674.739424881016</v>
      </c>
      <c r="U236" s="1">
        <v>131.3808603593875</v>
      </c>
      <c r="V236">
        <v>227026.76163324929</v>
      </c>
      <c r="W236" s="1">
        <v>0.70303834246376662</v>
      </c>
      <c r="X236">
        <v>0.24003296649504641</v>
      </c>
      <c r="Y236">
        <v>5.6928691041187029E-2</v>
      </c>
      <c r="Z236">
        <v>0.29696165753623349</v>
      </c>
      <c r="AA236">
        <v>227.02676163324921</v>
      </c>
      <c r="AB236">
        <v>8496.4678890124833</v>
      </c>
      <c r="AC236" s="1">
        <v>823.49741825956426</v>
      </c>
      <c r="AD236">
        <v>188666.86448360281</v>
      </c>
      <c r="AE236" s="1" t="s">
        <v>3</v>
      </c>
      <c r="AF236">
        <v>39371.025000000001</v>
      </c>
      <c r="AG236" s="1">
        <v>67282.894454980094</v>
      </c>
      <c r="AH236" s="1">
        <v>60.894466899999998</v>
      </c>
      <c r="AI236">
        <v>33.215948449999999</v>
      </c>
      <c r="AJ236">
        <v>41.891392999999987</v>
      </c>
      <c r="AK236">
        <v>2.06</v>
      </c>
      <c r="AL236">
        <v>1.52209075</v>
      </c>
      <c r="AM236">
        <v>1.8135444000000001</v>
      </c>
      <c r="AN236">
        <v>60.261937752938287</v>
      </c>
      <c r="AO236">
        <v>0.9758779950945371</v>
      </c>
      <c r="AP236">
        <v>1871.1572268374209</v>
      </c>
      <c r="AQ236" s="1">
        <v>2567.852987664709</v>
      </c>
      <c r="AR236" s="1">
        <v>8568.2597665874582</v>
      </c>
      <c r="AS236" s="1">
        <v>962.63931621000188</v>
      </c>
      <c r="AT236" s="1">
        <v>421.84263648554747</v>
      </c>
      <c r="AU236">
        <v>14391.751933785141</v>
      </c>
      <c r="AV236" s="1">
        <v>5076.3493262426946</v>
      </c>
      <c r="AW236" s="1">
        <v>0.33271227680999998</v>
      </c>
      <c r="AX236">
        <v>7840.5817709675057</v>
      </c>
      <c r="AY236" s="1">
        <v>0.48814418087</v>
      </c>
      <c r="AZ236">
        <v>1093.8138541339649</v>
      </c>
      <c r="BA236">
        <v>6.9029880779999997E-2</v>
      </c>
      <c r="BB236">
        <v>1732.435651661795</v>
      </c>
      <c r="BC236" s="1">
        <v>0.110113661535</v>
      </c>
      <c r="BD236">
        <v>15743.18060300596</v>
      </c>
      <c r="BE236" s="1">
        <v>0.56855480244821255</v>
      </c>
      <c r="BF236">
        <v>0.23520505350691881</v>
      </c>
      <c r="BG236">
        <v>0.14792049168115781</v>
      </c>
      <c r="BH236">
        <v>2.9888686490734478E-2</v>
      </c>
      <c r="BI236">
        <v>1.8430965872976188E-2</v>
      </c>
    </row>
    <row r="237" spans="1:61" x14ac:dyDescent="0.35">
      <c r="A237" t="s">
        <v>1560</v>
      </c>
      <c r="B237" t="s">
        <v>862</v>
      </c>
      <c r="C237">
        <v>40.799999999999997</v>
      </c>
      <c r="D237">
        <v>62.814623999314811</v>
      </c>
      <c r="E237">
        <v>2040.26441705</v>
      </c>
      <c r="F237">
        <v>1.200985735371767E-2</v>
      </c>
      <c r="G237">
        <v>2.3011612643741419E-2</v>
      </c>
      <c r="H237" t="s">
        <v>3</v>
      </c>
      <c r="I237">
        <v>7.0005949393513012E-2</v>
      </c>
      <c r="J237">
        <v>0.83485545192720889</v>
      </c>
      <c r="K237">
        <v>6.1464747899653227E-2</v>
      </c>
      <c r="L237">
        <v>0.41464788047925683</v>
      </c>
      <c r="M237">
        <v>3.1878244048611899E-2</v>
      </c>
      <c r="N237">
        <v>0.16087013898391281</v>
      </c>
      <c r="O237">
        <v>66248.880291268506</v>
      </c>
      <c r="P237" s="1">
        <v>0.16488440655756401</v>
      </c>
      <c r="Q237">
        <v>0.16100844220052021</v>
      </c>
      <c r="R237">
        <v>0.67410715124191589</v>
      </c>
      <c r="S237">
        <v>15.3695</v>
      </c>
      <c r="T237">
        <v>89786.508810996515</v>
      </c>
      <c r="U237" s="1">
        <v>137.03919953079409</v>
      </c>
      <c r="V237">
        <v>225345.98021038051</v>
      </c>
      <c r="W237" s="1">
        <v>0.72097406935567909</v>
      </c>
      <c r="X237">
        <v>0.2081910877613736</v>
      </c>
      <c r="Y237">
        <v>7.0834842882947308E-2</v>
      </c>
      <c r="Z237">
        <v>0.27902593064432091</v>
      </c>
      <c r="AA237">
        <v>225.3459802103805</v>
      </c>
      <c r="AB237">
        <v>6757.9529776016516</v>
      </c>
      <c r="AC237" s="1">
        <v>684.23961205806279</v>
      </c>
      <c r="AD237" s="1">
        <v>180459.11958074651</v>
      </c>
      <c r="AE237" s="1" t="s">
        <v>3</v>
      </c>
      <c r="AF237">
        <v>37968.875</v>
      </c>
      <c r="AG237" s="1">
        <v>65042.249176431927</v>
      </c>
      <c r="AH237" s="1">
        <v>50.575419950000011</v>
      </c>
      <c r="AI237">
        <v>26.977004999999998</v>
      </c>
      <c r="AJ237">
        <v>34.303552349999997</v>
      </c>
      <c r="AK237">
        <v>1.921</v>
      </c>
      <c r="AL237">
        <v>1.3190537</v>
      </c>
      <c r="AM237">
        <v>1.6515503</v>
      </c>
      <c r="AN237">
        <v>406.20263847313322</v>
      </c>
      <c r="AO237" s="1">
        <v>1.002715010160053</v>
      </c>
      <c r="AP237">
        <v>1780.20914685251</v>
      </c>
      <c r="AQ237" s="1">
        <v>2499.704071185849</v>
      </c>
      <c r="AR237" s="1">
        <v>8046.4292059275467</v>
      </c>
      <c r="AS237" s="1">
        <v>884.86546729910879</v>
      </c>
      <c r="AT237">
        <v>444.27019283628181</v>
      </c>
      <c r="AU237">
        <v>13655.4780841013</v>
      </c>
      <c r="AV237" s="1">
        <v>5473.9820916080953</v>
      </c>
      <c r="AW237" s="1">
        <v>0.38289346338500002</v>
      </c>
      <c r="AX237">
        <v>6422.1793184724347</v>
      </c>
      <c r="AY237" s="1">
        <v>0.43284212099500002</v>
      </c>
      <c r="AZ237">
        <v>993.55310743584528</v>
      </c>
      <c r="BA237" s="1">
        <v>6.8042217714999992E-2</v>
      </c>
      <c r="BB237">
        <v>1700.543522891835</v>
      </c>
      <c r="BC237" s="1">
        <v>0.116222197895</v>
      </c>
      <c r="BD237">
        <v>14590.258040408209</v>
      </c>
      <c r="BE237" s="1">
        <v>0.57363956613952916</v>
      </c>
      <c r="BF237">
        <v>0.22505729976493211</v>
      </c>
      <c r="BG237">
        <v>0.14625284633383989</v>
      </c>
      <c r="BH237">
        <v>3.3089813126348032E-2</v>
      </c>
      <c r="BI237">
        <v>2.196047463535078E-2</v>
      </c>
    </row>
    <row r="238" spans="1:61" x14ac:dyDescent="0.35">
      <c r="A238" t="s">
        <v>1561</v>
      </c>
      <c r="B238" t="s">
        <v>863</v>
      </c>
      <c r="C238">
        <v>26.2</v>
      </c>
      <c r="D238">
        <v>239.60575548039279</v>
      </c>
      <c r="E238">
        <v>5383.1228362499987</v>
      </c>
      <c r="F238">
        <v>3.7218805454226248E-2</v>
      </c>
      <c r="G238">
        <v>0.17756419580188071</v>
      </c>
      <c r="H238">
        <v>2.4753421289296128E-3</v>
      </c>
      <c r="I238">
        <v>9.397629343817239E-2</v>
      </c>
      <c r="J238">
        <v>0.5988183416025411</v>
      </c>
      <c r="K238">
        <v>9.0865471143194945E-2</v>
      </c>
      <c r="L238">
        <v>0.52530287894058159</v>
      </c>
      <c r="M238">
        <v>4.8450529819246087E-2</v>
      </c>
      <c r="N238">
        <v>0.16914909675263409</v>
      </c>
      <c r="O238">
        <v>71948.874522030994</v>
      </c>
      <c r="P238" s="1">
        <v>0.1865743235017136</v>
      </c>
      <c r="Q238">
        <v>0.18314789488178329</v>
      </c>
      <c r="R238">
        <v>0.63027778161650294</v>
      </c>
      <c r="S238">
        <v>36.533499999999997</v>
      </c>
      <c r="T238">
        <v>98057.998000167005</v>
      </c>
      <c r="U238" s="1">
        <v>155.13183200517139</v>
      </c>
      <c r="V238">
        <v>204098.18151751731</v>
      </c>
      <c r="W238" s="1">
        <v>0.70607686021004812</v>
      </c>
      <c r="X238">
        <v>0.25051491231592499</v>
      </c>
      <c r="Y238">
        <v>4.3408227474026978E-2</v>
      </c>
      <c r="Z238">
        <v>0.29392313978995199</v>
      </c>
      <c r="AA238">
        <v>204.0981815175173</v>
      </c>
      <c r="AB238">
        <v>7680.8263664356873</v>
      </c>
      <c r="AC238" s="1">
        <v>795.98615993124088</v>
      </c>
      <c r="AD238">
        <v>162618.37800823769</v>
      </c>
      <c r="AE238" s="1" t="s">
        <v>3</v>
      </c>
      <c r="AF238">
        <v>38597.775000000001</v>
      </c>
      <c r="AG238" s="1">
        <v>62161.895748442017</v>
      </c>
      <c r="AH238" s="1">
        <v>64.47107059999999</v>
      </c>
      <c r="AI238">
        <v>34.288953950000007</v>
      </c>
      <c r="AJ238">
        <v>41.974938700000003</v>
      </c>
      <c r="AK238">
        <v>1.6054999999999999</v>
      </c>
      <c r="AL238">
        <v>1.2226229</v>
      </c>
      <c r="AM238">
        <v>1.4158470999999999</v>
      </c>
      <c r="AN238">
        <v>49.648817262676367</v>
      </c>
      <c r="AO238">
        <v>0.97314509174065011</v>
      </c>
      <c r="AP238">
        <v>1700.448183968708</v>
      </c>
      <c r="AQ238" s="1">
        <v>2676.291852262977</v>
      </c>
      <c r="AR238" s="1">
        <v>8730.4183292075431</v>
      </c>
      <c r="AS238" s="1">
        <v>1067.8128246612409</v>
      </c>
      <c r="AT238">
        <v>460.27417729793689</v>
      </c>
      <c r="AU238">
        <v>14635.245367398409</v>
      </c>
      <c r="AV238" s="1">
        <v>5419.0968416076248</v>
      </c>
      <c r="AW238" s="1">
        <v>0.35033082123999998</v>
      </c>
      <c r="AX238">
        <v>6925.7155741603392</v>
      </c>
      <c r="AY238" s="1">
        <v>0.43673399690499998</v>
      </c>
      <c r="AZ238">
        <v>1095.976193798665</v>
      </c>
      <c r="BA238">
        <v>6.946735980499999E-2</v>
      </c>
      <c r="BB238">
        <v>2243.07497723702</v>
      </c>
      <c r="BC238" s="1">
        <v>0.143467822065</v>
      </c>
      <c r="BD238">
        <v>15683.863586803651</v>
      </c>
      <c r="BE238" s="1">
        <v>0.58166285000489704</v>
      </c>
      <c r="BF238">
        <v>0.23264928239121829</v>
      </c>
      <c r="BG238">
        <v>0.13887359274483599</v>
      </c>
      <c r="BH238">
        <v>3.06497893589779E-2</v>
      </c>
      <c r="BI238">
        <v>1.6164485500070751E-2</v>
      </c>
    </row>
    <row r="239" spans="1:61" x14ac:dyDescent="0.35">
      <c r="A239" t="s">
        <v>1562</v>
      </c>
      <c r="B239" t="s">
        <v>864</v>
      </c>
      <c r="C239">
        <v>21.4</v>
      </c>
      <c r="D239">
        <v>356.04354373495312</v>
      </c>
      <c r="E239">
        <v>3854.57608725</v>
      </c>
      <c r="F239">
        <v>6.5317411819285812E-2</v>
      </c>
      <c r="G239">
        <v>4.1995915073054328E-2</v>
      </c>
      <c r="H239">
        <v>2.6041833557113349E-3</v>
      </c>
      <c r="I239">
        <v>4.3570354133653608E-2</v>
      </c>
      <c r="J239">
        <v>0.79567922980558992</v>
      </c>
      <c r="K239">
        <v>5.231933584352659E-2</v>
      </c>
      <c r="L239">
        <v>6.8962843382104372E-2</v>
      </c>
      <c r="M239">
        <v>2.0910878742288329E-2</v>
      </c>
      <c r="N239">
        <v>0.114566501315829</v>
      </c>
      <c r="O239">
        <v>82748.809153717506</v>
      </c>
      <c r="P239" s="1">
        <v>0.14625590677006239</v>
      </c>
      <c r="Q239">
        <v>0.1761656411908101</v>
      </c>
      <c r="R239">
        <v>0.67757845203912737</v>
      </c>
      <c r="S239">
        <v>27.085999999999991</v>
      </c>
      <c r="T239">
        <v>106723.273618623</v>
      </c>
      <c r="U239" s="1">
        <v>144.88140272099531</v>
      </c>
      <c r="V239">
        <v>324656.49472345848</v>
      </c>
      <c r="W239" s="1">
        <v>0.87217557286908265</v>
      </c>
      <c r="X239">
        <v>9.9785759979098831E-2</v>
      </c>
      <c r="Y239">
        <v>2.8038667151818259E-2</v>
      </c>
      <c r="Z239">
        <v>0.1278244271309171</v>
      </c>
      <c r="AA239">
        <v>324.65649472345848</v>
      </c>
      <c r="AB239">
        <v>13364.19323574491</v>
      </c>
      <c r="AC239" s="1">
        <v>1373.1217049028039</v>
      </c>
      <c r="AD239">
        <v>313172.89914635959</v>
      </c>
      <c r="AE239" s="1" t="s">
        <v>3</v>
      </c>
      <c r="AF239">
        <v>75600.25</v>
      </c>
      <c r="AG239" s="1">
        <v>234249.04875505099</v>
      </c>
      <c r="AH239" s="1">
        <v>89.315907850000002</v>
      </c>
      <c r="AI239">
        <v>41.259739199999999</v>
      </c>
      <c r="AJ239">
        <v>53.823231849999992</v>
      </c>
      <c r="AK239">
        <v>1.7589999999999999</v>
      </c>
      <c r="AL239">
        <v>1.4555115999999999</v>
      </c>
      <c r="AM239">
        <v>1.5424913499999999</v>
      </c>
      <c r="AN239">
        <v>622.40053542621149</v>
      </c>
      <c r="AO239" s="1">
        <v>0.53826382492622327</v>
      </c>
      <c r="AP239">
        <v>2166.837810813714</v>
      </c>
      <c r="AQ239" s="1">
        <v>2551.1437285525199</v>
      </c>
      <c r="AR239" s="1">
        <v>10145.94946967955</v>
      </c>
      <c r="AS239" s="1">
        <v>1193.632158755586</v>
      </c>
      <c r="AT239">
        <v>603.02207369488053</v>
      </c>
      <c r="AU239">
        <v>16660.58524149625</v>
      </c>
      <c r="AV239" s="1">
        <v>3017.67338650996</v>
      </c>
      <c r="AW239" s="1">
        <v>0.17426436725</v>
      </c>
      <c r="AX239">
        <v>12405.312002373719</v>
      </c>
      <c r="AY239" s="1">
        <v>0.68561634101000002</v>
      </c>
      <c r="AZ239">
        <v>1592.470798146235</v>
      </c>
      <c r="BA239">
        <v>8.9647565509999971E-2</v>
      </c>
      <c r="BB239">
        <v>865.02744914345499</v>
      </c>
      <c r="BC239" s="1">
        <v>5.0471726199999997E-2</v>
      </c>
      <c r="BD239">
        <v>17880.483636173369</v>
      </c>
      <c r="BE239" s="1">
        <v>0.6029098698933576</v>
      </c>
      <c r="BF239">
        <v>0.2187554960202277</v>
      </c>
      <c r="BG239">
        <v>0.1265456128980014</v>
      </c>
      <c r="BH239">
        <v>3.2732266068540627E-2</v>
      </c>
      <c r="BI239">
        <v>1.9056755119872679E-2</v>
      </c>
    </row>
    <row r="240" spans="1:61" x14ac:dyDescent="0.35">
      <c r="A240" t="s">
        <v>1563</v>
      </c>
      <c r="B240" t="s">
        <v>865</v>
      </c>
      <c r="C240">
        <v>166.25</v>
      </c>
      <c r="D240">
        <v>8.2075372957957651</v>
      </c>
      <c r="E240">
        <v>1162.5893297499999</v>
      </c>
      <c r="F240" t="s">
        <v>3</v>
      </c>
      <c r="G240">
        <v>1.5459650930342661E-2</v>
      </c>
      <c r="H240" t="s">
        <v>3</v>
      </c>
      <c r="I240">
        <v>1.3451832903580201E-2</v>
      </c>
      <c r="J240">
        <v>0.95421313895059878</v>
      </c>
      <c r="K240">
        <v>2.5158377100669212E-2</v>
      </c>
      <c r="L240">
        <v>0.94056075900154423</v>
      </c>
      <c r="M240" t="s">
        <v>3</v>
      </c>
      <c r="N240">
        <v>0.1849568213210856</v>
      </c>
      <c r="O240">
        <v>61273.488034815004</v>
      </c>
      <c r="P240" s="1">
        <v>0.21165216216505611</v>
      </c>
      <c r="Q240">
        <v>0.1870882880945399</v>
      </c>
      <c r="R240">
        <v>0.6012595497404043</v>
      </c>
      <c r="S240">
        <v>12.6915</v>
      </c>
      <c r="T240">
        <v>83612.548419541999</v>
      </c>
      <c r="U240" s="1">
        <v>94.149269735757329</v>
      </c>
      <c r="V240">
        <v>198933.07221250571</v>
      </c>
      <c r="W240" s="1">
        <v>0.62576312920210198</v>
      </c>
      <c r="X240">
        <v>7.8236239935592741E-2</v>
      </c>
      <c r="Y240">
        <v>0.29600063086230533</v>
      </c>
      <c r="Z240">
        <v>0.37423687079789802</v>
      </c>
      <c r="AA240">
        <v>198.93307221250569</v>
      </c>
      <c r="AB240">
        <v>4242.656238962717</v>
      </c>
      <c r="AC240" s="1">
        <v>367.83889648811243</v>
      </c>
      <c r="AD240">
        <v>151242.04549265359</v>
      </c>
      <c r="AE240" s="1" t="s">
        <v>3</v>
      </c>
      <c r="AF240">
        <v>34476.449999999997</v>
      </c>
      <c r="AG240" s="1">
        <v>52643.792393550983</v>
      </c>
      <c r="AH240" s="1">
        <v>24.27298055000001</v>
      </c>
      <c r="AI240">
        <v>20.1156443</v>
      </c>
      <c r="AJ240">
        <v>21.438716199999998</v>
      </c>
      <c r="AK240">
        <v>1.0725</v>
      </c>
      <c r="AL240">
        <v>0.90798085000000006</v>
      </c>
      <c r="AM240">
        <v>0.9884824499999999</v>
      </c>
      <c r="AN240">
        <v>7.9798570112431071E-3</v>
      </c>
      <c r="AO240" s="1">
        <v>0.85377113025770335</v>
      </c>
      <c r="AP240">
        <v>2336.2827049463499</v>
      </c>
      <c r="AQ240" s="1">
        <v>4136.6669261102916</v>
      </c>
      <c r="AR240" s="1">
        <v>9872.7466680254238</v>
      </c>
      <c r="AS240" s="1">
        <v>866.98144763037203</v>
      </c>
      <c r="AT240">
        <v>395.61481383750203</v>
      </c>
      <c r="AU240">
        <v>17469.690700204279</v>
      </c>
      <c r="AV240" s="1">
        <v>11214.77619200749</v>
      </c>
      <c r="AW240" s="1">
        <v>0.58011216900999996</v>
      </c>
      <c r="AX240">
        <v>3685.7832787541302</v>
      </c>
      <c r="AY240" s="1">
        <v>0.19246757395</v>
      </c>
      <c r="AZ240">
        <v>862.90177181903982</v>
      </c>
      <c r="BA240">
        <v>4.401413727000001E-2</v>
      </c>
      <c r="BB240">
        <v>3535.6438378379848</v>
      </c>
      <c r="BC240" s="1">
        <v>0.18340611976000001</v>
      </c>
      <c r="BD240">
        <v>19299.105080418649</v>
      </c>
      <c r="BE240" s="1">
        <v>0.53992303593369861</v>
      </c>
      <c r="BF240">
        <v>0.25217349780442311</v>
      </c>
      <c r="BG240">
        <v>0.1314423623876364</v>
      </c>
      <c r="BH240">
        <v>4.5694397756959992E-2</v>
      </c>
      <c r="BI240">
        <v>3.0766706117281949E-2</v>
      </c>
    </row>
    <row r="241" spans="1:61" x14ac:dyDescent="0.35">
      <c r="A241" t="s">
        <v>1564</v>
      </c>
      <c r="B241" t="s">
        <v>866</v>
      </c>
      <c r="C241">
        <v>33</v>
      </c>
      <c r="D241">
        <v>55.266843410655341</v>
      </c>
      <c r="E241">
        <v>1600.5989959000001</v>
      </c>
      <c r="F241">
        <v>1.370427645637454E-2</v>
      </c>
      <c r="G241">
        <v>2.3686589947757158E-2</v>
      </c>
      <c r="H241" t="s">
        <v>3</v>
      </c>
      <c r="I241">
        <v>4.319065820979659E-2</v>
      </c>
      <c r="J241">
        <v>0.88640753775069236</v>
      </c>
      <c r="K241">
        <v>3.9787847413707209E-2</v>
      </c>
      <c r="L241">
        <v>0.25610681819354653</v>
      </c>
      <c r="M241">
        <v>1.063734901976413E-2</v>
      </c>
      <c r="N241">
        <v>0.12721241466962949</v>
      </c>
      <c r="O241">
        <v>66159.639611068487</v>
      </c>
      <c r="P241" s="1">
        <v>0.1748526252118022</v>
      </c>
      <c r="Q241">
        <v>0.1823204788958645</v>
      </c>
      <c r="R241">
        <v>0.64282689589233333</v>
      </c>
      <c r="S241">
        <v>13.087</v>
      </c>
      <c r="T241">
        <v>87648.994304522988</v>
      </c>
      <c r="U241" s="1">
        <v>134.41135166888299</v>
      </c>
      <c r="V241">
        <v>244908.00241624811</v>
      </c>
      <c r="W241" s="1">
        <v>0.72577575452695997</v>
      </c>
      <c r="X241">
        <v>0.17761986987691869</v>
      </c>
      <c r="Y241">
        <v>9.6604375596121381E-2</v>
      </c>
      <c r="Z241">
        <v>0.27422424547303997</v>
      </c>
      <c r="AA241">
        <v>244.90800241624811</v>
      </c>
      <c r="AB241">
        <v>7563.572854538741</v>
      </c>
      <c r="AC241" s="1">
        <v>695.86553168964474</v>
      </c>
      <c r="AD241">
        <v>209224.39489260511</v>
      </c>
      <c r="AE241" s="1" t="s">
        <v>3</v>
      </c>
      <c r="AF241">
        <v>42471.9</v>
      </c>
      <c r="AG241" s="1">
        <v>77126.09347879811</v>
      </c>
      <c r="AH241" s="1">
        <v>46.585437450000001</v>
      </c>
      <c r="AI241">
        <v>27.769193550000001</v>
      </c>
      <c r="AJ241">
        <v>32.932416550000013</v>
      </c>
      <c r="AK241">
        <v>1.6825000000000001</v>
      </c>
      <c r="AL241">
        <v>1.2561282</v>
      </c>
      <c r="AM241">
        <v>1.47963165</v>
      </c>
      <c r="AN241">
        <v>485.23827747667423</v>
      </c>
      <c r="AO241" s="1">
        <v>0.8633458521920081</v>
      </c>
      <c r="AP241">
        <v>1812.8338456624281</v>
      </c>
      <c r="AQ241" s="1">
        <v>2632.1024933631079</v>
      </c>
      <c r="AR241" s="1">
        <v>7671.2587519262133</v>
      </c>
      <c r="AS241" s="1">
        <v>839.94516775908664</v>
      </c>
      <c r="AT241">
        <v>464.38931962059593</v>
      </c>
      <c r="AU241">
        <v>13420.52957833143</v>
      </c>
      <c r="AV241" s="1">
        <v>5005.7528130556257</v>
      </c>
      <c r="AW241" s="1">
        <v>0.35512272768000003</v>
      </c>
      <c r="AX241">
        <v>7201.0423720449926</v>
      </c>
      <c r="AY241" s="1">
        <v>0.47892236934499999</v>
      </c>
      <c r="AZ241">
        <v>1130.6671178425599</v>
      </c>
      <c r="BA241">
        <v>7.5476992049999997E-2</v>
      </c>
      <c r="BB241">
        <v>1284.01948310945</v>
      </c>
      <c r="BC241" s="1">
        <v>9.0477910919999988E-2</v>
      </c>
      <c r="BD241">
        <v>14621.481786052629</v>
      </c>
      <c r="BE241" s="1">
        <v>0.57858737048763409</v>
      </c>
      <c r="BF241">
        <v>0.2272213242144418</v>
      </c>
      <c r="BG241">
        <v>0.13806183472236369</v>
      </c>
      <c r="BH241">
        <v>3.5854591106655807E-2</v>
      </c>
      <c r="BI241">
        <v>2.0274879468904661E-2</v>
      </c>
    </row>
    <row r="242" spans="1:61" x14ac:dyDescent="0.35">
      <c r="A242" t="s">
        <v>1565</v>
      </c>
      <c r="B242" t="s">
        <v>867</v>
      </c>
      <c r="C242">
        <v>30.9</v>
      </c>
      <c r="D242">
        <v>117.86690085063179</v>
      </c>
      <c r="E242">
        <v>2423.88533155</v>
      </c>
      <c r="F242">
        <v>3.4396524944241093E-2</v>
      </c>
      <c r="G242">
        <v>3.1165271078857189E-2</v>
      </c>
      <c r="H242">
        <v>3.082235169669021E-3</v>
      </c>
      <c r="I242">
        <v>3.7865184376064662E-2</v>
      </c>
      <c r="J242">
        <v>0.87303530449300359</v>
      </c>
      <c r="K242">
        <v>3.5720136017904663E-2</v>
      </c>
      <c r="L242">
        <v>0.1249424207018373</v>
      </c>
      <c r="M242">
        <v>1.858956224231437E-2</v>
      </c>
      <c r="N242">
        <v>0.1206639257899023</v>
      </c>
      <c r="O242">
        <v>76647.648738810487</v>
      </c>
      <c r="P242" s="1">
        <v>0.14282317170277711</v>
      </c>
      <c r="Q242">
        <v>0.16313526255528729</v>
      </c>
      <c r="R242">
        <v>0.69404156574193554</v>
      </c>
      <c r="S242">
        <v>16.890999999999998</v>
      </c>
      <c r="T242">
        <v>95232.258485875485</v>
      </c>
      <c r="U242" s="1">
        <v>146.18886247505199</v>
      </c>
      <c r="V242">
        <v>318182.98941255442</v>
      </c>
      <c r="W242" s="1">
        <v>0.80253851288450695</v>
      </c>
      <c r="X242">
        <v>0.1553938569716172</v>
      </c>
      <c r="Y242">
        <v>4.2067630143875837E-2</v>
      </c>
      <c r="Z242">
        <v>0.19746148711549311</v>
      </c>
      <c r="AA242">
        <v>318.18298941255438</v>
      </c>
      <c r="AB242">
        <v>10517.84501933052</v>
      </c>
      <c r="AC242" s="1">
        <v>1096.715143684565</v>
      </c>
      <c r="AD242" s="1">
        <v>276475.62221252499</v>
      </c>
      <c r="AE242" s="1" t="s">
        <v>3</v>
      </c>
      <c r="AF242">
        <v>53936.5</v>
      </c>
      <c r="AG242" s="1">
        <v>120863.8905980766</v>
      </c>
      <c r="AH242" s="1">
        <v>60.787643949999982</v>
      </c>
      <c r="AI242">
        <v>31.3101512</v>
      </c>
      <c r="AJ242">
        <v>36.653136400000001</v>
      </c>
      <c r="AK242">
        <v>1.8774999999999999</v>
      </c>
      <c r="AL242">
        <v>1.4365947999999999</v>
      </c>
      <c r="AM242">
        <v>1.6250486</v>
      </c>
      <c r="AN242">
        <v>601.13043232302687</v>
      </c>
      <c r="AO242" s="1">
        <v>0.73044739490880839</v>
      </c>
      <c r="AP242">
        <v>1812.4734161865081</v>
      </c>
      <c r="AQ242" s="1">
        <v>2639.609506821098</v>
      </c>
      <c r="AR242" s="1">
        <v>8756.137929508217</v>
      </c>
      <c r="AS242" s="1">
        <v>873.05534023025871</v>
      </c>
      <c r="AT242" s="1">
        <v>397.22533237574601</v>
      </c>
      <c r="AU242">
        <v>14478.50152512183</v>
      </c>
      <c r="AV242" s="1">
        <v>3506.5022239416448</v>
      </c>
      <c r="AW242" s="1">
        <v>0.22815535180999999</v>
      </c>
      <c r="AX242">
        <v>9935.0756059169707</v>
      </c>
      <c r="AY242" s="1">
        <v>0.63109657099000005</v>
      </c>
      <c r="AZ242">
        <v>1222.5532031837699</v>
      </c>
      <c r="BA242" s="1">
        <v>7.7570698824999992E-2</v>
      </c>
      <c r="BB242">
        <v>974.65721153336017</v>
      </c>
      <c r="BC242" s="1">
        <v>6.3177378344999993E-2</v>
      </c>
      <c r="BD242">
        <v>15638.78824457575</v>
      </c>
      <c r="BE242" s="1">
        <v>0.58971891095611484</v>
      </c>
      <c r="BF242">
        <v>0.2202334378226207</v>
      </c>
      <c r="BG242">
        <v>0.13730127331721501</v>
      </c>
      <c r="BH242">
        <v>3.2743427866293293E-2</v>
      </c>
      <c r="BI242">
        <v>2.000295003775613E-2</v>
      </c>
    </row>
    <row r="243" spans="1:61" x14ac:dyDescent="0.35">
      <c r="A243" t="s">
        <v>1566</v>
      </c>
      <c r="B243" t="s">
        <v>868</v>
      </c>
      <c r="C243">
        <v>66.650000000000006</v>
      </c>
      <c r="D243">
        <v>40.164203921024082</v>
      </c>
      <c r="E243">
        <v>2032.5710872499999</v>
      </c>
      <c r="F243">
        <v>1.4809273453334239E-2</v>
      </c>
      <c r="G243">
        <v>2.1547863630312018E-2</v>
      </c>
      <c r="H243" t="s">
        <v>3</v>
      </c>
      <c r="I243">
        <v>5.4180462572047651E-2</v>
      </c>
      <c r="J243">
        <v>0.8520548113981341</v>
      </c>
      <c r="K243">
        <v>6.1532363352077478E-2</v>
      </c>
      <c r="L243">
        <v>0.49716765153744102</v>
      </c>
      <c r="M243">
        <v>2.3003948257714062E-2</v>
      </c>
      <c r="N243">
        <v>0.16366360024812121</v>
      </c>
      <c r="O243">
        <v>65340.482033365501</v>
      </c>
      <c r="P243" s="1">
        <v>0.17675724900131101</v>
      </c>
      <c r="Q243">
        <v>0.16433768004869609</v>
      </c>
      <c r="R243">
        <v>0.65890507094999284</v>
      </c>
      <c r="S243">
        <v>16.87</v>
      </c>
      <c r="T243">
        <v>85675.568142048985</v>
      </c>
      <c r="U243" s="1">
        <v>127.3559702944648</v>
      </c>
      <c r="V243">
        <v>232419.23533468519</v>
      </c>
      <c r="W243" s="1">
        <v>0.73373998445160049</v>
      </c>
      <c r="X243">
        <v>0.18512319804345889</v>
      </c>
      <c r="Y243">
        <v>8.1136817504940451E-2</v>
      </c>
      <c r="Z243">
        <v>0.26626001554839929</v>
      </c>
      <c r="AA243">
        <v>232.41923533468511</v>
      </c>
      <c r="AB243">
        <v>6535.0210118795094</v>
      </c>
      <c r="AC243" s="1">
        <v>672.40922024494807</v>
      </c>
      <c r="AD243">
        <v>182854.24997558081</v>
      </c>
      <c r="AE243" s="1" t="s">
        <v>3</v>
      </c>
      <c r="AF243">
        <v>36425.65</v>
      </c>
      <c r="AG243" s="1">
        <v>63336.275759545082</v>
      </c>
      <c r="AH243" s="1">
        <v>44.25646665</v>
      </c>
      <c r="AI243">
        <v>26.043593850000001</v>
      </c>
      <c r="AJ243">
        <v>31.680996400000009</v>
      </c>
      <c r="AK243">
        <v>1.5934999999999999</v>
      </c>
      <c r="AL243">
        <v>1.1231093000000001</v>
      </c>
      <c r="AM243">
        <v>1.3910803</v>
      </c>
      <c r="AN243">
        <v>475.688299527021</v>
      </c>
      <c r="AO243" s="1">
        <v>1.0409649678220401</v>
      </c>
      <c r="AP243">
        <v>1737.5426231193701</v>
      </c>
      <c r="AQ243" s="1">
        <v>2750.0676859101832</v>
      </c>
      <c r="AR243" s="1">
        <v>7957.5805728897349</v>
      </c>
      <c r="AS243" s="1">
        <v>949.54057702546982</v>
      </c>
      <c r="AT243">
        <v>442.1719557929506</v>
      </c>
      <c r="AU243">
        <v>13836.90341473771</v>
      </c>
      <c r="AV243" s="1">
        <v>5882.9554649302154</v>
      </c>
      <c r="AW243" s="1">
        <v>0.39566016921000002</v>
      </c>
      <c r="AX243">
        <v>6158.1558864572089</v>
      </c>
      <c r="AY243" s="1">
        <v>0.40630574254000001</v>
      </c>
      <c r="AZ243">
        <v>935.39720274933495</v>
      </c>
      <c r="BA243">
        <v>6.2917790030000004E-2</v>
      </c>
      <c r="BB243">
        <v>2035.061391617375</v>
      </c>
      <c r="BC243" s="1">
        <v>0.13511629819500001</v>
      </c>
      <c r="BD243">
        <v>15011.56994575413</v>
      </c>
      <c r="BE243" s="1">
        <v>0.54816391076982351</v>
      </c>
      <c r="BF243">
        <v>0.22841578397378021</v>
      </c>
      <c r="BG243">
        <v>0.17297153267777379</v>
      </c>
      <c r="BH243">
        <v>3.1215981543663979E-2</v>
      </c>
      <c r="BI243">
        <v>1.923279103495833E-2</v>
      </c>
    </row>
    <row r="244" spans="1:61" x14ac:dyDescent="0.35">
      <c r="A244" t="s">
        <v>1567</v>
      </c>
      <c r="B244" t="s">
        <v>869</v>
      </c>
      <c r="C244">
        <v>12.22222222222222</v>
      </c>
      <c r="D244">
        <v>428.50944076959752</v>
      </c>
      <c r="E244">
        <v>2813.4428953333331</v>
      </c>
      <c r="F244">
        <v>6.4377654412957452E-2</v>
      </c>
      <c r="G244">
        <v>5.0484900842970797E-2</v>
      </c>
      <c r="H244">
        <v>2.840327775986212E-3</v>
      </c>
      <c r="I244">
        <v>4.1677907693620612E-2</v>
      </c>
      <c r="J244">
        <v>0.78589432428615691</v>
      </c>
      <c r="K244">
        <v>5.6563338744133412E-2</v>
      </c>
      <c r="L244">
        <v>5.7078259516200228E-2</v>
      </c>
      <c r="M244">
        <v>2.23763525458326E-2</v>
      </c>
      <c r="N244">
        <v>0.11898440157995489</v>
      </c>
      <c r="O244">
        <v>86337.470292947779</v>
      </c>
      <c r="P244" s="1">
        <v>0.12592486237205491</v>
      </c>
      <c r="Q244">
        <v>0.17023208183687261</v>
      </c>
      <c r="R244">
        <v>0.70384305579107243</v>
      </c>
      <c r="S244">
        <v>21.194444444444439</v>
      </c>
      <c r="T244">
        <v>107922.6573292011</v>
      </c>
      <c r="U244" s="1">
        <v>132.0112399163564</v>
      </c>
      <c r="V244">
        <v>311974.44000131451</v>
      </c>
      <c r="W244" s="1">
        <v>0.89188746567871546</v>
      </c>
      <c r="X244">
        <v>8.5312599968507721E-2</v>
      </c>
      <c r="Y244">
        <v>2.2799934352776871E-2</v>
      </c>
      <c r="Z244">
        <v>0.10811253432128461</v>
      </c>
      <c r="AA244">
        <v>311.97444000131452</v>
      </c>
      <c r="AB244">
        <v>14780.8041714889</v>
      </c>
      <c r="AC244" s="1">
        <v>1567.74020050186</v>
      </c>
      <c r="AD244">
        <v>308314.07749168749</v>
      </c>
      <c r="AE244" s="1" t="s">
        <v>3</v>
      </c>
      <c r="AF244">
        <v>80919.166666666672</v>
      </c>
      <c r="AG244" s="1">
        <v>259162.2528196887</v>
      </c>
      <c r="AH244" s="1">
        <v>104.0932692222222</v>
      </c>
      <c r="AI244">
        <v>47.442321444444453</v>
      </c>
      <c r="AJ244">
        <v>64.060974222222228</v>
      </c>
      <c r="AK244">
        <v>1.8666666666666669</v>
      </c>
      <c r="AL244">
        <v>1.5660781111111111</v>
      </c>
      <c r="AM244">
        <v>1.6712394444444449</v>
      </c>
      <c r="AN244">
        <v>538.95640688089384</v>
      </c>
      <c r="AO244" s="1">
        <v>0.49926968180044062</v>
      </c>
      <c r="AP244">
        <v>2534.532428695838</v>
      </c>
      <c r="AQ244" s="1">
        <v>2398.5858722747548</v>
      </c>
      <c r="AR244" s="1">
        <v>11267.57732923316</v>
      </c>
      <c r="AS244" s="1">
        <v>1393.352025840408</v>
      </c>
      <c r="AT244">
        <v>558.39384232957639</v>
      </c>
      <c r="AU244">
        <v>18152.441498373741</v>
      </c>
      <c r="AV244" s="1">
        <v>3297.6501307427889</v>
      </c>
      <c r="AW244" s="1">
        <v>0.1786323167777778</v>
      </c>
      <c r="AX244">
        <v>13542.892607691279</v>
      </c>
      <c r="AY244" s="1">
        <v>0.70290131163333314</v>
      </c>
      <c r="AZ244">
        <v>1366.008583830933</v>
      </c>
      <c r="BA244">
        <v>7.2887887188888889E-2</v>
      </c>
      <c r="BB244">
        <v>836.75327139104445</v>
      </c>
      <c r="BC244" s="1">
        <v>4.5578484366666672E-2</v>
      </c>
      <c r="BD244">
        <v>19043.304593656041</v>
      </c>
      <c r="BE244" s="1">
        <v>0.60959991475706521</v>
      </c>
      <c r="BF244">
        <v>0.22160777254806691</v>
      </c>
      <c r="BG244">
        <v>0.1204934375291575</v>
      </c>
      <c r="BH244">
        <v>2.7726666191963741E-2</v>
      </c>
      <c r="BI244">
        <v>2.0572208973746758E-2</v>
      </c>
    </row>
    <row r="245" spans="1:61" x14ac:dyDescent="0.35">
      <c r="A245" t="s">
        <v>1568</v>
      </c>
      <c r="B245" t="s">
        <v>870</v>
      </c>
      <c r="C245">
        <v>80.849999999999994</v>
      </c>
      <c r="D245">
        <v>19.671127641356659</v>
      </c>
      <c r="E245">
        <v>1349.0815227999999</v>
      </c>
      <c r="F245">
        <v>9.5135288430188616E-3</v>
      </c>
      <c r="G245">
        <v>1.4352086848391741E-2</v>
      </c>
      <c r="H245" t="s">
        <v>3</v>
      </c>
      <c r="I245">
        <v>4.7034108723362042E-2</v>
      </c>
      <c r="J245">
        <v>0.9034660354482128</v>
      </c>
      <c r="K245">
        <v>3.5399284151040641E-2</v>
      </c>
      <c r="L245">
        <v>0.36368361441846803</v>
      </c>
      <c r="M245">
        <v>1.541905457888015E-2</v>
      </c>
      <c r="N245">
        <v>0.15926939473858889</v>
      </c>
      <c r="O245">
        <v>63571.2477625225</v>
      </c>
      <c r="P245" s="1">
        <v>0.16478303216925549</v>
      </c>
      <c r="Q245">
        <v>0.1837514184562066</v>
      </c>
      <c r="R245">
        <v>0.65146554937453804</v>
      </c>
      <c r="S245">
        <v>11.507894736842109</v>
      </c>
      <c r="T245">
        <v>84832.366202593694</v>
      </c>
      <c r="U245" s="1">
        <v>118.1523519297954</v>
      </c>
      <c r="V245">
        <v>219283.79469492589</v>
      </c>
      <c r="W245" s="1">
        <v>0.79400059221635855</v>
      </c>
      <c r="X245">
        <v>0.1372583687406384</v>
      </c>
      <c r="Y245">
        <v>6.8741039043003105E-2</v>
      </c>
      <c r="Z245">
        <v>0.2059994077836414</v>
      </c>
      <c r="AA245">
        <v>219.28379469492589</v>
      </c>
      <c r="AB245">
        <v>5545.5411306119377</v>
      </c>
      <c r="AC245" s="1">
        <v>653.02009113710324</v>
      </c>
      <c r="AD245">
        <v>178770.47409851689</v>
      </c>
      <c r="AE245" s="1" t="s">
        <v>3</v>
      </c>
      <c r="AF245">
        <v>39358.699999999997</v>
      </c>
      <c r="AG245" s="1">
        <v>64258.641799010933</v>
      </c>
      <c r="AH245" s="1">
        <v>39.243954600000009</v>
      </c>
      <c r="AI245">
        <v>23.248431799999999</v>
      </c>
      <c r="AJ245">
        <v>27.684745049999989</v>
      </c>
      <c r="AK245">
        <v>1.925</v>
      </c>
      <c r="AL245">
        <v>1.4783541</v>
      </c>
      <c r="AM245">
        <v>1.7937531</v>
      </c>
      <c r="AN245">
        <v>1674.328939153301</v>
      </c>
      <c r="AO245">
        <v>1.248386801495047</v>
      </c>
      <c r="AP245">
        <v>1902.3800002826449</v>
      </c>
      <c r="AQ245" s="1">
        <v>2739.0915345607532</v>
      </c>
      <c r="AR245" s="1">
        <v>8051.8167535396224</v>
      </c>
      <c r="AS245" s="1">
        <v>933.55740119685504</v>
      </c>
      <c r="AT245">
        <v>497.23814218007419</v>
      </c>
      <c r="AU245">
        <v>14124.08383175995</v>
      </c>
      <c r="AV245" s="1">
        <v>6310.2784316162306</v>
      </c>
      <c r="AW245" s="1">
        <v>0.40204721158000001</v>
      </c>
      <c r="AX245">
        <v>6577.1705093210894</v>
      </c>
      <c r="AY245" s="1">
        <v>0.40772156056999997</v>
      </c>
      <c r="AZ245">
        <v>1193.3418012310699</v>
      </c>
      <c r="BA245">
        <v>7.328033279E-2</v>
      </c>
      <c r="BB245">
        <v>1896.501630461581</v>
      </c>
      <c r="BC245" s="1">
        <v>0.11695089507</v>
      </c>
      <c r="BD245">
        <v>15977.29237262997</v>
      </c>
      <c r="BE245" s="1">
        <v>0.55724926765841032</v>
      </c>
      <c r="BF245">
        <v>0.23142877585780849</v>
      </c>
      <c r="BG245">
        <v>0.15249311788879311</v>
      </c>
      <c r="BH245">
        <v>3.5018570984019573E-2</v>
      </c>
      <c r="BI245">
        <v>2.381026761096856E-2</v>
      </c>
    </row>
    <row r="246" spans="1:61" x14ac:dyDescent="0.35">
      <c r="A246" t="s">
        <v>1569</v>
      </c>
      <c r="B246" t="s">
        <v>871</v>
      </c>
      <c r="C246">
        <v>140.05000000000001</v>
      </c>
      <c r="D246">
        <v>12.146051859107679</v>
      </c>
      <c r="E246">
        <v>1418.6332260500001</v>
      </c>
      <c r="F246">
        <v>4.748956968868118E-3</v>
      </c>
      <c r="G246">
        <v>8.5190733230990443E-3</v>
      </c>
      <c r="H246" t="s">
        <v>3</v>
      </c>
      <c r="I246">
        <v>1.6792828677044919E-2</v>
      </c>
      <c r="J246">
        <v>0.95707214744362312</v>
      </c>
      <c r="K246">
        <v>2.1271298411113661E-2</v>
      </c>
      <c r="L246">
        <v>0.41914315944170349</v>
      </c>
      <c r="M246">
        <v>9.0611650715315857E-3</v>
      </c>
      <c r="N246">
        <v>0.16053471016185131</v>
      </c>
      <c r="O246">
        <v>61835.083917381511</v>
      </c>
      <c r="P246" s="1">
        <v>0.19014198172199431</v>
      </c>
      <c r="Q246">
        <v>0.1754363720801361</v>
      </c>
      <c r="R246">
        <v>0.63442164619786956</v>
      </c>
      <c r="S246">
        <v>12.723000000000001</v>
      </c>
      <c r="T246">
        <v>77997.744137801492</v>
      </c>
      <c r="U246" s="1">
        <v>125.6198319105204</v>
      </c>
      <c r="V246">
        <v>236884.6183404816</v>
      </c>
      <c r="W246" s="1">
        <v>0.706165012145474</v>
      </c>
      <c r="X246">
        <v>0.10089790478649931</v>
      </c>
      <c r="Y246">
        <v>0.19293708306802659</v>
      </c>
      <c r="Z246">
        <v>0.29383498785452589</v>
      </c>
      <c r="AA246">
        <v>236.88461834048161</v>
      </c>
      <c r="AB246">
        <v>5652.529343355287</v>
      </c>
      <c r="AC246" s="1">
        <v>496.23459036652702</v>
      </c>
      <c r="AD246">
        <v>192297.5861064574</v>
      </c>
      <c r="AE246" s="1" t="s">
        <v>3</v>
      </c>
      <c r="AF246">
        <v>37562.025000000001</v>
      </c>
      <c r="AG246" s="1">
        <v>61040.559244182958</v>
      </c>
      <c r="AH246" s="1">
        <v>31.614784350000011</v>
      </c>
      <c r="AI246">
        <v>21.122821699999999</v>
      </c>
      <c r="AJ246">
        <v>22.354993749999998</v>
      </c>
      <c r="AK246">
        <v>1.6174999999999999</v>
      </c>
      <c r="AL246">
        <v>1.1452217499999999</v>
      </c>
      <c r="AM246">
        <v>1.31412985</v>
      </c>
      <c r="AN246">
        <v>589.09706053741002</v>
      </c>
      <c r="AO246" s="1">
        <v>1.0097226911250119</v>
      </c>
      <c r="AP246">
        <v>1769.1964945765201</v>
      </c>
      <c r="AQ246" s="1">
        <v>3107.4583067016601</v>
      </c>
      <c r="AR246" s="1">
        <v>8142.8472405241828</v>
      </c>
      <c r="AS246" s="1">
        <v>850.63883843847941</v>
      </c>
      <c r="AT246">
        <v>432.38688859341949</v>
      </c>
      <c r="AU246">
        <v>14302.527768834259</v>
      </c>
      <c r="AV246" s="1">
        <v>7342.1595892679152</v>
      </c>
      <c r="AW246" s="1">
        <v>0.47927004669500012</v>
      </c>
      <c r="AX246">
        <v>5283.6288121608904</v>
      </c>
      <c r="AY246" s="1">
        <v>0.3343174604150001</v>
      </c>
      <c r="AZ246">
        <v>957.09692910621504</v>
      </c>
      <c r="BA246">
        <v>6.203005021E-2</v>
      </c>
      <c r="BB246">
        <v>1951.8065318485001</v>
      </c>
      <c r="BC246" s="1">
        <v>0.12438244268</v>
      </c>
      <c r="BD246">
        <v>15534.691862383521</v>
      </c>
      <c r="BE246" s="1">
        <v>0.5563137257809625</v>
      </c>
      <c r="BF246">
        <v>0.24495366272874389</v>
      </c>
      <c r="BG246">
        <v>0.1382435974865269</v>
      </c>
      <c r="BH246">
        <v>4.3226894774365289E-2</v>
      </c>
      <c r="BI246">
        <v>1.7262119229401421E-2</v>
      </c>
    </row>
    <row r="247" spans="1:61" x14ac:dyDescent="0.35">
      <c r="A247" t="s">
        <v>1570</v>
      </c>
      <c r="B247" t="s">
        <v>872</v>
      </c>
      <c r="C247">
        <v>12</v>
      </c>
      <c r="D247">
        <v>214.19304376835331</v>
      </c>
      <c r="E247">
        <v>2039.8842260500001</v>
      </c>
      <c r="F247">
        <v>7.0159725312545079E-3</v>
      </c>
      <c r="G247">
        <v>9.90585073656228E-2</v>
      </c>
      <c r="H247" t="s">
        <v>3</v>
      </c>
      <c r="I247">
        <v>6.4688513107488979E-2</v>
      </c>
      <c r="J247">
        <v>0.71789752386185324</v>
      </c>
      <c r="K247">
        <v>0.11231640621416419</v>
      </c>
      <c r="L247">
        <v>0.91531653135504543</v>
      </c>
      <c r="M247">
        <v>1.817061346977018E-2</v>
      </c>
      <c r="N247">
        <v>0.18362627876550161</v>
      </c>
      <c r="O247">
        <v>64024.231487126002</v>
      </c>
      <c r="P247" s="1">
        <v>0.20919001724107031</v>
      </c>
      <c r="Q247">
        <v>0.20843752870700849</v>
      </c>
      <c r="R247">
        <v>0.58237245405192106</v>
      </c>
      <c r="S247">
        <v>19.072500000000002</v>
      </c>
      <c r="T247">
        <v>83822.200710046498</v>
      </c>
      <c r="U247" s="1">
        <v>112.9149393610422</v>
      </c>
      <c r="V247">
        <v>133861.23315975489</v>
      </c>
      <c r="W247" s="1">
        <v>0.68325487683945096</v>
      </c>
      <c r="X247">
        <v>0.22530080760179841</v>
      </c>
      <c r="Y247">
        <v>9.1444315558750683E-2</v>
      </c>
      <c r="Z247">
        <v>0.31674512316054909</v>
      </c>
      <c r="AA247">
        <v>133.86123315975479</v>
      </c>
      <c r="AB247">
        <v>3780.6751477802518</v>
      </c>
      <c r="AC247" s="1">
        <v>457.08165080549122</v>
      </c>
      <c r="AD247">
        <v>89420.67670058347</v>
      </c>
      <c r="AE247" s="1" t="s">
        <v>3</v>
      </c>
      <c r="AF247">
        <v>30524.15</v>
      </c>
      <c r="AG247" s="1">
        <v>46009.662976596846</v>
      </c>
      <c r="AH247" s="1">
        <v>43.672463</v>
      </c>
      <c r="AI247">
        <v>26.975470300000001</v>
      </c>
      <c r="AJ247">
        <v>30.547687750000009</v>
      </c>
      <c r="AK247">
        <v>2.036</v>
      </c>
      <c r="AL247">
        <v>1.67540745</v>
      </c>
      <c r="AM247">
        <v>1.86877005</v>
      </c>
      <c r="AN247">
        <v>134.8971454018029</v>
      </c>
      <c r="AO247" s="1">
        <v>1.048774546573086</v>
      </c>
      <c r="AP247">
        <v>2179.353740605477</v>
      </c>
      <c r="AQ247" s="1">
        <v>3575.6452380480059</v>
      </c>
      <c r="AR247" s="1">
        <v>9421.3524537609101</v>
      </c>
      <c r="AS247" s="1">
        <v>1135.53660724112</v>
      </c>
      <c r="AT247">
        <v>509.67327239818138</v>
      </c>
      <c r="AU247">
        <v>16821.561312053691</v>
      </c>
      <c r="AV247" s="1">
        <v>9840.9200639993815</v>
      </c>
      <c r="AW247" s="1">
        <v>0.54056640919999999</v>
      </c>
      <c r="AX247">
        <v>3383.32096831844</v>
      </c>
      <c r="AY247" s="1">
        <v>0.18526871616999999</v>
      </c>
      <c r="AZ247">
        <v>857.11092621841999</v>
      </c>
      <c r="BA247">
        <v>4.7262328025000001E-2</v>
      </c>
      <c r="BB247">
        <v>4188.5334127824299</v>
      </c>
      <c r="BC247" s="1">
        <v>0.22690254662000001</v>
      </c>
      <c r="BD247">
        <v>18269.885371318669</v>
      </c>
      <c r="BE247" s="1">
        <v>0.55689041553356011</v>
      </c>
      <c r="BF247">
        <v>0.2323825788884506</v>
      </c>
      <c r="BG247">
        <v>0.16514740977062939</v>
      </c>
      <c r="BH247">
        <v>3.1493715526776267E-2</v>
      </c>
      <c r="BI247">
        <v>1.4085880280583409E-2</v>
      </c>
    </row>
    <row r="248" spans="1:61" x14ac:dyDescent="0.35">
      <c r="A248" t="s">
        <v>1571</v>
      </c>
      <c r="B248" t="s">
        <v>873</v>
      </c>
      <c r="C248">
        <v>59.4</v>
      </c>
      <c r="D248">
        <v>12.363944750167811</v>
      </c>
      <c r="E248">
        <v>667.87172424999994</v>
      </c>
      <c r="F248">
        <v>1.077179048260607E-2</v>
      </c>
      <c r="G248">
        <v>2.0952182800604149E-2</v>
      </c>
      <c r="H248" t="s">
        <v>3</v>
      </c>
      <c r="I248">
        <v>2.5571755997060051E-2</v>
      </c>
      <c r="J248">
        <v>0.95581393973818363</v>
      </c>
      <c r="K248">
        <v>2.0721754247922001E-2</v>
      </c>
      <c r="L248">
        <v>0.16099595655890131</v>
      </c>
      <c r="M248" t="s">
        <v>3</v>
      </c>
      <c r="N248">
        <v>0.1193664799928837</v>
      </c>
      <c r="O248">
        <v>63222.777257881513</v>
      </c>
      <c r="P248" s="1">
        <v>0.18261393196792949</v>
      </c>
      <c r="Q248">
        <v>0.1598370793109295</v>
      </c>
      <c r="R248">
        <v>0.65754898872114109</v>
      </c>
      <c r="S248">
        <v>5.7835000000000001</v>
      </c>
      <c r="T248">
        <v>81670.258776900009</v>
      </c>
      <c r="U248" s="1">
        <v>116.62043908960899</v>
      </c>
      <c r="V248">
        <v>199084.98315363959</v>
      </c>
      <c r="W248" s="1">
        <v>0.81569291394292587</v>
      </c>
      <c r="X248">
        <v>6.0165707454484713E-2</v>
      </c>
      <c r="Y248">
        <v>0.12414137860258941</v>
      </c>
      <c r="Z248">
        <v>0.18430708605707419</v>
      </c>
      <c r="AA248">
        <v>199.0849831536396</v>
      </c>
      <c r="AB248">
        <v>5024.9337974467171</v>
      </c>
      <c r="AC248" s="1">
        <v>521.38969107820049</v>
      </c>
      <c r="AD248">
        <v>180704.2165666786</v>
      </c>
      <c r="AE248" s="1" t="s">
        <v>3</v>
      </c>
      <c r="AF248">
        <v>45162.425000000003</v>
      </c>
      <c r="AG248" s="1">
        <v>77784.84569965917</v>
      </c>
      <c r="AH248" s="1">
        <v>34.230459400000001</v>
      </c>
      <c r="AI248">
        <v>22.406628099999999</v>
      </c>
      <c r="AJ248">
        <v>26.03179905</v>
      </c>
      <c r="AK248">
        <v>1.258</v>
      </c>
      <c r="AL248">
        <v>0.84775189999999989</v>
      </c>
      <c r="AM248">
        <v>1.1178950000000001</v>
      </c>
      <c r="AN248">
        <v>1949.0440129671219</v>
      </c>
      <c r="AO248">
        <v>1.128402441299734</v>
      </c>
      <c r="AP248">
        <v>1863.8851520549631</v>
      </c>
      <c r="AQ248" s="1">
        <v>2812.3391506385769</v>
      </c>
      <c r="AR248" s="1">
        <v>8390.4273858055349</v>
      </c>
      <c r="AS248" s="1">
        <v>624.8832049493443</v>
      </c>
      <c r="AT248">
        <v>526.04195589441974</v>
      </c>
      <c r="AU248">
        <v>14217.57684934284</v>
      </c>
      <c r="AV248" s="1">
        <v>7498.8873588166261</v>
      </c>
      <c r="AW248" s="1">
        <v>0.4617931972249999</v>
      </c>
      <c r="AX248">
        <v>6429.3464569896551</v>
      </c>
      <c r="AY248" s="1">
        <v>0.38077831772499998</v>
      </c>
      <c r="AZ248">
        <v>1375.48691326383</v>
      </c>
      <c r="BA248">
        <v>8.2662837624999999E-2</v>
      </c>
      <c r="BB248">
        <v>1247.8845058936249</v>
      </c>
      <c r="BC248" s="1">
        <v>7.4765647419999998E-2</v>
      </c>
      <c r="BD248">
        <v>16551.605234963739</v>
      </c>
      <c r="BE248" s="1">
        <v>0.56970749610462534</v>
      </c>
      <c r="BF248">
        <v>0.2451547506380545</v>
      </c>
      <c r="BG248">
        <v>0.1227528753327964</v>
      </c>
      <c r="BH248">
        <v>4.0214080530100879E-2</v>
      </c>
      <c r="BI248">
        <v>2.217079739442292E-2</v>
      </c>
    </row>
    <row r="249" spans="1:61" x14ac:dyDescent="0.35">
      <c r="A249" t="s">
        <v>1572</v>
      </c>
      <c r="B249" t="s">
        <v>874</v>
      </c>
      <c r="C249">
        <v>129.85</v>
      </c>
      <c r="D249">
        <v>14.243052468556741</v>
      </c>
      <c r="E249">
        <v>1621.5601537499999</v>
      </c>
      <c r="F249">
        <v>6.7366442502914473E-3</v>
      </c>
      <c r="G249">
        <v>9.7313391685898403E-3</v>
      </c>
      <c r="H249" t="s">
        <v>3</v>
      </c>
      <c r="I249">
        <v>2.114865889406611E-2</v>
      </c>
      <c r="J249">
        <v>0.94093486400546344</v>
      </c>
      <c r="K249">
        <v>3.046521553891577E-2</v>
      </c>
      <c r="L249">
        <v>0.45338337911333843</v>
      </c>
      <c r="M249">
        <v>8.7236457223763796E-3</v>
      </c>
      <c r="N249">
        <v>0.16630128324699481</v>
      </c>
      <c r="O249">
        <v>61339.744677020994</v>
      </c>
      <c r="P249" s="1">
        <v>0.20466708179661361</v>
      </c>
      <c r="Q249">
        <v>0.18085707640286169</v>
      </c>
      <c r="R249">
        <v>0.61447584180052472</v>
      </c>
      <c r="S249">
        <v>14.287000000000001</v>
      </c>
      <c r="T249">
        <v>80654.523205203499</v>
      </c>
      <c r="U249" s="1">
        <v>118.2432076333025</v>
      </c>
      <c r="V249">
        <v>217899.00776556879</v>
      </c>
      <c r="W249" s="1">
        <v>0.72036695791118577</v>
      </c>
      <c r="X249">
        <v>0.12414930723970199</v>
      </c>
      <c r="Y249">
        <v>0.15548373484911221</v>
      </c>
      <c r="Z249">
        <v>0.27963304208881429</v>
      </c>
      <c r="AA249">
        <v>217.89900776556871</v>
      </c>
      <c r="AB249">
        <v>5188.4964003010728</v>
      </c>
      <c r="AC249" s="1">
        <v>500.76771138728873</v>
      </c>
      <c r="AD249">
        <v>175937.06582518289</v>
      </c>
      <c r="AE249" s="1" t="s">
        <v>3</v>
      </c>
      <c r="AF249">
        <v>36593.375</v>
      </c>
      <c r="AG249" s="1">
        <v>56816.542872737577</v>
      </c>
      <c r="AH249" s="1">
        <v>31.50680225</v>
      </c>
      <c r="AI249">
        <v>21.596016899999999</v>
      </c>
      <c r="AJ249">
        <v>23.278752300000001</v>
      </c>
      <c r="AK249">
        <v>1.5149999999999999</v>
      </c>
      <c r="AL249">
        <v>1.06517145</v>
      </c>
      <c r="AM249">
        <v>1.3013203</v>
      </c>
      <c r="AN249">
        <v>367.51258408483261</v>
      </c>
      <c r="AO249" s="1">
        <v>0.99022276168197931</v>
      </c>
      <c r="AP249">
        <v>1799.5850030023601</v>
      </c>
      <c r="AQ249" s="1">
        <v>2956.358348700745</v>
      </c>
      <c r="AR249" s="1">
        <v>8082.1573171679966</v>
      </c>
      <c r="AS249" s="1">
        <v>820.56299895629968</v>
      </c>
      <c r="AT249">
        <v>346.91135455222422</v>
      </c>
      <c r="AU249">
        <v>14005.575022379629</v>
      </c>
      <c r="AV249" s="1">
        <v>7779.8742770896497</v>
      </c>
      <c r="AW249" s="1">
        <v>0.50030923390000004</v>
      </c>
      <c r="AX249">
        <v>4940.6204877994796</v>
      </c>
      <c r="AY249" s="1">
        <v>0.30762043954000001</v>
      </c>
      <c r="AZ249">
        <v>988.37559780865013</v>
      </c>
      <c r="BA249">
        <v>6.1848053265000001E-2</v>
      </c>
      <c r="BB249">
        <v>2084.4010009235699</v>
      </c>
      <c r="BC249" s="1">
        <v>0.130222273315</v>
      </c>
      <c r="BD249">
        <v>15793.27136362135</v>
      </c>
      <c r="BE249" s="1">
        <v>0.53764911544862581</v>
      </c>
      <c r="BF249">
        <v>0.24713360405606019</v>
      </c>
      <c r="BG249">
        <v>0.149351480309074</v>
      </c>
      <c r="BH249">
        <v>4.823143959004135E-2</v>
      </c>
      <c r="BI249">
        <v>1.763436059619854E-2</v>
      </c>
    </row>
    <row r="250" spans="1:61" x14ac:dyDescent="0.35">
      <c r="A250" t="s">
        <v>1573</v>
      </c>
      <c r="B250" t="s">
        <v>875</v>
      </c>
      <c r="C250">
        <v>29.45</v>
      </c>
      <c r="D250">
        <v>178.6564423580086</v>
      </c>
      <c r="E250">
        <v>4844.4217522500003</v>
      </c>
      <c r="F250">
        <v>3.4339085229965517E-2</v>
      </c>
      <c r="G250">
        <v>4.7920163781305258E-2</v>
      </c>
      <c r="H250">
        <v>2.190376699497891E-3</v>
      </c>
      <c r="I250">
        <v>4.8681593483243343E-2</v>
      </c>
      <c r="J250">
        <v>0.81839402922083282</v>
      </c>
      <c r="K250">
        <v>4.9445531907925548E-2</v>
      </c>
      <c r="L250">
        <v>0.2130488914302579</v>
      </c>
      <c r="M250">
        <v>2.1982012936125329E-2</v>
      </c>
      <c r="N250">
        <v>0.14406412921510969</v>
      </c>
      <c r="O250">
        <v>77481.016725044974</v>
      </c>
      <c r="P250" s="1">
        <v>0.1696082026490259</v>
      </c>
      <c r="Q250">
        <v>0.18662561112049261</v>
      </c>
      <c r="R250">
        <v>0.64376618623048132</v>
      </c>
      <c r="S250">
        <v>32.819000000000003</v>
      </c>
      <c r="T250">
        <v>100256.1794259145</v>
      </c>
      <c r="U250" s="1">
        <v>154.8212488539244</v>
      </c>
      <c r="V250">
        <v>278342.35881210607</v>
      </c>
      <c r="W250" s="1">
        <v>0.79702007887318638</v>
      </c>
      <c r="X250">
        <v>0.16618392396158879</v>
      </c>
      <c r="Y250">
        <v>3.6795997165224963E-2</v>
      </c>
      <c r="Z250">
        <v>0.20297992112681371</v>
      </c>
      <c r="AA250">
        <v>278.34235881210611</v>
      </c>
      <c r="AB250">
        <v>10261.44628172921</v>
      </c>
      <c r="AC250" s="1">
        <v>1025.7918332353499</v>
      </c>
      <c r="AD250">
        <v>236333.80886543711</v>
      </c>
      <c r="AE250" s="1" t="s">
        <v>3</v>
      </c>
      <c r="AF250">
        <v>48915.55</v>
      </c>
      <c r="AG250" s="1">
        <v>91759.570166288264</v>
      </c>
      <c r="AH250" s="1">
        <v>68.938631049999998</v>
      </c>
      <c r="AI250">
        <v>34.591689249999988</v>
      </c>
      <c r="AJ250">
        <v>40.341265800000002</v>
      </c>
      <c r="AK250">
        <v>1.9830000000000001</v>
      </c>
      <c r="AL250">
        <v>1.53796025</v>
      </c>
      <c r="AM250">
        <v>1.7126735</v>
      </c>
      <c r="AN250">
        <v>0</v>
      </c>
      <c r="AO250" s="1">
        <v>0.8298421064703041</v>
      </c>
      <c r="AP250">
        <v>1799.300038992202</v>
      </c>
      <c r="AQ250" s="1">
        <v>2643.1110593430808</v>
      </c>
      <c r="AR250" s="1">
        <v>8722.0131693146359</v>
      </c>
      <c r="AS250" s="1">
        <v>1052.0796051009279</v>
      </c>
      <c r="AT250">
        <v>404.47172841159579</v>
      </c>
      <c r="AU250">
        <v>14620.975601162439</v>
      </c>
      <c r="AV250" s="1">
        <v>3867.0250117513901</v>
      </c>
      <c r="AW250" s="1">
        <v>0.26005905250499989</v>
      </c>
      <c r="AX250">
        <v>8978.4023614461876</v>
      </c>
      <c r="AY250" s="1">
        <v>0.58104802739500006</v>
      </c>
      <c r="AZ250">
        <v>1228.0095449114051</v>
      </c>
      <c r="BA250">
        <v>8.186146415499998E-2</v>
      </c>
      <c r="BB250">
        <v>1150.6972429627849</v>
      </c>
      <c r="BC250" s="1">
        <v>7.7031455940000007E-2</v>
      </c>
      <c r="BD250">
        <v>15224.13416107177</v>
      </c>
      <c r="BE250" s="1">
        <v>0.59431847903286772</v>
      </c>
      <c r="BF250">
        <v>0.2335187119642988</v>
      </c>
      <c r="BG250">
        <v>0.1228557081525075</v>
      </c>
      <c r="BH250">
        <v>3.2084329294794253E-2</v>
      </c>
      <c r="BI250">
        <v>1.722277155553165E-2</v>
      </c>
    </row>
    <row r="251" spans="1:61" x14ac:dyDescent="0.35">
      <c r="A251" t="s">
        <v>1574</v>
      </c>
      <c r="B251" t="s">
        <v>876</v>
      </c>
      <c r="C251">
        <v>75</v>
      </c>
      <c r="D251">
        <v>11.31904591966007</v>
      </c>
      <c r="E251">
        <v>819.16322060000016</v>
      </c>
      <c r="F251">
        <v>1.7601499456067281E-2</v>
      </c>
      <c r="G251">
        <v>1.2373676594300441E-2</v>
      </c>
      <c r="H251" t="s">
        <v>3</v>
      </c>
      <c r="I251">
        <v>2.6242537404065971E-2</v>
      </c>
      <c r="J251">
        <v>0.9444312490471789</v>
      </c>
      <c r="K251">
        <v>2.5797841061394499E-2</v>
      </c>
      <c r="L251">
        <v>0.34336914665972462</v>
      </c>
      <c r="M251">
        <v>1.7476206617365479E-2</v>
      </c>
      <c r="N251">
        <v>0.15697178315812579</v>
      </c>
      <c r="O251">
        <v>60989.840679370507</v>
      </c>
      <c r="P251" s="1">
        <v>0.2203121309039999</v>
      </c>
      <c r="Q251">
        <v>0.18035889247566009</v>
      </c>
      <c r="R251">
        <v>0.59932897662034013</v>
      </c>
      <c r="S251">
        <v>8.6110000000000007</v>
      </c>
      <c r="T251">
        <v>78015.404187197986</v>
      </c>
      <c r="U251" s="1">
        <v>105.61656046271921</v>
      </c>
      <c r="V251">
        <v>242136.69178866781</v>
      </c>
      <c r="W251" s="1">
        <v>0.77500683573760276</v>
      </c>
      <c r="X251">
        <v>5.911145374050554E-2</v>
      </c>
      <c r="Y251">
        <v>0.16588171052189171</v>
      </c>
      <c r="Z251">
        <v>0.22499316426239721</v>
      </c>
      <c r="AA251">
        <v>242.13669178866769</v>
      </c>
      <c r="AB251">
        <v>6828.5419804802023</v>
      </c>
      <c r="AC251" s="1">
        <v>611.17440099672876</v>
      </c>
      <c r="AD251">
        <v>195413.59705303109</v>
      </c>
      <c r="AE251" s="1" t="s">
        <v>3</v>
      </c>
      <c r="AF251">
        <v>38896.9</v>
      </c>
      <c r="AG251" s="1">
        <v>62247.625820749046</v>
      </c>
      <c r="AH251" s="1">
        <v>37.7995448</v>
      </c>
      <c r="AI251">
        <v>23.425008699999999</v>
      </c>
      <c r="AJ251">
        <v>26.137224549999999</v>
      </c>
      <c r="AK251">
        <v>2.2195</v>
      </c>
      <c r="AL251">
        <v>1.3515779999999999</v>
      </c>
      <c r="AM251">
        <v>1.72682555</v>
      </c>
      <c r="AN251">
        <v>1330.7415724905411</v>
      </c>
      <c r="AO251" s="1">
        <v>1.29609003987764</v>
      </c>
      <c r="AP251">
        <v>2109.7800134848981</v>
      </c>
      <c r="AQ251" s="1">
        <v>3044.6653942099019</v>
      </c>
      <c r="AR251" s="1">
        <v>8412.5050897420351</v>
      </c>
      <c r="AS251" s="1">
        <v>901.95411281320719</v>
      </c>
      <c r="AT251">
        <v>496.8679601095746</v>
      </c>
      <c r="AU251">
        <v>14965.772570359621</v>
      </c>
      <c r="AV251" s="1">
        <v>7359.7088856852806</v>
      </c>
      <c r="AW251" s="1">
        <v>0.44222301289499999</v>
      </c>
      <c r="AX251">
        <v>6542.6838533564351</v>
      </c>
      <c r="AY251" s="1">
        <v>0.37279217046000002</v>
      </c>
      <c r="AZ251">
        <v>1178.2888296337951</v>
      </c>
      <c r="BA251">
        <v>6.8709843460000003E-2</v>
      </c>
      <c r="BB251">
        <v>1965.0692526248949</v>
      </c>
      <c r="BC251" s="1">
        <v>0.11627497319000001</v>
      </c>
      <c r="BD251">
        <v>17045.750821300411</v>
      </c>
      <c r="BE251" s="1">
        <v>0.5463496603027107</v>
      </c>
      <c r="BF251">
        <v>0.22938597774995159</v>
      </c>
      <c r="BG251">
        <v>0.16270491428756609</v>
      </c>
      <c r="BH251">
        <v>4.0152520099680893E-2</v>
      </c>
      <c r="BI251">
        <v>2.1406927560090661E-2</v>
      </c>
    </row>
    <row r="252" spans="1:61" x14ac:dyDescent="0.35">
      <c r="A252" t="s">
        <v>1575</v>
      </c>
      <c r="B252" t="s">
        <v>877</v>
      </c>
      <c r="C252">
        <v>88.1</v>
      </c>
      <c r="D252">
        <v>16.366778223452989</v>
      </c>
      <c r="E252">
        <v>1264.49595705</v>
      </c>
      <c r="F252" t="s">
        <v>3</v>
      </c>
      <c r="G252">
        <v>1.032059224447847E-2</v>
      </c>
      <c r="H252" t="s">
        <v>3</v>
      </c>
      <c r="I252">
        <v>1.8061197810780621E-2</v>
      </c>
      <c r="J252">
        <v>0.95019115898237483</v>
      </c>
      <c r="K252">
        <v>2.4193651550220869E-2</v>
      </c>
      <c r="L252">
        <v>0.36042467341613921</v>
      </c>
      <c r="M252">
        <v>9.146544496514173E-3</v>
      </c>
      <c r="N252">
        <v>0.14438291929589869</v>
      </c>
      <c r="O252">
        <v>61502.562028417502</v>
      </c>
      <c r="P252" s="1">
        <v>0.19025109316216071</v>
      </c>
      <c r="Q252">
        <v>0.17906822060057631</v>
      </c>
      <c r="R252">
        <v>0.63068068623726281</v>
      </c>
      <c r="S252">
        <v>10.127000000000001</v>
      </c>
      <c r="T252">
        <v>83110.468200251009</v>
      </c>
      <c r="U252" s="1">
        <v>130.0631426546538</v>
      </c>
      <c r="V252">
        <v>225067.39345546369</v>
      </c>
      <c r="W252" s="1">
        <v>0.75632124876754026</v>
      </c>
      <c r="X252">
        <v>7.3028879867773816E-2</v>
      </c>
      <c r="Y252">
        <v>0.17064987136468601</v>
      </c>
      <c r="Z252">
        <v>0.2436787512324598</v>
      </c>
      <c r="AA252">
        <v>225.0673934554637</v>
      </c>
      <c r="AB252">
        <v>5766.2277422749821</v>
      </c>
      <c r="AC252" s="1">
        <v>558.93919702059009</v>
      </c>
      <c r="AD252">
        <v>185055.75061947459</v>
      </c>
      <c r="AE252" s="1" t="s">
        <v>3</v>
      </c>
      <c r="AF252">
        <v>38775.074999999997</v>
      </c>
      <c r="AG252" s="1">
        <v>63790.163326222551</v>
      </c>
      <c r="AH252" s="1">
        <v>35.931047749999998</v>
      </c>
      <c r="AI252">
        <v>22.569057999999998</v>
      </c>
      <c r="AJ252">
        <v>24.520264699999998</v>
      </c>
      <c r="AK252">
        <v>1.8640000000000001</v>
      </c>
      <c r="AL252">
        <v>1.2789744999999999</v>
      </c>
      <c r="AM252">
        <v>1.4935860000000001</v>
      </c>
      <c r="AN252">
        <v>772.891234495714</v>
      </c>
      <c r="AO252" s="1">
        <v>1.055867299332758</v>
      </c>
      <c r="AP252">
        <v>1779.457903915471</v>
      </c>
      <c r="AQ252" s="1">
        <v>2894.9617776691398</v>
      </c>
      <c r="AR252" s="1">
        <v>7784.7995520593004</v>
      </c>
      <c r="AS252" s="1">
        <v>795.01387953598078</v>
      </c>
      <c r="AT252">
        <v>455.30494619751067</v>
      </c>
      <c r="AU252">
        <v>13709.538059377401</v>
      </c>
      <c r="AV252" s="1">
        <v>7293.2612695659336</v>
      </c>
      <c r="AW252" s="1">
        <v>0.46573123068</v>
      </c>
      <c r="AX252">
        <v>5542.5792959240107</v>
      </c>
      <c r="AY252" s="1">
        <v>0.35061369813999999</v>
      </c>
      <c r="AZ252">
        <v>1129.25656880374</v>
      </c>
      <c r="BA252">
        <v>7.1743899809999997E-2</v>
      </c>
      <c r="BB252">
        <v>1768.44914973191</v>
      </c>
      <c r="BC252" s="1">
        <v>0.11191117137000001</v>
      </c>
      <c r="BD252">
        <v>15733.54628402559</v>
      </c>
      <c r="BE252" s="1">
        <v>0.55148064958512699</v>
      </c>
      <c r="BF252">
        <v>0.23673030405100209</v>
      </c>
      <c r="BG252">
        <v>0.15351010170593399</v>
      </c>
      <c r="BH252">
        <v>4.2418460666002397E-2</v>
      </c>
      <c r="BI252">
        <v>1.5860483991934338E-2</v>
      </c>
    </row>
    <row r="253" spans="1:61" x14ac:dyDescent="0.35">
      <c r="A253" t="s">
        <v>1576</v>
      </c>
      <c r="B253" t="s">
        <v>878</v>
      </c>
      <c r="C253">
        <v>140.80000000000001</v>
      </c>
      <c r="D253">
        <v>12.960081977992219</v>
      </c>
      <c r="E253">
        <v>1467.84629965</v>
      </c>
      <c r="F253">
        <v>5.8887991250898006E-3</v>
      </c>
      <c r="G253">
        <v>1.272790148541275E-2</v>
      </c>
      <c r="H253" t="s">
        <v>3</v>
      </c>
      <c r="I253">
        <v>2.647528062688732E-2</v>
      </c>
      <c r="J253">
        <v>0.92779603544837352</v>
      </c>
      <c r="K253">
        <v>3.4609473466218649E-2</v>
      </c>
      <c r="L253">
        <v>0.45902673726786292</v>
      </c>
      <c r="M253">
        <v>9.6252471494741396E-3</v>
      </c>
      <c r="N253">
        <v>0.16462651433729619</v>
      </c>
      <c r="O253">
        <v>59679.588472275493</v>
      </c>
      <c r="P253" s="1">
        <v>0.21119631164509309</v>
      </c>
      <c r="Q253">
        <v>0.18682236387562909</v>
      </c>
      <c r="R253">
        <v>0.60198132447927777</v>
      </c>
      <c r="S253">
        <v>13.948</v>
      </c>
      <c r="T253">
        <v>79997.907919638499</v>
      </c>
      <c r="U253" s="1">
        <v>109.6473784919778</v>
      </c>
      <c r="V253">
        <v>236810.08857024799</v>
      </c>
      <c r="W253" s="1">
        <v>0.71666315110679224</v>
      </c>
      <c r="X253">
        <v>0.1180172511146196</v>
      </c>
      <c r="Y253">
        <v>0.16531959777858829</v>
      </c>
      <c r="Z253">
        <v>0.28333684889320793</v>
      </c>
      <c r="AA253">
        <v>236.8100885702479</v>
      </c>
      <c r="AB253">
        <v>5692.8953379635886</v>
      </c>
      <c r="AC253" s="1">
        <v>542.24239016369688</v>
      </c>
      <c r="AD253">
        <v>190316.1788297208</v>
      </c>
      <c r="AE253" s="1" t="s">
        <v>3</v>
      </c>
      <c r="AF253">
        <v>36435.724999999999</v>
      </c>
      <c r="AG253" s="1">
        <v>59095.837047245099</v>
      </c>
      <c r="AH253" s="1">
        <v>31.2873594</v>
      </c>
      <c r="AI253">
        <v>21.516702949999999</v>
      </c>
      <c r="AJ253">
        <v>22.587846299999999</v>
      </c>
      <c r="AK253">
        <v>1.7524999999999999</v>
      </c>
      <c r="AL253">
        <v>1.19273005</v>
      </c>
      <c r="AM253">
        <v>1.4460464500000001</v>
      </c>
      <c r="AN253">
        <v>796.19386185628196</v>
      </c>
      <c r="AO253" s="1">
        <v>1.12589740841334</v>
      </c>
      <c r="AP253">
        <v>1875.639778888524</v>
      </c>
      <c r="AQ253" s="1">
        <v>3247.4867046213681</v>
      </c>
      <c r="AR253" s="1">
        <v>8394.9081162987313</v>
      </c>
      <c r="AS253" s="1">
        <v>882.61061239759124</v>
      </c>
      <c r="AT253" s="1">
        <v>432.28792528216587</v>
      </c>
      <c r="AU253">
        <v>14832.93313748838</v>
      </c>
      <c r="AV253" s="1">
        <v>7468.3295670449243</v>
      </c>
      <c r="AW253" s="1">
        <v>0.45909312981499989</v>
      </c>
      <c r="AX253">
        <v>5628.6322466163147</v>
      </c>
      <c r="AY253" s="1">
        <v>0.33790642617000011</v>
      </c>
      <c r="AZ253">
        <v>1015.219164551225</v>
      </c>
      <c r="BA253">
        <v>6.1201487530000001E-2</v>
      </c>
      <c r="BB253">
        <v>2336.1066299388699</v>
      </c>
      <c r="BC253" s="1">
        <v>0.14179895649499999</v>
      </c>
      <c r="BD253">
        <v>16448.287608151331</v>
      </c>
      <c r="BE253" s="1">
        <v>0.54796839387902896</v>
      </c>
      <c r="BF253">
        <v>0.24943860737236109</v>
      </c>
      <c r="BG253">
        <v>0.13726946769092069</v>
      </c>
      <c r="BH253">
        <v>4.6544051437505937E-2</v>
      </c>
      <c r="BI253">
        <v>1.8779479620183299E-2</v>
      </c>
    </row>
    <row r="254" spans="1:61" x14ac:dyDescent="0.35">
      <c r="A254" t="s">
        <v>1577</v>
      </c>
      <c r="B254" t="s">
        <v>879</v>
      </c>
      <c r="C254">
        <v>53.65</v>
      </c>
      <c r="D254">
        <v>23.348011867776918</v>
      </c>
      <c r="E254">
        <v>1077.9632154999999</v>
      </c>
      <c r="F254">
        <v>7.6723436431356843E-3</v>
      </c>
      <c r="G254">
        <v>1.60532581258639E-2</v>
      </c>
      <c r="H254" t="s">
        <v>3</v>
      </c>
      <c r="I254">
        <v>2.6060582551818551E-2</v>
      </c>
      <c r="J254">
        <v>0.92218767776266353</v>
      </c>
      <c r="K254">
        <v>3.6711277300361937E-2</v>
      </c>
      <c r="L254">
        <v>0.38615346029267722</v>
      </c>
      <c r="M254">
        <v>1.4473964049438169E-2</v>
      </c>
      <c r="N254">
        <v>0.14977435675720879</v>
      </c>
      <c r="O254">
        <v>60865.084501873513</v>
      </c>
      <c r="P254" s="1">
        <v>0.20885827680700569</v>
      </c>
      <c r="Q254">
        <v>0.18434591341649151</v>
      </c>
      <c r="R254">
        <v>0.60679580977650283</v>
      </c>
      <c r="S254">
        <v>9.6524999999999999</v>
      </c>
      <c r="T254">
        <v>84114.712681682489</v>
      </c>
      <c r="U254" s="1">
        <v>114.3726709894852</v>
      </c>
      <c r="V254">
        <v>242620.5624846713</v>
      </c>
      <c r="W254" s="1">
        <v>0.80536285261870189</v>
      </c>
      <c r="X254">
        <v>9.902122725180254E-2</v>
      </c>
      <c r="Y254">
        <v>9.5615920129495546E-2</v>
      </c>
      <c r="Z254">
        <v>0.19463714738129809</v>
      </c>
      <c r="AA254">
        <v>242.6205624846713</v>
      </c>
      <c r="AB254">
        <v>6035.7963913756994</v>
      </c>
      <c r="AC254" s="1">
        <v>678.67662772693689</v>
      </c>
      <c r="AD254">
        <v>191282.83759399099</v>
      </c>
      <c r="AE254" s="1" t="s">
        <v>3</v>
      </c>
      <c r="AF254">
        <v>39675.75</v>
      </c>
      <c r="AG254" s="1">
        <v>65885.553056800869</v>
      </c>
      <c r="AH254" s="1">
        <v>38.720040150000003</v>
      </c>
      <c r="AI254">
        <v>22.556178250000009</v>
      </c>
      <c r="AJ254">
        <v>26.548550250000002</v>
      </c>
      <c r="AK254">
        <v>1.7475000000000001</v>
      </c>
      <c r="AL254">
        <v>1.28464585</v>
      </c>
      <c r="AM254">
        <v>1.63266165</v>
      </c>
      <c r="AN254">
        <v>1162.2474128915121</v>
      </c>
      <c r="AO254" s="1">
        <v>1.1484444817548589</v>
      </c>
      <c r="AP254">
        <v>1877.4939077849299</v>
      </c>
      <c r="AQ254" s="1">
        <v>2830.6066847445818</v>
      </c>
      <c r="AR254" s="1">
        <v>7771.027822058948</v>
      </c>
      <c r="AS254" s="1">
        <v>844.42459185958762</v>
      </c>
      <c r="AT254">
        <v>489.72667789000809</v>
      </c>
      <c r="AU254">
        <v>13813.27968433806</v>
      </c>
      <c r="AV254" s="1">
        <v>6505.9340265192059</v>
      </c>
      <c r="AW254" s="1">
        <v>0.41580095095000003</v>
      </c>
      <c r="AX254">
        <v>6406.3578977782636</v>
      </c>
      <c r="AY254" s="1">
        <v>0.39116148239499993</v>
      </c>
      <c r="AZ254">
        <v>1137.82044419259</v>
      </c>
      <c r="BA254">
        <v>7.0712664030000011E-2</v>
      </c>
      <c r="BB254">
        <v>2014.9751138328199</v>
      </c>
      <c r="BC254" s="1">
        <v>0.12232490264</v>
      </c>
      <c r="BD254">
        <v>16065.087482322881</v>
      </c>
      <c r="BE254" s="1">
        <v>0.54643950801514585</v>
      </c>
      <c r="BF254">
        <v>0.23279443281076229</v>
      </c>
      <c r="BG254">
        <v>0.16517934713008969</v>
      </c>
      <c r="BH254">
        <v>3.3720755891126768E-2</v>
      </c>
      <c r="BI254">
        <v>2.1865956152875309E-2</v>
      </c>
    </row>
    <row r="255" spans="1:61" x14ac:dyDescent="0.35">
      <c r="A255" t="s">
        <v>1578</v>
      </c>
      <c r="B255" t="s">
        <v>880</v>
      </c>
      <c r="C255">
        <v>30.333333333333329</v>
      </c>
      <c r="D255">
        <v>63.223932398747273</v>
      </c>
      <c r="E255">
        <v>703.25401466666665</v>
      </c>
      <c r="F255" t="s">
        <v>3</v>
      </c>
      <c r="G255">
        <v>0.1881689447138809</v>
      </c>
      <c r="H255" t="s">
        <v>3</v>
      </c>
      <c r="I255">
        <v>0.10616070421937911</v>
      </c>
      <c r="J255">
        <v>0.57955296688053082</v>
      </c>
      <c r="K255">
        <v>0.1226884457046532</v>
      </c>
      <c r="L255">
        <v>0.79262236025340294</v>
      </c>
      <c r="M255">
        <v>8.8081964803254642E-2</v>
      </c>
      <c r="N255">
        <v>0.17399844099652931</v>
      </c>
      <c r="O255">
        <v>63376.42528697833</v>
      </c>
      <c r="P255" s="1">
        <v>0.20810042044141269</v>
      </c>
      <c r="Q255">
        <v>0.23721455320602239</v>
      </c>
      <c r="R255">
        <v>0.55468502635256478</v>
      </c>
      <c r="S255">
        <v>9.3083333333333336</v>
      </c>
      <c r="T255">
        <v>87354.051989560001</v>
      </c>
      <c r="U255" s="1">
        <v>76.186177554727564</v>
      </c>
      <c r="V255">
        <v>195825.1770660039</v>
      </c>
      <c r="W255" s="1">
        <v>0.62846878294743613</v>
      </c>
      <c r="X255">
        <v>0.245298694296847</v>
      </c>
      <c r="Y255">
        <v>0.12623252275571689</v>
      </c>
      <c r="Z255">
        <v>0.37153121705256398</v>
      </c>
      <c r="AA255">
        <v>195.8251770660039</v>
      </c>
      <c r="AB255">
        <v>5752.7330863455982</v>
      </c>
      <c r="AC255" s="1">
        <v>495.12792837094099</v>
      </c>
      <c r="AD255">
        <v>141804.37354882219</v>
      </c>
      <c r="AE255" s="1" t="s">
        <v>3</v>
      </c>
      <c r="AF255">
        <v>33362.833333333343</v>
      </c>
      <c r="AG255" s="1">
        <v>52805.689407480357</v>
      </c>
      <c r="AH255" s="1">
        <v>44.862745833333328</v>
      </c>
      <c r="AI255">
        <v>26.451307333333329</v>
      </c>
      <c r="AJ255">
        <v>29.792072833333329</v>
      </c>
      <c r="AK255">
        <v>1.966666666666667</v>
      </c>
      <c r="AL255">
        <v>1.4244129999999999</v>
      </c>
      <c r="AM255">
        <v>1.7013918333333331</v>
      </c>
      <c r="AN255">
        <v>1542.1951332873909</v>
      </c>
      <c r="AO255" s="1">
        <v>1.1312567221547389</v>
      </c>
      <c r="AP255">
        <v>3051.0156733905701</v>
      </c>
      <c r="AQ255" s="1">
        <v>3339.8054948204708</v>
      </c>
      <c r="AR255" s="1">
        <v>10590.35403335159</v>
      </c>
      <c r="AS255" s="1">
        <v>1243.487757558903</v>
      </c>
      <c r="AT255">
        <v>593.56175790003033</v>
      </c>
      <c r="AU255">
        <v>18818.22471702156</v>
      </c>
      <c r="AV255" s="1">
        <v>9947.2426142136828</v>
      </c>
      <c r="AW255" s="1">
        <v>0.4783247125666667</v>
      </c>
      <c r="AX255">
        <v>6616.2405593765834</v>
      </c>
      <c r="AY255" s="1">
        <v>0.30665143483333329</v>
      </c>
      <c r="AZ255">
        <v>1147.51195784735</v>
      </c>
      <c r="BA255">
        <v>5.5983097833333328E-2</v>
      </c>
      <c r="BB255">
        <v>3338.790537643767</v>
      </c>
      <c r="BC255" s="1">
        <v>0.15904075478333329</v>
      </c>
      <c r="BD255">
        <v>21049.785669081379</v>
      </c>
      <c r="BE255" s="1">
        <v>0.53889769476888694</v>
      </c>
      <c r="BF255">
        <v>0.2326126047778545</v>
      </c>
      <c r="BG255">
        <v>0.17768538437924389</v>
      </c>
      <c r="BH255">
        <v>3.0853235463101331E-2</v>
      </c>
      <c r="BI255">
        <v>1.9951080610913351E-2</v>
      </c>
    </row>
    <row r="256" spans="1:61" x14ac:dyDescent="0.35">
      <c r="A256" t="s">
        <v>1579</v>
      </c>
      <c r="B256" t="s">
        <v>881</v>
      </c>
      <c r="C256">
        <v>53</v>
      </c>
      <c r="D256">
        <v>12.18215140693175</v>
      </c>
      <c r="E256">
        <v>581.21442779999984</v>
      </c>
      <c r="F256">
        <v>1.1378445581321679E-2</v>
      </c>
      <c r="G256">
        <v>2.0952182800604149E-2</v>
      </c>
      <c r="H256" t="s">
        <v>3</v>
      </c>
      <c r="I256">
        <v>2.8500618328598681E-2</v>
      </c>
      <c r="J256">
        <v>0.96436413252490671</v>
      </c>
      <c r="K256">
        <v>1.8712817951336651E-2</v>
      </c>
      <c r="L256">
        <v>0.19878586209965579</v>
      </c>
      <c r="M256" t="s">
        <v>3</v>
      </c>
      <c r="N256">
        <v>0.1249442457647391</v>
      </c>
      <c r="O256">
        <v>61309.460148264006</v>
      </c>
      <c r="P256" s="1">
        <v>0.18065964569256759</v>
      </c>
      <c r="Q256">
        <v>0.1769075278323041</v>
      </c>
      <c r="R256">
        <v>0.64243282647512834</v>
      </c>
      <c r="S256">
        <v>5.6555</v>
      </c>
      <c r="T256">
        <v>77693.778558788501</v>
      </c>
      <c r="U256" s="1">
        <v>106.10163229249611</v>
      </c>
      <c r="V256">
        <v>179744.25251830561</v>
      </c>
      <c r="W256" s="1">
        <v>0.84488497961634135</v>
      </c>
      <c r="X256">
        <v>5.7119243317372913E-2</v>
      </c>
      <c r="Y256">
        <v>9.7995777066285594E-2</v>
      </c>
      <c r="Z256">
        <v>0.15511502038365849</v>
      </c>
      <c r="AA256">
        <v>179.74425251830559</v>
      </c>
      <c r="AB256">
        <v>4244.5108353304186</v>
      </c>
      <c r="AC256" s="1">
        <v>484.50615952690401</v>
      </c>
      <c r="AD256">
        <v>170032.4502088853</v>
      </c>
      <c r="AE256" s="1" t="s">
        <v>3</v>
      </c>
      <c r="AF256">
        <v>44696.675000000003</v>
      </c>
      <c r="AG256" s="1">
        <v>74551.47148204167</v>
      </c>
      <c r="AH256" s="1">
        <v>32.3075592</v>
      </c>
      <c r="AI256">
        <v>21.848719249999998</v>
      </c>
      <c r="AJ256">
        <v>24.278326150000002</v>
      </c>
      <c r="AK256">
        <v>1.42</v>
      </c>
      <c r="AL256">
        <v>0.92654755000000011</v>
      </c>
      <c r="AM256">
        <v>1.2554882000000001</v>
      </c>
      <c r="AN256">
        <v>2275.5762405780101</v>
      </c>
      <c r="AO256" s="1">
        <v>1.267153848109366</v>
      </c>
      <c r="AP256">
        <v>1965.579842070443</v>
      </c>
      <c r="AQ256" s="1">
        <v>2758.3581096867561</v>
      </c>
      <c r="AR256" s="1">
        <v>8267.7353224565104</v>
      </c>
      <c r="AS256" s="1">
        <v>611.51733992162849</v>
      </c>
      <c r="AT256">
        <v>498.58893356133109</v>
      </c>
      <c r="AU256">
        <v>14101.779547696669</v>
      </c>
      <c r="AV256" s="1">
        <v>7714.9886262894343</v>
      </c>
      <c r="AW256" s="1">
        <v>0.47580385006999998</v>
      </c>
      <c r="AX256">
        <v>5938.4377078040407</v>
      </c>
      <c r="AY256" s="1">
        <v>0.360072793705</v>
      </c>
      <c r="AZ256">
        <v>1387.21445440919</v>
      </c>
      <c r="BA256">
        <v>8.2352141624999986E-2</v>
      </c>
      <c r="BB256">
        <v>1339.5763697990401</v>
      </c>
      <c r="BC256" s="1">
        <v>8.1771214605000003E-2</v>
      </c>
      <c r="BD256">
        <v>16380.217158301701</v>
      </c>
      <c r="BE256" s="1">
        <v>0.55908947096249129</v>
      </c>
      <c r="BF256">
        <v>0.25308397921774378</v>
      </c>
      <c r="BG256">
        <v>0.12447535083327919</v>
      </c>
      <c r="BH256">
        <v>3.9937749798572453E-2</v>
      </c>
      <c r="BI256">
        <v>2.3413449187913191E-2</v>
      </c>
    </row>
    <row r="257" spans="1:61" x14ac:dyDescent="0.35">
      <c r="A257" t="s">
        <v>1580</v>
      </c>
      <c r="B257" t="s">
        <v>882</v>
      </c>
      <c r="C257">
        <v>65.349999999999994</v>
      </c>
      <c r="D257">
        <v>35.704732748914942</v>
      </c>
      <c r="E257">
        <v>1876.36242025</v>
      </c>
      <c r="F257">
        <v>1.5917010538123211E-2</v>
      </c>
      <c r="G257">
        <v>2.033006089872802E-2</v>
      </c>
      <c r="H257" t="s">
        <v>3</v>
      </c>
      <c r="I257">
        <v>4.2041667907269667E-2</v>
      </c>
      <c r="J257">
        <v>0.89452922351553155</v>
      </c>
      <c r="K257">
        <v>3.6042046824970177E-2</v>
      </c>
      <c r="L257">
        <v>0.1885897017058909</v>
      </c>
      <c r="M257">
        <v>2.707727071898277E-2</v>
      </c>
      <c r="N257">
        <v>0.1209258584715526</v>
      </c>
      <c r="O257">
        <v>67619.929404038499</v>
      </c>
      <c r="P257" s="1">
        <v>0.15835583807240641</v>
      </c>
      <c r="Q257">
        <v>0.17090208974691559</v>
      </c>
      <c r="R257">
        <v>0.67074207218067805</v>
      </c>
      <c r="S257">
        <v>13.581</v>
      </c>
      <c r="T257">
        <v>90440.333553428994</v>
      </c>
      <c r="U257" s="1">
        <v>147.72547142034449</v>
      </c>
      <c r="V257">
        <v>265900.03549208707</v>
      </c>
      <c r="W257" s="1">
        <v>0.80238056594880081</v>
      </c>
      <c r="X257">
        <v>0.12503700562365161</v>
      </c>
      <c r="Y257">
        <v>7.2582428427547557E-2</v>
      </c>
      <c r="Z257">
        <v>0.19761943405119919</v>
      </c>
      <c r="AA257">
        <v>265.90003549208711</v>
      </c>
      <c r="AB257">
        <v>7343.9413794389448</v>
      </c>
      <c r="AC257" s="1">
        <v>773.77613038488767</v>
      </c>
      <c r="AD257">
        <v>225464.9063930496</v>
      </c>
      <c r="AE257" s="1" t="s">
        <v>3</v>
      </c>
      <c r="AF257">
        <v>48563.974999999999</v>
      </c>
      <c r="AG257" s="1">
        <v>97831.349889789431</v>
      </c>
      <c r="AH257" s="1">
        <v>44.285505700000002</v>
      </c>
      <c r="AI257">
        <v>25.880382449999999</v>
      </c>
      <c r="AJ257">
        <v>28.5213477</v>
      </c>
      <c r="AK257">
        <v>1.7264999999999999</v>
      </c>
      <c r="AL257">
        <v>1.2748952499999999</v>
      </c>
      <c r="AM257">
        <v>1.5292386499999999</v>
      </c>
      <c r="AN257">
        <v>1386.991315633539</v>
      </c>
      <c r="AO257" s="1">
        <v>0.87721788612765184</v>
      </c>
      <c r="AP257">
        <v>1654.7357047152541</v>
      </c>
      <c r="AQ257" s="1">
        <v>2686.9870353820879</v>
      </c>
      <c r="AR257" s="1">
        <v>7683.7759555167531</v>
      </c>
      <c r="AS257" s="1">
        <v>751.1306724037911</v>
      </c>
      <c r="AT257">
        <v>365.11946915802309</v>
      </c>
      <c r="AU257">
        <v>13141.74883717591</v>
      </c>
      <c r="AV257" s="1">
        <v>4367.7955232575096</v>
      </c>
      <c r="AW257" s="1">
        <v>0.30906859025499989</v>
      </c>
      <c r="AX257">
        <v>7799.536792133973</v>
      </c>
      <c r="AY257" s="1">
        <v>0.53166977777500013</v>
      </c>
      <c r="AZ257">
        <v>1162.9401600486101</v>
      </c>
      <c r="BA257">
        <v>8.1809333249999991E-2</v>
      </c>
      <c r="BB257">
        <v>1127.3566935280051</v>
      </c>
      <c r="BC257" s="1">
        <v>7.7452298725000007E-2</v>
      </c>
      <c r="BD257">
        <v>14457.629168968089</v>
      </c>
      <c r="BE257" s="1">
        <v>0.56236496443778894</v>
      </c>
      <c r="BF257">
        <v>0.22892643279177999</v>
      </c>
      <c r="BG257">
        <v>0.14952470752544439</v>
      </c>
      <c r="BH257">
        <v>3.924549318881565E-2</v>
      </c>
      <c r="BI257">
        <v>1.993840205617101E-2</v>
      </c>
    </row>
    <row r="258" spans="1:61" x14ac:dyDescent="0.35">
      <c r="A258" t="s">
        <v>1581</v>
      </c>
      <c r="B258" t="s">
        <v>883</v>
      </c>
      <c r="C258">
        <v>84.65</v>
      </c>
      <c r="D258">
        <v>25.292383933246558</v>
      </c>
      <c r="E258">
        <v>1782.3097092</v>
      </c>
      <c r="F258">
        <v>1.4285789440683511E-2</v>
      </c>
      <c r="G258">
        <v>1.5828712149219E-2</v>
      </c>
      <c r="H258" t="s">
        <v>3</v>
      </c>
      <c r="I258">
        <v>4.6063872708057847E-2</v>
      </c>
      <c r="J258">
        <v>0.89611730532503686</v>
      </c>
      <c r="K258">
        <v>3.4031719802289341E-2</v>
      </c>
      <c r="L258">
        <v>0.23198577040178461</v>
      </c>
      <c r="M258">
        <v>2.3937331828970381E-2</v>
      </c>
      <c r="N258">
        <v>0.1272052482467281</v>
      </c>
      <c r="O258">
        <v>67343.614650267002</v>
      </c>
      <c r="P258" s="1">
        <v>0.16949187584845579</v>
      </c>
      <c r="Q258">
        <v>0.18529703252512611</v>
      </c>
      <c r="R258">
        <v>0.64521109162641821</v>
      </c>
      <c r="S258">
        <v>12.734</v>
      </c>
      <c r="T258">
        <v>91347.406310740495</v>
      </c>
      <c r="U258" s="1">
        <v>148.0881675626205</v>
      </c>
      <c r="V258">
        <v>273934.19942463178</v>
      </c>
      <c r="W258" s="1">
        <v>0.76305131810335736</v>
      </c>
      <c r="X258">
        <v>0.1208999435295279</v>
      </c>
      <c r="Y258">
        <v>0.1160487383671147</v>
      </c>
      <c r="Z258">
        <v>0.23694868189664259</v>
      </c>
      <c r="AA258">
        <v>273.9341994246318</v>
      </c>
      <c r="AB258">
        <v>7570.0490292265686</v>
      </c>
      <c r="AC258" s="1">
        <v>727.27102940904012</v>
      </c>
      <c r="AD258">
        <v>236763.63155850529</v>
      </c>
      <c r="AE258" s="1" t="s">
        <v>3</v>
      </c>
      <c r="AF258">
        <v>46957.2</v>
      </c>
      <c r="AG258" s="1">
        <v>91369.08023070803</v>
      </c>
      <c r="AH258" s="1">
        <v>44.0395301</v>
      </c>
      <c r="AI258">
        <v>25.002632500000001</v>
      </c>
      <c r="AJ258">
        <v>27.425177649999998</v>
      </c>
      <c r="AK258">
        <v>1.6619999999999999</v>
      </c>
      <c r="AL258">
        <v>1.26205685</v>
      </c>
      <c r="AM258">
        <v>1.4900640999999999</v>
      </c>
      <c r="AN258">
        <v>1451.1126885772651</v>
      </c>
      <c r="AO258" s="1">
        <v>0.91554645746945307</v>
      </c>
      <c r="AP258">
        <v>1741.3110644921319</v>
      </c>
      <c r="AQ258" s="1">
        <v>2723.978184571989</v>
      </c>
      <c r="AR258" s="1">
        <v>7869.1423831395168</v>
      </c>
      <c r="AS258" s="1">
        <v>751.44611576296381</v>
      </c>
      <c r="AT258">
        <v>320.65229837496582</v>
      </c>
      <c r="AU258">
        <v>13406.53004634157</v>
      </c>
      <c r="AV258" s="1">
        <v>4644.9837868374343</v>
      </c>
      <c r="AW258" s="1">
        <v>0.32278718447999999</v>
      </c>
      <c r="AX258">
        <v>7813.3174809260399</v>
      </c>
      <c r="AY258" s="1">
        <v>0.51218868028999998</v>
      </c>
      <c r="AZ258">
        <v>1295.2198683727199</v>
      </c>
      <c r="BA258">
        <v>8.8495863679999981E-2</v>
      </c>
      <c r="BB258">
        <v>1143.0188529961099</v>
      </c>
      <c r="BC258" s="1">
        <v>7.652827156E-2</v>
      </c>
      <c r="BD258">
        <v>14896.5399891323</v>
      </c>
      <c r="BE258" s="1">
        <v>0.55496744536978382</v>
      </c>
      <c r="BF258">
        <v>0.22971319463897349</v>
      </c>
      <c r="BG258">
        <v>0.15438757711972051</v>
      </c>
      <c r="BH258">
        <v>4.1163143053862823E-2</v>
      </c>
      <c r="BI258">
        <v>1.97686398176594E-2</v>
      </c>
    </row>
    <row r="259" spans="1:61" x14ac:dyDescent="0.35">
      <c r="A259" t="s">
        <v>1582</v>
      </c>
      <c r="B259" t="s">
        <v>884</v>
      </c>
      <c r="C259">
        <v>88.15</v>
      </c>
      <c r="D259">
        <v>8.7786956602115929</v>
      </c>
      <c r="E259">
        <v>721.25559635000013</v>
      </c>
      <c r="F259" t="s">
        <v>3</v>
      </c>
      <c r="G259" t="s">
        <v>3</v>
      </c>
      <c r="H259" t="s">
        <v>3</v>
      </c>
      <c r="I259">
        <v>3.5551772223157627E-2</v>
      </c>
      <c r="J259">
        <v>0.9290771943143511</v>
      </c>
      <c r="K259">
        <v>3.3924689992038883E-2</v>
      </c>
      <c r="L259">
        <v>0.42821497744596981</v>
      </c>
      <c r="M259">
        <v>1.4622144186372329E-2</v>
      </c>
      <c r="N259">
        <v>0.16630934352515631</v>
      </c>
      <c r="O259">
        <v>58894.861224099492</v>
      </c>
      <c r="P259" s="1">
        <v>0.22865878300360959</v>
      </c>
      <c r="Q259">
        <v>0.20355793214942289</v>
      </c>
      <c r="R259">
        <v>0.5677832848469675</v>
      </c>
      <c r="S259">
        <v>8.9370000000000012</v>
      </c>
      <c r="T259">
        <v>75915.610181272496</v>
      </c>
      <c r="U259" s="1">
        <v>87.28291424024431</v>
      </c>
      <c r="V259">
        <v>197921.68757110971</v>
      </c>
      <c r="W259" s="1">
        <v>0.83091845585477464</v>
      </c>
      <c r="X259">
        <v>7.0104343161386501E-2</v>
      </c>
      <c r="Y259">
        <v>9.8977200983839039E-2</v>
      </c>
      <c r="Z259">
        <v>0.1690815441452255</v>
      </c>
      <c r="AA259">
        <v>197.92168757110969</v>
      </c>
      <c r="AB259">
        <v>4895.5911014168341</v>
      </c>
      <c r="AC259" s="1">
        <v>553.42862811400278</v>
      </c>
      <c r="AD259">
        <v>175140.77947002949</v>
      </c>
      <c r="AE259" s="1" t="s">
        <v>3</v>
      </c>
      <c r="AF259">
        <v>36505.074999999997</v>
      </c>
      <c r="AG259" s="1">
        <v>57759.22256679456</v>
      </c>
      <c r="AH259" s="1">
        <v>36.084355199999997</v>
      </c>
      <c r="AI259">
        <v>22.67087535000001</v>
      </c>
      <c r="AJ259">
        <v>25.741311199999998</v>
      </c>
      <c r="AK259">
        <v>1.5774999999999999</v>
      </c>
      <c r="AL259">
        <v>1.1190806</v>
      </c>
      <c r="AM259">
        <v>1.2943927</v>
      </c>
      <c r="AN259">
        <v>1351.7263992286159</v>
      </c>
      <c r="AO259" s="1">
        <v>1.4296926388778941</v>
      </c>
      <c r="AP259">
        <v>2259.0551049357618</v>
      </c>
      <c r="AQ259" s="1">
        <v>3550.5953185786861</v>
      </c>
      <c r="AR259" s="1">
        <v>8570.3080203591744</v>
      </c>
      <c r="AS259" s="1">
        <v>902.04606042034629</v>
      </c>
      <c r="AT259">
        <v>555.98302242086265</v>
      </c>
      <c r="AU259">
        <v>15837.987526714831</v>
      </c>
      <c r="AV259" s="1">
        <v>8670.0283957245556</v>
      </c>
      <c r="AW259" s="1">
        <v>0.47451732167999988</v>
      </c>
      <c r="AX259">
        <v>5705.1123405193848</v>
      </c>
      <c r="AY259" s="1">
        <v>0.31291720877500001</v>
      </c>
      <c r="AZ259">
        <v>1456.2045378820301</v>
      </c>
      <c r="BA259">
        <v>8.0178210635000011E-2</v>
      </c>
      <c r="BB259">
        <v>2435.8347644083051</v>
      </c>
      <c r="BC259" s="1">
        <v>0.1323872589</v>
      </c>
      <c r="BD259">
        <v>18267.180038534279</v>
      </c>
      <c r="BE259" s="1">
        <v>0.54065823608909958</v>
      </c>
      <c r="BF259">
        <v>0.23626200240421419</v>
      </c>
      <c r="BG259">
        <v>0.16382470527326851</v>
      </c>
      <c r="BH259">
        <v>4.2705048487262053E-2</v>
      </c>
      <c r="BI259">
        <v>1.6550007746155729E-2</v>
      </c>
    </row>
    <row r="260" spans="1:61" x14ac:dyDescent="0.35">
      <c r="A260" t="s">
        <v>1583</v>
      </c>
      <c r="B260" t="s">
        <v>885</v>
      </c>
      <c r="C260">
        <v>59.65</v>
      </c>
      <c r="D260">
        <v>14.20815689867416</v>
      </c>
      <c r="E260">
        <v>808.70062204999999</v>
      </c>
      <c r="F260">
        <v>1.077179048260607E-2</v>
      </c>
      <c r="G260" t="s">
        <v>3</v>
      </c>
      <c r="H260" t="s">
        <v>3</v>
      </c>
      <c r="I260">
        <v>1.9222014456467141E-2</v>
      </c>
      <c r="J260">
        <v>0.96466648692878842</v>
      </c>
      <c r="K260">
        <v>1.872550374753788E-2</v>
      </c>
      <c r="L260">
        <v>0.15024832897928489</v>
      </c>
      <c r="M260" t="s">
        <v>3</v>
      </c>
      <c r="N260">
        <v>0.11349496874989499</v>
      </c>
      <c r="O260">
        <v>64919.188326470023</v>
      </c>
      <c r="P260" s="1">
        <v>0.1648280124578359</v>
      </c>
      <c r="Q260">
        <v>0.15263884272285161</v>
      </c>
      <c r="R260">
        <v>0.6825331448193126</v>
      </c>
      <c r="S260">
        <v>6.2840000000000007</v>
      </c>
      <c r="T260">
        <v>82480.065393427009</v>
      </c>
      <c r="U260" s="1">
        <v>127.64231797126099</v>
      </c>
      <c r="V260">
        <v>173006.62298853451</v>
      </c>
      <c r="W260" s="1">
        <v>0.8668739366247411</v>
      </c>
      <c r="X260">
        <v>7.3963525583937456E-2</v>
      </c>
      <c r="Y260">
        <v>5.9162537791321607E-2</v>
      </c>
      <c r="Z260">
        <v>0.13312606337525909</v>
      </c>
      <c r="AA260">
        <v>173.00662298853439</v>
      </c>
      <c r="AB260">
        <v>3913.0039819014478</v>
      </c>
      <c r="AC260" s="1">
        <v>492.2563748122555</v>
      </c>
      <c r="AD260">
        <v>161672.2836287026</v>
      </c>
      <c r="AE260" s="1" t="s">
        <v>3</v>
      </c>
      <c r="AF260">
        <v>46204.875</v>
      </c>
      <c r="AG260" s="1">
        <v>79370.91185750741</v>
      </c>
      <c r="AH260" s="1">
        <v>33.235751100000002</v>
      </c>
      <c r="AI260">
        <v>21.722432250000001</v>
      </c>
      <c r="AJ260">
        <v>25.21509855</v>
      </c>
      <c r="AK260">
        <v>1.083</v>
      </c>
      <c r="AL260">
        <v>0.80654424999999996</v>
      </c>
      <c r="AM260">
        <v>1.05245755</v>
      </c>
      <c r="AN260">
        <v>2002.2296874576559</v>
      </c>
      <c r="AO260" s="1">
        <v>1.1347775519205849</v>
      </c>
      <c r="AP260">
        <v>1671.0946905490521</v>
      </c>
      <c r="AQ260" s="1">
        <v>2485.2659727567702</v>
      </c>
      <c r="AR260" s="1">
        <v>7647.6737760164324</v>
      </c>
      <c r="AS260" s="1">
        <v>580.1482697300055</v>
      </c>
      <c r="AT260">
        <v>378.50876045601922</v>
      </c>
      <c r="AU260">
        <v>12762.69146950828</v>
      </c>
      <c r="AV260" s="1">
        <v>7139.6479247395546</v>
      </c>
      <c r="AW260" s="1">
        <v>0.48181346008999998</v>
      </c>
      <c r="AX260">
        <v>5322.5447108396665</v>
      </c>
      <c r="AY260" s="1">
        <v>0.36314581811000002</v>
      </c>
      <c r="AZ260">
        <v>1230.2988422774149</v>
      </c>
      <c r="BA260">
        <v>8.1281476615000001E-2</v>
      </c>
      <c r="BB260">
        <v>1085.69732790948</v>
      </c>
      <c r="BC260" s="1">
        <v>7.3759245180000016E-2</v>
      </c>
      <c r="BD260">
        <v>14778.188805766111</v>
      </c>
      <c r="BE260" s="1">
        <v>0.56381120460378598</v>
      </c>
      <c r="BF260">
        <v>0.25476714467945433</v>
      </c>
      <c r="BG260">
        <v>0.1223323053777242</v>
      </c>
      <c r="BH260">
        <v>3.8274304812132273E-2</v>
      </c>
      <c r="BI260">
        <v>2.0815040526903229E-2</v>
      </c>
    </row>
    <row r="261" spans="1:61" x14ac:dyDescent="0.35">
      <c r="A261" t="s">
        <v>1584</v>
      </c>
      <c r="B261" t="s">
        <v>886</v>
      </c>
      <c r="C261">
        <v>41.65</v>
      </c>
      <c r="D261">
        <v>114.74433005868831</v>
      </c>
      <c r="E261">
        <v>3367.0680297000008</v>
      </c>
      <c r="F261">
        <v>3.4834292929411231E-2</v>
      </c>
      <c r="G261">
        <v>2.0785879908152279E-2</v>
      </c>
      <c r="H261">
        <v>3.082235169669021E-3</v>
      </c>
      <c r="I261">
        <v>3.9062495083778223E-2</v>
      </c>
      <c r="J261">
        <v>0.86889585518562618</v>
      </c>
      <c r="K261">
        <v>3.8629681417731217E-2</v>
      </c>
      <c r="L261">
        <v>9.6427415674777778E-2</v>
      </c>
      <c r="M261">
        <v>1.547627653951251E-2</v>
      </c>
      <c r="N261">
        <v>0.1137881132258889</v>
      </c>
      <c r="O261">
        <v>77995.603674810001</v>
      </c>
      <c r="P261" s="1">
        <v>0.17731284133414621</v>
      </c>
      <c r="Q261">
        <v>0.15565518925650029</v>
      </c>
      <c r="R261">
        <v>0.66703196940935361</v>
      </c>
      <c r="S261">
        <v>21.756</v>
      </c>
      <c r="T261">
        <v>101121.4050806895</v>
      </c>
      <c r="U261" s="1">
        <v>159.64521830596959</v>
      </c>
      <c r="V261">
        <v>331424.53313170059</v>
      </c>
      <c r="W261" s="1">
        <v>0.85002192795279774</v>
      </c>
      <c r="X261">
        <v>0.1091143955474121</v>
      </c>
      <c r="Y261">
        <v>4.0863676499790287E-2</v>
      </c>
      <c r="Z261">
        <v>0.1499780720472024</v>
      </c>
      <c r="AA261">
        <v>331.42453313170068</v>
      </c>
      <c r="AB261">
        <v>11138.55106886031</v>
      </c>
      <c r="AC261" s="1">
        <v>1200.23863703092</v>
      </c>
      <c r="AD261">
        <v>295845.21361641318</v>
      </c>
      <c r="AE261" s="1" t="s">
        <v>3</v>
      </c>
      <c r="AF261">
        <v>62007.925000000003</v>
      </c>
      <c r="AG261" s="1">
        <v>153955.0378645618</v>
      </c>
      <c r="AH261" s="1">
        <v>63.94865085</v>
      </c>
      <c r="AI261">
        <v>32.382710150000001</v>
      </c>
      <c r="AJ261">
        <v>37.945432400000001</v>
      </c>
      <c r="AK261">
        <v>1.8049999999999999</v>
      </c>
      <c r="AL261">
        <v>1.4527654000000001</v>
      </c>
      <c r="AM261">
        <v>1.6000493499999999</v>
      </c>
      <c r="AN261">
        <v>404.21893846523818</v>
      </c>
      <c r="AO261" s="1">
        <v>0.58962331840762761</v>
      </c>
      <c r="AP261">
        <v>1810.4127516049659</v>
      </c>
      <c r="AQ261" s="1">
        <v>2658.9311468821061</v>
      </c>
      <c r="AR261" s="1">
        <v>8811.215976589654</v>
      </c>
      <c r="AS261" s="1">
        <v>948.43574583163081</v>
      </c>
      <c r="AT261">
        <v>430.00006264243763</v>
      </c>
      <c r="AU261">
        <v>14658.9956835508</v>
      </c>
      <c r="AV261" s="1">
        <v>2989.7157281252248</v>
      </c>
      <c r="AW261" s="1">
        <v>0.200697421835</v>
      </c>
      <c r="AX261">
        <v>10077.60418299961</v>
      </c>
      <c r="AY261" s="1">
        <v>0.65064665457499993</v>
      </c>
      <c r="AZ261">
        <v>1310.6460273840701</v>
      </c>
      <c r="BA261">
        <v>8.6785364069999996E-2</v>
      </c>
      <c r="BB261">
        <v>919.16838896146999</v>
      </c>
      <c r="BC261" s="1">
        <v>6.1870559499999998E-2</v>
      </c>
      <c r="BD261">
        <v>15297.13432747038</v>
      </c>
      <c r="BE261" s="1">
        <v>0.59950507639072526</v>
      </c>
      <c r="BF261">
        <v>0.22463857466010681</v>
      </c>
      <c r="BG261">
        <v>0.1274971614291347</v>
      </c>
      <c r="BH261">
        <v>3.2612237785942667E-2</v>
      </c>
      <c r="BI261">
        <v>1.5746949734090462E-2</v>
      </c>
    </row>
    <row r="262" spans="1:61" x14ac:dyDescent="0.35">
      <c r="A262" t="s">
        <v>1585</v>
      </c>
      <c r="B262" t="s">
        <v>887</v>
      </c>
      <c r="C262">
        <v>32.35</v>
      </c>
      <c r="D262">
        <v>163.62574968634101</v>
      </c>
      <c r="E262">
        <v>3930.9457940999991</v>
      </c>
      <c r="F262">
        <v>2.5739550397852789E-2</v>
      </c>
      <c r="G262">
        <v>9.6146873771998487E-2</v>
      </c>
      <c r="H262">
        <v>2.771936972386882E-3</v>
      </c>
      <c r="I262">
        <v>7.6761849264439741E-2</v>
      </c>
      <c r="J262">
        <v>0.72617641452775905</v>
      </c>
      <c r="K262">
        <v>7.3738465800254255E-2</v>
      </c>
      <c r="L262">
        <v>0.40687162072622868</v>
      </c>
      <c r="M262">
        <v>3.056512017842666E-2</v>
      </c>
      <c r="N262">
        <v>0.16068825890567581</v>
      </c>
      <c r="O262">
        <v>72536.246283790519</v>
      </c>
      <c r="P262" s="1">
        <v>0.16696615792688629</v>
      </c>
      <c r="Q262">
        <v>0.1640898434554936</v>
      </c>
      <c r="R262">
        <v>0.66894399861762011</v>
      </c>
      <c r="S262">
        <v>30.552499999999998</v>
      </c>
      <c r="T262">
        <v>95734.240060852506</v>
      </c>
      <c r="U262" s="1">
        <v>130.06564754542711</v>
      </c>
      <c r="V262">
        <v>249039.63810968201</v>
      </c>
      <c r="W262" s="1">
        <v>0.70865736554907133</v>
      </c>
      <c r="X262">
        <v>0.24677851271757401</v>
      </c>
      <c r="Y262">
        <v>4.4564121733354757E-2</v>
      </c>
      <c r="Z262">
        <v>0.29134263445092867</v>
      </c>
      <c r="AA262">
        <v>249.0396381096819</v>
      </c>
      <c r="AB262">
        <v>9812.1532288686321</v>
      </c>
      <c r="AC262" s="1">
        <v>929.2206746933914</v>
      </c>
      <c r="AD262">
        <v>206934.82428841401</v>
      </c>
      <c r="AE262" s="1" t="s">
        <v>3</v>
      </c>
      <c r="AF262">
        <v>40055.125</v>
      </c>
      <c r="AG262" s="1">
        <v>71974.227143991608</v>
      </c>
      <c r="AH262" s="1">
        <v>65.777350800000008</v>
      </c>
      <c r="AI262">
        <v>35.849845700000003</v>
      </c>
      <c r="AJ262">
        <v>44.4278373</v>
      </c>
      <c r="AK262">
        <v>1.5015000000000001</v>
      </c>
      <c r="AL262">
        <v>1.09826925</v>
      </c>
      <c r="AM262">
        <v>1.3287125</v>
      </c>
      <c r="AN262">
        <v>273.26084999544571</v>
      </c>
      <c r="AO262" s="1">
        <v>0.9955941360256505</v>
      </c>
      <c r="AP262">
        <v>1804.157983999369</v>
      </c>
      <c r="AQ262" s="1">
        <v>2671.0013049079398</v>
      </c>
      <c r="AR262" s="1">
        <v>8980.1361922198648</v>
      </c>
      <c r="AS262" s="1">
        <v>1034.917925116737</v>
      </c>
      <c r="AT262">
        <v>424.36560604050459</v>
      </c>
      <c r="AU262">
        <v>14914.579012284419</v>
      </c>
      <c r="AV262" s="1">
        <v>4209.6106805389354</v>
      </c>
      <c r="AW262" s="1">
        <v>0.268583899545</v>
      </c>
      <c r="AX262">
        <v>8913.6994009045156</v>
      </c>
      <c r="AY262" s="1">
        <v>0.54512491070000002</v>
      </c>
      <c r="AZ262">
        <v>1055.39893877179</v>
      </c>
      <c r="BA262">
        <v>6.5929783875000009E-2</v>
      </c>
      <c r="BB262">
        <v>1908.026167497846</v>
      </c>
      <c r="BC262" s="1">
        <v>0.12036140589</v>
      </c>
      <c r="BD262">
        <v>16086.73518771309</v>
      </c>
      <c r="BE262" s="1">
        <v>0.58651724712141096</v>
      </c>
      <c r="BF262">
        <v>0.23568919064254329</v>
      </c>
      <c r="BG262">
        <v>0.12947871630279079</v>
      </c>
      <c r="BH262">
        <v>3.0440008329413171E-2</v>
      </c>
      <c r="BI262">
        <v>1.7874837603841679E-2</v>
      </c>
    </row>
    <row r="263" spans="1:61" x14ac:dyDescent="0.35">
      <c r="A263" t="s">
        <v>1586</v>
      </c>
      <c r="B263" t="s">
        <v>888</v>
      </c>
      <c r="C263">
        <v>98.4</v>
      </c>
      <c r="D263">
        <v>17.742285481241261</v>
      </c>
      <c r="E263">
        <v>1600.0095755</v>
      </c>
      <c r="F263">
        <v>1.9138686134533591E-2</v>
      </c>
      <c r="G263">
        <v>1.5710234280310192E-2</v>
      </c>
      <c r="H263" t="s">
        <v>3</v>
      </c>
      <c r="I263">
        <v>3.5779370193073229E-2</v>
      </c>
      <c r="J263">
        <v>0.89796144786361776</v>
      </c>
      <c r="K263">
        <v>4.6893207745915287E-2</v>
      </c>
      <c r="L263">
        <v>0.5162104281014237</v>
      </c>
      <c r="M263">
        <v>1.536935727261376E-2</v>
      </c>
      <c r="N263">
        <v>0.17340673165288481</v>
      </c>
      <c r="O263">
        <v>61538.565601515991</v>
      </c>
      <c r="P263" s="1">
        <v>0.1731550083758068</v>
      </c>
      <c r="Q263">
        <v>0.1903358091100687</v>
      </c>
      <c r="R263">
        <v>0.63650918251412447</v>
      </c>
      <c r="S263">
        <v>13.48</v>
      </c>
      <c r="T263">
        <v>83309.932459622112</v>
      </c>
      <c r="U263" s="1">
        <v>124.06999275230859</v>
      </c>
      <c r="V263">
        <v>211623.12933335479</v>
      </c>
      <c r="W263" s="1">
        <v>0.71606771090651511</v>
      </c>
      <c r="X263">
        <v>0.1640417420183288</v>
      </c>
      <c r="Y263">
        <v>0.11989054707515601</v>
      </c>
      <c r="Z263">
        <v>0.28393228909348489</v>
      </c>
      <c r="AA263">
        <v>211.6231293333548</v>
      </c>
      <c r="AB263">
        <v>5304.5874821239076</v>
      </c>
      <c r="AC263" s="1">
        <v>574.22135278579412</v>
      </c>
      <c r="AD263">
        <v>166696.19209261131</v>
      </c>
      <c r="AE263" s="1" t="s">
        <v>3</v>
      </c>
      <c r="AF263">
        <v>34808.800000000003</v>
      </c>
      <c r="AG263" s="1">
        <v>56095.3450991426</v>
      </c>
      <c r="AH263" s="1">
        <v>35.306970700000008</v>
      </c>
      <c r="AI263">
        <v>22.727611199999998</v>
      </c>
      <c r="AJ263">
        <v>25.724394799999999</v>
      </c>
      <c r="AK263">
        <v>1.86185</v>
      </c>
      <c r="AL263">
        <v>1.4949158</v>
      </c>
      <c r="AM263">
        <v>1.72821845</v>
      </c>
      <c r="AN263">
        <v>882.4903526140597</v>
      </c>
      <c r="AO263" s="1">
        <v>1.199815849400093</v>
      </c>
      <c r="AP263">
        <v>1880.261212557976</v>
      </c>
      <c r="AQ263" s="1">
        <v>3061.9808507600869</v>
      </c>
      <c r="AR263" s="1">
        <v>8361.8704135969783</v>
      </c>
      <c r="AS263" s="1">
        <v>947.74943832849203</v>
      </c>
      <c r="AT263">
        <v>364.16854087856711</v>
      </c>
      <c r="AU263">
        <v>14616.030456122089</v>
      </c>
      <c r="AV263" s="1">
        <v>7331.1795245629892</v>
      </c>
      <c r="AW263" s="1">
        <v>0.44762864123499979</v>
      </c>
      <c r="AX263">
        <v>5470.3971128632156</v>
      </c>
      <c r="AY263" s="1">
        <v>0.33383413666</v>
      </c>
      <c r="AZ263">
        <v>926.43431670221503</v>
      </c>
      <c r="BA263">
        <v>5.6343661455000013E-2</v>
      </c>
      <c r="BB263">
        <v>2658.4868040812148</v>
      </c>
      <c r="BC263" s="1">
        <v>0.16219356066000001</v>
      </c>
      <c r="BD263">
        <v>16386.497758209629</v>
      </c>
      <c r="BE263" s="1">
        <v>0.54390737186180649</v>
      </c>
      <c r="BF263">
        <v>0.24710495672686</v>
      </c>
      <c r="BG263">
        <v>0.1511518020334337</v>
      </c>
      <c r="BH263">
        <v>4.076212988881598E-2</v>
      </c>
      <c r="BI263">
        <v>1.707373948908366E-2</v>
      </c>
    </row>
    <row r="264" spans="1:61" x14ac:dyDescent="0.35">
      <c r="A264" t="s">
        <v>1587</v>
      </c>
      <c r="B264" t="s">
        <v>889</v>
      </c>
      <c r="C264">
        <v>28.3</v>
      </c>
      <c r="D264">
        <v>207.67855215596671</v>
      </c>
      <c r="E264">
        <v>5413.7065443999991</v>
      </c>
      <c r="F264">
        <v>3.045284980692517E-2</v>
      </c>
      <c r="G264">
        <v>8.7251519770322389E-2</v>
      </c>
      <c r="H264">
        <v>2.1765779081831761E-3</v>
      </c>
      <c r="I264">
        <v>7.6664858738028571E-2</v>
      </c>
      <c r="J264">
        <v>0.73472532644190913</v>
      </c>
      <c r="K264">
        <v>6.9456137482564281E-2</v>
      </c>
      <c r="L264">
        <v>0.37000649115410728</v>
      </c>
      <c r="M264">
        <v>3.2313156585789343E-2</v>
      </c>
      <c r="N264">
        <v>0.16091288144566079</v>
      </c>
      <c r="O264">
        <v>73765.025634065998</v>
      </c>
      <c r="P264" s="1">
        <v>0.17051172600676259</v>
      </c>
      <c r="Q264">
        <v>0.18380315658715429</v>
      </c>
      <c r="R264">
        <v>0.64568511740608314</v>
      </c>
      <c r="S264">
        <v>37.058999999999997</v>
      </c>
      <c r="T264">
        <v>99217.504986575485</v>
      </c>
      <c r="U264" s="1">
        <v>147.63877781498161</v>
      </c>
      <c r="V264">
        <v>243855.0139481292</v>
      </c>
      <c r="W264" s="1">
        <v>0.75668500452269361</v>
      </c>
      <c r="X264">
        <v>0.20412181407349811</v>
      </c>
      <c r="Y264">
        <v>3.9193181403808203E-2</v>
      </c>
      <c r="Z264">
        <v>0.24331499547730631</v>
      </c>
      <c r="AA264">
        <v>243.8550139481292</v>
      </c>
      <c r="AB264">
        <v>9078.598186023848</v>
      </c>
      <c r="AC264" s="1">
        <v>931.47202973050355</v>
      </c>
      <c r="AD264" s="1">
        <v>197771.29757386461</v>
      </c>
      <c r="AE264" s="1" t="s">
        <v>3</v>
      </c>
      <c r="AF264">
        <v>42321.025000000001</v>
      </c>
      <c r="AG264" s="1">
        <v>71933.906034431886</v>
      </c>
      <c r="AH264" s="1">
        <v>66.025857150000007</v>
      </c>
      <c r="AI264">
        <v>34.127440550000003</v>
      </c>
      <c r="AJ264">
        <v>41.464352950000013</v>
      </c>
      <c r="AK264">
        <v>2.02</v>
      </c>
      <c r="AL264">
        <v>1.5367268000000001</v>
      </c>
      <c r="AM264">
        <v>1.7836244999999999</v>
      </c>
      <c r="AN264">
        <v>174.5924527982568</v>
      </c>
      <c r="AO264" s="1">
        <v>0.95928615394043359</v>
      </c>
      <c r="AP264">
        <v>1726.4069793274341</v>
      </c>
      <c r="AQ264" s="1">
        <v>2491.3727851052222</v>
      </c>
      <c r="AR264" s="1">
        <v>8802.7860957760477</v>
      </c>
      <c r="AS264" s="1">
        <v>1065.9642028308849</v>
      </c>
      <c r="AT264">
        <v>434.87860552533999</v>
      </c>
      <c r="AU264">
        <v>14521.408668564931</v>
      </c>
      <c r="AV264" s="1">
        <v>4370.8661246248394</v>
      </c>
      <c r="AW264" s="1">
        <v>0.29139021521500003</v>
      </c>
      <c r="AX264">
        <v>8193.0935547778536</v>
      </c>
      <c r="AY264" s="1">
        <v>0.52649298581500004</v>
      </c>
      <c r="AZ264">
        <v>1171.1805835538451</v>
      </c>
      <c r="BA264">
        <v>7.9155536260000006E-2</v>
      </c>
      <c r="BB264">
        <v>1550.101279702325</v>
      </c>
      <c r="BC264" s="1">
        <v>0.10296126272</v>
      </c>
      <c r="BD264">
        <v>15285.24154265887</v>
      </c>
      <c r="BE264" s="1">
        <v>0.59756550157983512</v>
      </c>
      <c r="BF264">
        <v>0.2369661019330451</v>
      </c>
      <c r="BG264">
        <v>0.11951359774982841</v>
      </c>
      <c r="BH264">
        <v>2.939727732925786E-2</v>
      </c>
      <c r="BI264">
        <v>1.6557521408033661E-2</v>
      </c>
    </row>
    <row r="265" spans="1:61" x14ac:dyDescent="0.35">
      <c r="A265" t="s">
        <v>1588</v>
      </c>
      <c r="B265" t="s">
        <v>890</v>
      </c>
      <c r="C265">
        <v>69.55</v>
      </c>
      <c r="D265">
        <v>22.789813964369891</v>
      </c>
      <c r="E265">
        <v>1416.19332485</v>
      </c>
      <c r="F265">
        <v>7.8453266577404243E-3</v>
      </c>
      <c r="G265">
        <v>1.22575800209125E-2</v>
      </c>
      <c r="H265" t="s">
        <v>3</v>
      </c>
      <c r="I265">
        <v>3.7670999532557162E-2</v>
      </c>
      <c r="J265">
        <v>0.91490686133859001</v>
      </c>
      <c r="K265">
        <v>3.3667145491553252E-2</v>
      </c>
      <c r="L265">
        <v>0.32950988210854187</v>
      </c>
      <c r="M265">
        <v>9.6014712654449892E-3</v>
      </c>
      <c r="N265">
        <v>0.14959096080249881</v>
      </c>
      <c r="O265">
        <v>64839.710224331488</v>
      </c>
      <c r="P265" s="1">
        <v>0.193882981778567</v>
      </c>
      <c r="Q265">
        <v>0.1748062804550336</v>
      </c>
      <c r="R265">
        <v>0.63131073776639934</v>
      </c>
      <c r="S265">
        <v>12.185499999999999</v>
      </c>
      <c r="T265">
        <v>84249.511224405011</v>
      </c>
      <c r="U265" s="1">
        <v>118.5980766266689</v>
      </c>
      <c r="V265">
        <v>245242.45097286551</v>
      </c>
      <c r="W265" s="1">
        <v>0.78921471318752789</v>
      </c>
      <c r="X265">
        <v>0.1100414363169356</v>
      </c>
      <c r="Y265">
        <v>0.1007438504955365</v>
      </c>
      <c r="Z265">
        <v>0.21078528681247211</v>
      </c>
      <c r="AA265">
        <v>245.2424509728655</v>
      </c>
      <c r="AB265">
        <v>6708.9955172423633</v>
      </c>
      <c r="AC265" s="1">
        <v>671.81660196918369</v>
      </c>
      <c r="AD265">
        <v>202354.69381864471</v>
      </c>
      <c r="AE265" s="1" t="s">
        <v>3</v>
      </c>
      <c r="AF265">
        <v>41540.65</v>
      </c>
      <c r="AG265" s="1">
        <v>69958.681080642185</v>
      </c>
      <c r="AH265" s="1">
        <v>44.411985299999998</v>
      </c>
      <c r="AI265">
        <v>24.745330750000001</v>
      </c>
      <c r="AJ265">
        <v>28.8238232</v>
      </c>
      <c r="AK265">
        <v>1.8365</v>
      </c>
      <c r="AL265">
        <v>1.29472505</v>
      </c>
      <c r="AM265">
        <v>1.5241321000000001</v>
      </c>
      <c r="AN265">
        <v>924.41930383359431</v>
      </c>
      <c r="AO265" s="1">
        <v>1.0541868160187839</v>
      </c>
      <c r="AP265">
        <v>1780.8057392101091</v>
      </c>
      <c r="AQ265" s="1">
        <v>2681.817343410698</v>
      </c>
      <c r="AR265" s="1">
        <v>7967.9667748622251</v>
      </c>
      <c r="AS265" s="1">
        <v>862.17772767917381</v>
      </c>
      <c r="AT265">
        <v>398.38742551892187</v>
      </c>
      <c r="AU265">
        <v>13691.15501068113</v>
      </c>
      <c r="AV265" s="1">
        <v>6070.0520817997722</v>
      </c>
      <c r="AW265" s="1">
        <v>0.40197417169999988</v>
      </c>
      <c r="AX265">
        <v>6635.6872612183988</v>
      </c>
      <c r="AY265" s="1">
        <v>0.42401123256500001</v>
      </c>
      <c r="AZ265">
        <v>1163.8663756292599</v>
      </c>
      <c r="BA265">
        <v>7.6440661504999993E-2</v>
      </c>
      <c r="BB265">
        <v>1505.0318473027851</v>
      </c>
      <c r="BC265" s="1">
        <v>9.7573934244999994E-2</v>
      </c>
      <c r="BD265">
        <v>15374.63756595021</v>
      </c>
      <c r="BE265" s="1">
        <v>0.55924554359154699</v>
      </c>
      <c r="BF265">
        <v>0.23315022043773481</v>
      </c>
      <c r="BG265">
        <v>0.1534077959994101</v>
      </c>
      <c r="BH265">
        <v>3.7426196067720692E-2</v>
      </c>
      <c r="BI265">
        <v>1.6770243903587431E-2</v>
      </c>
    </row>
    <row r="266" spans="1:61" x14ac:dyDescent="0.35">
      <c r="A266" t="s">
        <v>1589</v>
      </c>
      <c r="B266" t="s">
        <v>891</v>
      </c>
      <c r="C266">
        <v>26.15</v>
      </c>
      <c r="D266">
        <v>196.44736974630069</v>
      </c>
      <c r="E266">
        <v>4999.2448985499996</v>
      </c>
      <c r="F266">
        <v>5.3717131364030037E-2</v>
      </c>
      <c r="G266">
        <v>7.5783647641290683E-2</v>
      </c>
      <c r="H266">
        <v>2.6443316565214572E-3</v>
      </c>
      <c r="I266">
        <v>4.9041494301405128E-2</v>
      </c>
      <c r="J266">
        <v>0.76617235242703752</v>
      </c>
      <c r="K266">
        <v>5.4033431920844997E-2</v>
      </c>
      <c r="L266">
        <v>0.17372721300418689</v>
      </c>
      <c r="M266">
        <v>2.8841780506949029E-2</v>
      </c>
      <c r="N266">
        <v>0.1296362722990031</v>
      </c>
      <c r="O266">
        <v>79736.706466787509</v>
      </c>
      <c r="P266" s="1">
        <v>0.15083997691128229</v>
      </c>
      <c r="Q266">
        <v>0.1695213348471695</v>
      </c>
      <c r="R266">
        <v>0.67963868824154816</v>
      </c>
      <c r="S266">
        <v>33.402500000000003</v>
      </c>
      <c r="T266">
        <v>102653.7992979665</v>
      </c>
      <c r="U266" s="1">
        <v>153.34125800018739</v>
      </c>
      <c r="V266">
        <v>310525.39018178277</v>
      </c>
      <c r="W266" s="1">
        <v>0.77902164996824341</v>
      </c>
      <c r="X266">
        <v>0.18827750566114851</v>
      </c>
      <c r="Y266">
        <v>3.2700844370608079E-2</v>
      </c>
      <c r="Z266">
        <v>0.2209783500317565</v>
      </c>
      <c r="AA266">
        <v>310.52539018178288</v>
      </c>
      <c r="AB266">
        <v>11667.809851067401</v>
      </c>
      <c r="AC266" s="1">
        <v>1135.9110754425019</v>
      </c>
      <c r="AD266">
        <v>280274.55298286851</v>
      </c>
      <c r="AE266" s="1" t="s">
        <v>3</v>
      </c>
      <c r="AF266">
        <v>54902.9</v>
      </c>
      <c r="AG266" s="1">
        <v>117208.29405140771</v>
      </c>
      <c r="AH266" s="1">
        <v>68.225490300000018</v>
      </c>
      <c r="AI266">
        <v>35.995315649999988</v>
      </c>
      <c r="AJ266">
        <v>42.338863750000002</v>
      </c>
      <c r="AK266">
        <v>1.9904999999999999</v>
      </c>
      <c r="AL266">
        <v>1.53357275</v>
      </c>
      <c r="AM266">
        <v>1.7244330999999999</v>
      </c>
      <c r="AN266">
        <v>96.978936210650033</v>
      </c>
      <c r="AO266" s="1">
        <v>0.69628971700149112</v>
      </c>
      <c r="AP266">
        <v>1840.444257233127</v>
      </c>
      <c r="AQ266" s="1">
        <v>2563.1239773247598</v>
      </c>
      <c r="AR266" s="1">
        <v>9141.4643876507853</v>
      </c>
      <c r="AS266" s="1">
        <v>1135.18880108691</v>
      </c>
      <c r="AT266">
        <v>451.9629276867463</v>
      </c>
      <c r="AU266">
        <v>15132.18435098233</v>
      </c>
      <c r="AV266" s="1">
        <v>2925.8354224253549</v>
      </c>
      <c r="AW266" s="1">
        <v>0.18989418703499999</v>
      </c>
      <c r="AX266">
        <v>10310.190685717071</v>
      </c>
      <c r="AY266" s="1">
        <v>0.6518592149950001</v>
      </c>
      <c r="AZ266">
        <v>1405.5639992179649</v>
      </c>
      <c r="BA266">
        <v>9.0603381110000006E-2</v>
      </c>
      <c r="BB266">
        <v>1048.9491584964751</v>
      </c>
      <c r="BC266" s="1">
        <v>6.7643216834999992E-2</v>
      </c>
      <c r="BD266">
        <v>15690.53926585686</v>
      </c>
      <c r="BE266" s="1">
        <v>0.59977129212248548</v>
      </c>
      <c r="BF266">
        <v>0.2321544461115288</v>
      </c>
      <c r="BG266">
        <v>0.1189477069999353</v>
      </c>
      <c r="BH266">
        <v>3.2319682052250762E-2</v>
      </c>
      <c r="BI266">
        <v>1.680687271379969E-2</v>
      </c>
    </row>
    <row r="267" spans="1:61" x14ac:dyDescent="0.35">
      <c r="A267" t="s">
        <v>1590</v>
      </c>
      <c r="B267" t="s">
        <v>892</v>
      </c>
      <c r="C267">
        <v>46.75</v>
      </c>
      <c r="D267">
        <v>51.225358418593437</v>
      </c>
      <c r="E267">
        <v>1959.3617024499999</v>
      </c>
      <c r="F267">
        <v>2.301648793896045E-2</v>
      </c>
      <c r="G267">
        <v>1.889151559965831E-2</v>
      </c>
      <c r="H267">
        <v>3.082235169669021E-3</v>
      </c>
      <c r="I267">
        <v>4.049036419984043E-2</v>
      </c>
      <c r="J267">
        <v>0.89772108282848817</v>
      </c>
      <c r="K267">
        <v>3.064461220883739E-2</v>
      </c>
      <c r="L267">
        <v>0.1284981430094182</v>
      </c>
      <c r="M267">
        <v>1.303113184197279E-2</v>
      </c>
      <c r="N267">
        <v>0.1115587109815106</v>
      </c>
      <c r="O267">
        <v>71113.549543302521</v>
      </c>
      <c r="P267" s="1">
        <v>0.1576212749792828</v>
      </c>
      <c r="Q267">
        <v>0.17101659990290799</v>
      </c>
      <c r="R267">
        <v>0.67136212511780913</v>
      </c>
      <c r="S267">
        <v>13.202999999999999</v>
      </c>
      <c r="T267">
        <v>94740.059693377509</v>
      </c>
      <c r="U267" s="1">
        <v>153.73751235068681</v>
      </c>
      <c r="V267">
        <v>288955.62018221332</v>
      </c>
      <c r="W267" s="1">
        <v>0.79648609937109816</v>
      </c>
      <c r="X267">
        <v>0.1454359263585466</v>
      </c>
      <c r="Y267">
        <v>5.8077974270355173E-2</v>
      </c>
      <c r="Z267">
        <v>0.20351390062890171</v>
      </c>
      <c r="AA267">
        <v>288.95562018221318</v>
      </c>
      <c r="AB267">
        <v>8774.0718509451071</v>
      </c>
      <c r="AC267" s="1">
        <v>911.49594560137007</v>
      </c>
      <c r="AD267">
        <v>252614.99562515819</v>
      </c>
      <c r="AE267" s="1" t="s">
        <v>3</v>
      </c>
      <c r="AF267">
        <v>52599.7</v>
      </c>
      <c r="AG267" s="1">
        <v>115059.3121333157</v>
      </c>
      <c r="AH267" s="1">
        <v>48.991569500000011</v>
      </c>
      <c r="AI267">
        <v>28.323446700000002</v>
      </c>
      <c r="AJ267">
        <v>32.486957349999997</v>
      </c>
      <c r="AK267">
        <v>1.3815</v>
      </c>
      <c r="AL267">
        <v>1.0519755</v>
      </c>
      <c r="AM267">
        <v>1.2171434999999999</v>
      </c>
      <c r="AN267">
        <v>1036.152394950803</v>
      </c>
      <c r="AO267" s="1">
        <v>0.77321538503708376</v>
      </c>
      <c r="AP267">
        <v>1782.206777479724</v>
      </c>
      <c r="AQ267" s="1">
        <v>2763.5413907606539</v>
      </c>
      <c r="AR267" s="1">
        <v>8122.6436220978503</v>
      </c>
      <c r="AS267" s="1">
        <v>780.06262684361911</v>
      </c>
      <c r="AT267">
        <v>371.8688499984753</v>
      </c>
      <c r="AU267">
        <v>13820.32326718032</v>
      </c>
      <c r="AV267" s="1">
        <v>3918.128152626964</v>
      </c>
      <c r="AW267" s="1">
        <v>0.27109260525500001</v>
      </c>
      <c r="AX267">
        <v>8941.2190215735918</v>
      </c>
      <c r="AY267" s="1">
        <v>0.58487099222000005</v>
      </c>
      <c r="AZ267">
        <v>1208.8852539403199</v>
      </c>
      <c r="BA267">
        <v>7.9695239335000001E-2</v>
      </c>
      <c r="BB267">
        <v>949.85445368324486</v>
      </c>
      <c r="BC267" s="1">
        <v>6.4341163179999994E-2</v>
      </c>
      <c r="BD267">
        <v>15018.08688182412</v>
      </c>
      <c r="BE267" s="1">
        <v>0.57359861779337096</v>
      </c>
      <c r="BF267">
        <v>0.22482273140813719</v>
      </c>
      <c r="BG267">
        <v>0.14696933138404061</v>
      </c>
      <c r="BH267">
        <v>3.5895453683180978E-2</v>
      </c>
      <c r="BI267">
        <v>1.8713865731270291E-2</v>
      </c>
    </row>
    <row r="268" spans="1:61" x14ac:dyDescent="0.35">
      <c r="A268" t="s">
        <v>1591</v>
      </c>
      <c r="B268" t="s">
        <v>893</v>
      </c>
      <c r="C268">
        <v>53.2</v>
      </c>
      <c r="D268">
        <v>27.63215829297641</v>
      </c>
      <c r="E268">
        <v>1219.54156945</v>
      </c>
      <c r="F268">
        <v>1.4078300509957091E-2</v>
      </c>
      <c r="G268">
        <v>1.9508507552651631E-2</v>
      </c>
      <c r="H268" t="s">
        <v>3</v>
      </c>
      <c r="I268">
        <v>5.2066380073756309E-2</v>
      </c>
      <c r="J268">
        <v>0.87869515341609983</v>
      </c>
      <c r="K268">
        <v>5.4855421647669919E-2</v>
      </c>
      <c r="L268">
        <v>0.51506239701481971</v>
      </c>
      <c r="M268">
        <v>3.2687476633212337E-2</v>
      </c>
      <c r="N268">
        <v>0.17316088997452481</v>
      </c>
      <c r="O268">
        <v>60757.724793479007</v>
      </c>
      <c r="P268" s="1">
        <v>0.19236367256860579</v>
      </c>
      <c r="Q268">
        <v>0.20874365633784989</v>
      </c>
      <c r="R268">
        <v>0.59889267109354427</v>
      </c>
      <c r="S268">
        <v>11.250500000000001</v>
      </c>
      <c r="T268">
        <v>82738.265508593511</v>
      </c>
      <c r="U268" s="1">
        <v>114.7005313198936</v>
      </c>
      <c r="V268">
        <v>193572.6420078676</v>
      </c>
      <c r="W268" s="1">
        <v>0.68445335080633796</v>
      </c>
      <c r="X268">
        <v>0.16349566015972061</v>
      </c>
      <c r="Y268">
        <v>0.15205098903394129</v>
      </c>
      <c r="Z268">
        <v>0.31554664919366188</v>
      </c>
      <c r="AA268">
        <v>193.57264200786759</v>
      </c>
      <c r="AB268">
        <v>5148.0462771215007</v>
      </c>
      <c r="AC268" s="1">
        <v>504.28152046906752</v>
      </c>
      <c r="AD268">
        <v>152458.20594042671</v>
      </c>
      <c r="AE268" s="1" t="s">
        <v>3</v>
      </c>
      <c r="AF268">
        <v>34579.474999999999</v>
      </c>
      <c r="AG268" s="1">
        <v>54621.382989027887</v>
      </c>
      <c r="AH268" s="1">
        <v>38.368499249999999</v>
      </c>
      <c r="AI268">
        <v>23.262796900000001</v>
      </c>
      <c r="AJ268">
        <v>27.19255235000001</v>
      </c>
      <c r="AK268">
        <v>2.0305</v>
      </c>
      <c r="AL268">
        <v>1.5391406999999999</v>
      </c>
      <c r="AM268">
        <v>1.8306282</v>
      </c>
      <c r="AN268">
        <v>681.848654165884</v>
      </c>
      <c r="AO268" s="1">
        <v>1.083925709798446</v>
      </c>
      <c r="AP268">
        <v>2062.3188919618769</v>
      </c>
      <c r="AQ268" s="1">
        <v>2939.4305161477432</v>
      </c>
      <c r="AR268" s="1">
        <v>8355.3693796360076</v>
      </c>
      <c r="AS268" s="1">
        <v>913.3720398159885</v>
      </c>
      <c r="AT268">
        <v>388.8870546425253</v>
      </c>
      <c r="AU268">
        <v>14659.37788220414</v>
      </c>
      <c r="AV268" s="1">
        <v>8078.3796885098109</v>
      </c>
      <c r="AW268" s="1">
        <v>0.48001237923000001</v>
      </c>
      <c r="AX268">
        <v>5132.5819413344852</v>
      </c>
      <c r="AY268" s="1">
        <v>0.30099837567499999</v>
      </c>
      <c r="AZ268">
        <v>1015.7494731020601</v>
      </c>
      <c r="BA268">
        <v>5.9887066670000003E-2</v>
      </c>
      <c r="BB268">
        <v>2712.907423466515</v>
      </c>
      <c r="BC268" s="1">
        <v>0.15910217840999999</v>
      </c>
      <c r="BD268">
        <v>16939.618526412869</v>
      </c>
      <c r="BE268" s="1">
        <v>0.53578315261526099</v>
      </c>
      <c r="BF268">
        <v>0.2383957651022667</v>
      </c>
      <c r="BG268">
        <v>0.16557421483110421</v>
      </c>
      <c r="BH268">
        <v>3.7666014312183221E-2</v>
      </c>
      <c r="BI268">
        <v>2.258085313918486E-2</v>
      </c>
    </row>
    <row r="269" spans="1:61" x14ac:dyDescent="0.35">
      <c r="A269" t="s">
        <v>1592</v>
      </c>
      <c r="B269" t="s">
        <v>894</v>
      </c>
      <c r="C269">
        <v>36.1</v>
      </c>
      <c r="D269">
        <v>107.6459588221619</v>
      </c>
      <c r="E269">
        <v>3251.8125644000002</v>
      </c>
      <c r="F269">
        <v>1.4517105207988381E-2</v>
      </c>
      <c r="G269">
        <v>2.2086019070559609E-2</v>
      </c>
      <c r="H269" t="s">
        <v>3</v>
      </c>
      <c r="I269">
        <v>3.790077229263715E-2</v>
      </c>
      <c r="J269">
        <v>0.88402417346736151</v>
      </c>
      <c r="K269">
        <v>4.1138020967199818E-2</v>
      </c>
      <c r="L269">
        <v>0.24511647983046439</v>
      </c>
      <c r="M269">
        <v>1.295654494349301E-2</v>
      </c>
      <c r="N269">
        <v>0.14296917015841279</v>
      </c>
      <c r="O269">
        <v>70122.136549689487</v>
      </c>
      <c r="P269" s="1">
        <v>0.1614742145386012</v>
      </c>
      <c r="Q269">
        <v>0.19062264125399911</v>
      </c>
      <c r="R269">
        <v>0.64790314420739958</v>
      </c>
      <c r="S269">
        <v>23.006</v>
      </c>
      <c r="T269">
        <v>93901.288647406996</v>
      </c>
      <c r="U269" s="1">
        <v>149.33972785980751</v>
      </c>
      <c r="V269">
        <v>238374.8610833151</v>
      </c>
      <c r="W269" s="1">
        <v>0.78883252043022067</v>
      </c>
      <c r="X269">
        <v>0.14829098588338019</v>
      </c>
      <c r="Y269">
        <v>6.2876493686399193E-2</v>
      </c>
      <c r="Z269">
        <v>0.21116747956977941</v>
      </c>
      <c r="AA269">
        <v>238.37486108331521</v>
      </c>
      <c r="AB269">
        <v>7700.4395365903638</v>
      </c>
      <c r="AC269" s="1">
        <v>816.6282773166929</v>
      </c>
      <c r="AD269">
        <v>196307.24009307349</v>
      </c>
      <c r="AE269" s="1" t="s">
        <v>3</v>
      </c>
      <c r="AF269">
        <v>45908.75</v>
      </c>
      <c r="AG269" s="1">
        <v>83348.445961770878</v>
      </c>
      <c r="AH269" s="1">
        <v>55.082026349999992</v>
      </c>
      <c r="AI269">
        <v>30.258514000000002</v>
      </c>
      <c r="AJ269">
        <v>33.4738215</v>
      </c>
      <c r="AK269">
        <v>1.875</v>
      </c>
      <c r="AL269">
        <v>1.3873655499999999</v>
      </c>
      <c r="AM269">
        <v>1.65277455</v>
      </c>
      <c r="AN269">
        <v>127.6341568158884</v>
      </c>
      <c r="AO269" s="1">
        <v>0.81649952553435479</v>
      </c>
      <c r="AP269">
        <v>1649.1222833869599</v>
      </c>
      <c r="AQ269" s="1">
        <v>2395.4390969309102</v>
      </c>
      <c r="AR269" s="1">
        <v>7776.0532518980708</v>
      </c>
      <c r="AS269" s="1">
        <v>858.9203984249358</v>
      </c>
      <c r="AT269">
        <v>349.22619173302729</v>
      </c>
      <c r="AU269">
        <v>13028.7612223739</v>
      </c>
      <c r="AV269" s="1">
        <v>4632.7112920727895</v>
      </c>
      <c r="AW269" s="1">
        <v>0.33777736373</v>
      </c>
      <c r="AX269">
        <v>6912.0340786301404</v>
      </c>
      <c r="AY269" s="1">
        <v>0.49447851195999998</v>
      </c>
      <c r="AZ269">
        <v>1040.6848013721749</v>
      </c>
      <c r="BA269">
        <v>7.4656571789999987E-2</v>
      </c>
      <c r="BB269">
        <v>1275.012542766895</v>
      </c>
      <c r="BC269" s="1">
        <v>9.308755250499999E-2</v>
      </c>
      <c r="BD269">
        <v>13860.442714842</v>
      </c>
      <c r="BE269" s="1">
        <v>0.5828318681129947</v>
      </c>
      <c r="BF269">
        <v>0.22826255497455469</v>
      </c>
      <c r="BG269">
        <v>0.13647709936353841</v>
      </c>
      <c r="BH269">
        <v>3.3375814354287478E-2</v>
      </c>
      <c r="BI269">
        <v>1.9052663194624599E-2</v>
      </c>
    </row>
    <row r="270" spans="1:61" x14ac:dyDescent="0.35">
      <c r="A270" t="s">
        <v>1593</v>
      </c>
      <c r="B270" t="s">
        <v>895</v>
      </c>
      <c r="C270">
        <v>43.75</v>
      </c>
      <c r="D270">
        <v>47.870939656052677</v>
      </c>
      <c r="E270">
        <v>1896.9812373499999</v>
      </c>
      <c r="F270">
        <v>1.2227819185119469E-2</v>
      </c>
      <c r="G270">
        <v>2.8347152746751359E-2</v>
      </c>
      <c r="H270" t="s">
        <v>3</v>
      </c>
      <c r="I270">
        <v>8.2289508159064828E-2</v>
      </c>
      <c r="J270">
        <v>0.81787719835245176</v>
      </c>
      <c r="K270">
        <v>6.1280969341120678E-2</v>
      </c>
      <c r="L270">
        <v>0.38509234658356478</v>
      </c>
      <c r="M270">
        <v>3.3755792776949407E-2</v>
      </c>
      <c r="N270">
        <v>0.149870832489401</v>
      </c>
      <c r="O270">
        <v>67019.40018738751</v>
      </c>
      <c r="P270" s="1">
        <v>0.1766706683422811</v>
      </c>
      <c r="Q270">
        <v>0.17348836056612341</v>
      </c>
      <c r="R270">
        <v>0.64984097109159533</v>
      </c>
      <c r="S270">
        <v>14.6195</v>
      </c>
      <c r="T270">
        <v>88849.496169696999</v>
      </c>
      <c r="U270" s="1">
        <v>136.34968119188159</v>
      </c>
      <c r="V270">
        <v>231484.9070414344</v>
      </c>
      <c r="W270" s="1">
        <v>0.72709011736714202</v>
      </c>
      <c r="X270">
        <v>0.2017584295397982</v>
      </c>
      <c r="Y270">
        <v>7.1151453093059674E-2</v>
      </c>
      <c r="Z270">
        <v>0.27290988263285793</v>
      </c>
      <c r="AA270">
        <v>231.4849070414345</v>
      </c>
      <c r="AB270">
        <v>7031.9163526300372</v>
      </c>
      <c r="AC270" s="1">
        <v>670.3944003628842</v>
      </c>
      <c r="AD270" s="1">
        <v>188962.74536537129</v>
      </c>
      <c r="AE270" s="1" t="s">
        <v>3</v>
      </c>
      <c r="AF270">
        <v>39116.775000000001</v>
      </c>
      <c r="AG270" s="1">
        <v>68193.187540834217</v>
      </c>
      <c r="AH270" s="1">
        <v>50.79462135</v>
      </c>
      <c r="AI270">
        <v>27.3004444</v>
      </c>
      <c r="AJ270">
        <v>35.87141075000001</v>
      </c>
      <c r="AK270">
        <v>1.78</v>
      </c>
      <c r="AL270">
        <v>1.24102325</v>
      </c>
      <c r="AM270">
        <v>1.6183546499999999</v>
      </c>
      <c r="AN270">
        <v>356.78399785898148</v>
      </c>
      <c r="AO270">
        <v>0.99214549100424743</v>
      </c>
      <c r="AP270">
        <v>1801.3450953103941</v>
      </c>
      <c r="AQ270" s="1">
        <v>2569.270562811419</v>
      </c>
      <c r="AR270" s="1">
        <v>7950.4669514927173</v>
      </c>
      <c r="AS270" s="1">
        <v>898.44440369302868</v>
      </c>
      <c r="AT270" s="1">
        <v>384.32152810297009</v>
      </c>
      <c r="AU270">
        <v>13603.848541410531</v>
      </c>
      <c r="AV270" s="1">
        <v>5467.1361372056408</v>
      </c>
      <c r="AW270" s="1">
        <v>0.38152778502000001</v>
      </c>
      <c r="AX270">
        <v>6652.1540034516247</v>
      </c>
      <c r="AY270" s="1">
        <v>0.44805337896000003</v>
      </c>
      <c r="AZ270">
        <v>1010.70308937994</v>
      </c>
      <c r="BA270">
        <v>6.9298844589999992E-2</v>
      </c>
      <c r="BB270">
        <v>1475.53525234262</v>
      </c>
      <c r="BC270" s="1">
        <v>0.101119991425</v>
      </c>
      <c r="BD270">
        <v>14605.528482379819</v>
      </c>
      <c r="BE270" s="1">
        <v>0.5818139144162402</v>
      </c>
      <c r="BF270">
        <v>0.22390936217979379</v>
      </c>
      <c r="BG270">
        <v>0.14048161509726459</v>
      </c>
      <c r="BH270">
        <v>3.258799111507002E-2</v>
      </c>
      <c r="BI270">
        <v>2.1207117191631219E-2</v>
      </c>
    </row>
    <row r="271" spans="1:61" x14ac:dyDescent="0.35">
      <c r="A271" t="s">
        <v>1594</v>
      </c>
      <c r="B271" t="s">
        <v>896</v>
      </c>
      <c r="C271">
        <v>38.950000000000003</v>
      </c>
      <c r="D271">
        <v>56.876478701155143</v>
      </c>
      <c r="E271">
        <v>1822.47754435</v>
      </c>
      <c r="F271">
        <v>1.4292291607877551E-2</v>
      </c>
      <c r="G271">
        <v>1.8349572419854021E-2</v>
      </c>
      <c r="H271" t="s">
        <v>3</v>
      </c>
      <c r="I271">
        <v>3.3008244361246948E-2</v>
      </c>
      <c r="J271">
        <v>0.90444081948783328</v>
      </c>
      <c r="K271">
        <v>3.6106312428326938E-2</v>
      </c>
      <c r="L271">
        <v>0.25512611493744808</v>
      </c>
      <c r="M271">
        <v>1.176122679868403E-2</v>
      </c>
      <c r="N271">
        <v>0.13070429813618931</v>
      </c>
      <c r="O271">
        <v>65234.238645831509</v>
      </c>
      <c r="P271" s="1">
        <v>0.16790065697286211</v>
      </c>
      <c r="Q271">
        <v>0.1760740245789876</v>
      </c>
      <c r="R271">
        <v>0.65602531844815037</v>
      </c>
      <c r="S271">
        <v>13.403499999999999</v>
      </c>
      <c r="T271">
        <v>89076.217492099997</v>
      </c>
      <c r="U271" s="1">
        <v>144.64449832168131</v>
      </c>
      <c r="V271">
        <v>232420.04410916299</v>
      </c>
      <c r="W271" s="1">
        <v>0.78046879561759663</v>
      </c>
      <c r="X271">
        <v>0.1398100913863996</v>
      </c>
      <c r="Y271">
        <v>7.9721112996003679E-2</v>
      </c>
      <c r="Z271">
        <v>0.2195312043824032</v>
      </c>
      <c r="AA271">
        <v>232.420044109163</v>
      </c>
      <c r="AB271">
        <v>6871.043362750197</v>
      </c>
      <c r="AC271" s="1">
        <v>750.10828292842689</v>
      </c>
      <c r="AD271">
        <v>197640.197074497</v>
      </c>
      <c r="AE271" s="1" t="s">
        <v>3</v>
      </c>
      <c r="AF271">
        <v>42843.824999999997</v>
      </c>
      <c r="AG271" s="1">
        <v>79318.979295524827</v>
      </c>
      <c r="AH271" s="1">
        <v>48.652940550000011</v>
      </c>
      <c r="AI271">
        <v>27.2272389</v>
      </c>
      <c r="AJ271">
        <v>31.301505349999999</v>
      </c>
      <c r="AK271">
        <v>1.9275</v>
      </c>
      <c r="AL271">
        <v>1.41395385</v>
      </c>
      <c r="AM271">
        <v>1.6974159</v>
      </c>
      <c r="AN271">
        <v>750.59913013740436</v>
      </c>
      <c r="AO271" s="1">
        <v>0.91295834802158493</v>
      </c>
      <c r="AP271">
        <v>1653.0978758027011</v>
      </c>
      <c r="AQ271" s="1">
        <v>2550.8188886294438</v>
      </c>
      <c r="AR271" s="1">
        <v>7420.3492649603486</v>
      </c>
      <c r="AS271" s="1">
        <v>808.29550649869475</v>
      </c>
      <c r="AT271">
        <v>442.16635402938709</v>
      </c>
      <c r="AU271">
        <v>12874.72788992057</v>
      </c>
      <c r="AV271" s="1">
        <v>4926.3671490173938</v>
      </c>
      <c r="AW271" s="1">
        <v>0.35894473067499999</v>
      </c>
      <c r="AX271">
        <v>6802.7843856477311</v>
      </c>
      <c r="AY271" s="1">
        <v>0.47649298877500001</v>
      </c>
      <c r="AZ271">
        <v>1008.26842113358</v>
      </c>
      <c r="BA271">
        <v>7.2164632064999998E-2</v>
      </c>
      <c r="BB271">
        <v>1282.4510176434951</v>
      </c>
      <c r="BC271" s="1">
        <v>9.2397648490000012E-2</v>
      </c>
      <c r="BD271">
        <v>14019.870973442199</v>
      </c>
      <c r="BE271" s="1">
        <v>0.57307056565235415</v>
      </c>
      <c r="BF271">
        <v>0.22824302976618441</v>
      </c>
      <c r="BG271">
        <v>0.14113339141191039</v>
      </c>
      <c r="BH271">
        <v>3.6106613348038323E-2</v>
      </c>
      <c r="BI271">
        <v>2.1446399821512731E-2</v>
      </c>
    </row>
    <row r="272" spans="1:61" x14ac:dyDescent="0.35">
      <c r="A272" t="s">
        <v>1595</v>
      </c>
      <c r="B272" t="s">
        <v>897</v>
      </c>
      <c r="C272">
        <v>21.7</v>
      </c>
      <c r="D272">
        <v>287.69844438491663</v>
      </c>
      <c r="E272">
        <v>5567.6098104000002</v>
      </c>
      <c r="F272">
        <v>4.2260546279682287E-2</v>
      </c>
      <c r="G272">
        <v>0.14334914989005151</v>
      </c>
      <c r="H272">
        <v>2.781390731050729E-3</v>
      </c>
      <c r="I272">
        <v>5.6780047046170547E-2</v>
      </c>
      <c r="J272">
        <v>0.69149722620968024</v>
      </c>
      <c r="K272">
        <v>6.4782811375837385E-2</v>
      </c>
      <c r="L272">
        <v>0.30124008561762072</v>
      </c>
      <c r="M272">
        <v>3.728330673250857E-2</v>
      </c>
      <c r="N272">
        <v>0.15532885960548781</v>
      </c>
      <c r="O272">
        <v>79773.076699218509</v>
      </c>
      <c r="P272" s="1">
        <v>0.1596108845635473</v>
      </c>
      <c r="Q272">
        <v>0.19209900862014229</v>
      </c>
      <c r="R272">
        <v>0.6482901068163105</v>
      </c>
      <c r="S272">
        <v>41.37</v>
      </c>
      <c r="T272">
        <v>102328.8740246245</v>
      </c>
      <c r="U272" s="1">
        <v>139.29804029265881</v>
      </c>
      <c r="V272">
        <v>276129.47367687471</v>
      </c>
      <c r="W272" s="1">
        <v>0.77573567751809958</v>
      </c>
      <c r="X272">
        <v>0.18949489074861059</v>
      </c>
      <c r="Y272">
        <v>3.4769431733289898E-2</v>
      </c>
      <c r="Z272">
        <v>0.22426432248190051</v>
      </c>
      <c r="AA272">
        <v>276.12947367687468</v>
      </c>
      <c r="AB272">
        <v>12368.872236985109</v>
      </c>
      <c r="AC272" s="1">
        <v>1219.660933905551</v>
      </c>
      <c r="AD272">
        <v>239079.88037218951</v>
      </c>
      <c r="AE272" s="1" t="s">
        <v>3</v>
      </c>
      <c r="AF272">
        <v>47844.800000000003</v>
      </c>
      <c r="AG272" s="1">
        <v>92776.755203834284</v>
      </c>
      <c r="AH272" s="1">
        <v>82.944811599999994</v>
      </c>
      <c r="AI272">
        <v>42.236604900000003</v>
      </c>
      <c r="AJ272">
        <v>51.964612500000008</v>
      </c>
      <c r="AK272">
        <v>2.3435000000000001</v>
      </c>
      <c r="AL272">
        <v>1.8569593499999999</v>
      </c>
      <c r="AM272">
        <v>2.0832001999999989</v>
      </c>
      <c r="AN272">
        <v>0</v>
      </c>
      <c r="AO272" s="1">
        <v>0.96212781438608752</v>
      </c>
      <c r="AP272">
        <v>2095.4129603896481</v>
      </c>
      <c r="AQ272" s="1">
        <v>2754.187397090283</v>
      </c>
      <c r="AR272" s="1">
        <v>9612.9464844517497</v>
      </c>
      <c r="AS272" s="1">
        <v>1228.1974388968499</v>
      </c>
      <c r="AT272" s="1">
        <v>569.48704645551004</v>
      </c>
      <c r="AU272">
        <v>16260.23132728404</v>
      </c>
      <c r="AV272" s="1">
        <v>3675.538341893945</v>
      </c>
      <c r="AW272" s="1">
        <v>0.21714245807999999</v>
      </c>
      <c r="AX272">
        <v>10948.53044107668</v>
      </c>
      <c r="AY272" s="1">
        <v>0.62149784938000008</v>
      </c>
      <c r="AZ272">
        <v>1289.6324041130549</v>
      </c>
      <c r="BA272">
        <v>7.8171560019999989E-2</v>
      </c>
      <c r="BB272">
        <v>1446.2577905175749</v>
      </c>
      <c r="BC272" s="1">
        <v>8.3188132529999986E-2</v>
      </c>
      <c r="BD272">
        <v>17359.958977601251</v>
      </c>
      <c r="BE272" s="1">
        <v>0.59863299661663427</v>
      </c>
      <c r="BF272">
        <v>0.23840266958988379</v>
      </c>
      <c r="BG272">
        <v>0.1125662142765791</v>
      </c>
      <c r="BH272">
        <v>3.0691948503433361E-2</v>
      </c>
      <c r="BI272">
        <v>1.9706171013469422E-2</v>
      </c>
    </row>
    <row r="273" spans="1:61" x14ac:dyDescent="0.35">
      <c r="A273" t="s">
        <v>1596</v>
      </c>
      <c r="B273" t="s">
        <v>898</v>
      </c>
      <c r="C273">
        <v>72.599999999999994</v>
      </c>
      <c r="D273">
        <v>23.913224066824291</v>
      </c>
      <c r="E273">
        <v>1522.2496025</v>
      </c>
      <c r="F273">
        <v>1.0311603315080371E-2</v>
      </c>
      <c r="G273">
        <v>1.439788703996187E-2</v>
      </c>
      <c r="H273" t="s">
        <v>3</v>
      </c>
      <c r="I273">
        <v>3.3307556163792523E-2</v>
      </c>
      <c r="J273">
        <v>0.9112876169773042</v>
      </c>
      <c r="K273">
        <v>3.9228477195633271E-2</v>
      </c>
      <c r="L273">
        <v>0.36239079973429639</v>
      </c>
      <c r="M273">
        <v>9.3184037373567983E-3</v>
      </c>
      <c r="N273">
        <v>0.14681067614180501</v>
      </c>
      <c r="O273">
        <v>63810.752971162008</v>
      </c>
      <c r="P273" s="1">
        <v>0.20620499841301621</v>
      </c>
      <c r="Q273">
        <v>0.16859540471208401</v>
      </c>
      <c r="R273">
        <v>0.62519959687489979</v>
      </c>
      <c r="S273">
        <v>12.2295</v>
      </c>
      <c r="T273">
        <v>85806.677486478497</v>
      </c>
      <c r="U273" s="1">
        <v>127.11552272847671</v>
      </c>
      <c r="V273">
        <v>248359.1641099244</v>
      </c>
      <c r="W273" s="1">
        <v>0.79752492612347137</v>
      </c>
      <c r="X273">
        <v>0.1227918989866132</v>
      </c>
      <c r="Y273">
        <v>7.9683174889915498E-2</v>
      </c>
      <c r="Z273">
        <v>0.20247507387652861</v>
      </c>
      <c r="AA273">
        <v>248.35916410992439</v>
      </c>
      <c r="AB273">
        <v>6493.3389486109982</v>
      </c>
      <c r="AC273" s="1">
        <v>696.35547647288206</v>
      </c>
      <c r="AD273">
        <v>203376.6018842819</v>
      </c>
      <c r="AE273" s="1" t="s">
        <v>3</v>
      </c>
      <c r="AF273">
        <v>41413.175000000003</v>
      </c>
      <c r="AG273" s="1">
        <v>69231.003332439883</v>
      </c>
      <c r="AH273" s="1">
        <v>41.595504149999996</v>
      </c>
      <c r="AI273">
        <v>24.123051650000001</v>
      </c>
      <c r="AJ273">
        <v>27.356039800000001</v>
      </c>
      <c r="AK273">
        <v>1.81</v>
      </c>
      <c r="AL273">
        <v>1.3910833499999999</v>
      </c>
      <c r="AM273">
        <v>1.6455289500000001</v>
      </c>
      <c r="AN273">
        <v>1222.0135253447961</v>
      </c>
      <c r="AO273" s="1">
        <v>1.152460815352649</v>
      </c>
      <c r="AP273">
        <v>1765.0932624288339</v>
      </c>
      <c r="AQ273" s="1">
        <v>2728.9708643093918</v>
      </c>
      <c r="AR273" s="1">
        <v>7673.2947205217861</v>
      </c>
      <c r="AS273" s="1">
        <v>871.66942062777912</v>
      </c>
      <c r="AT273">
        <v>373.41146416474822</v>
      </c>
      <c r="AU273">
        <v>13412.43973205254</v>
      </c>
      <c r="AV273" s="1">
        <v>5737.2518639096716</v>
      </c>
      <c r="AW273" s="1">
        <v>0.38526005558999998</v>
      </c>
      <c r="AX273">
        <v>6701.3961044530106</v>
      </c>
      <c r="AY273" s="1">
        <v>0.43375943204000011</v>
      </c>
      <c r="AZ273">
        <v>1244.993393456185</v>
      </c>
      <c r="BA273">
        <v>8.0339404084999982E-2</v>
      </c>
      <c r="BB273">
        <v>1528.02036589974</v>
      </c>
      <c r="BC273" s="1">
        <v>0.100641108305</v>
      </c>
      <c r="BD273">
        <v>15211.661727718611</v>
      </c>
      <c r="BE273" s="1">
        <v>0.54966967242287523</v>
      </c>
      <c r="BF273">
        <v>0.22749338353950349</v>
      </c>
      <c r="BG273">
        <v>0.16404305320660331</v>
      </c>
      <c r="BH273">
        <v>3.8318265075969603E-2</v>
      </c>
      <c r="BI273">
        <v>2.0475625755048469E-2</v>
      </c>
    </row>
    <row r="274" spans="1:61" x14ac:dyDescent="0.35">
      <c r="A274" t="s">
        <v>1597</v>
      </c>
      <c r="B274" t="s">
        <v>899</v>
      </c>
      <c r="C274">
        <v>30.25</v>
      </c>
      <c r="D274">
        <v>258.6061121070764</v>
      </c>
      <c r="E274">
        <v>7758.7962404000018</v>
      </c>
      <c r="F274">
        <v>9.7837198504622469E-2</v>
      </c>
      <c r="G274">
        <v>0.1105190990713391</v>
      </c>
      <c r="H274">
        <v>2.100313365601781E-3</v>
      </c>
      <c r="I274">
        <v>6.3878864003728469E-2</v>
      </c>
      <c r="J274">
        <v>0.66453761426009739</v>
      </c>
      <c r="K274">
        <v>6.1871967979381708E-2</v>
      </c>
      <c r="L274">
        <v>0.1953069380133689</v>
      </c>
      <c r="M274">
        <v>5.1212402680218677E-2</v>
      </c>
      <c r="N274">
        <v>0.13586156302776919</v>
      </c>
      <c r="O274">
        <v>80892.992910518486</v>
      </c>
      <c r="P274" s="1">
        <v>0.1820292241842518</v>
      </c>
      <c r="Q274">
        <v>0.18664740080036821</v>
      </c>
      <c r="R274">
        <v>0.63132337501537994</v>
      </c>
      <c r="S274">
        <v>50.97</v>
      </c>
      <c r="T274">
        <v>106576.117709671</v>
      </c>
      <c r="U274" s="1">
        <v>159.88555926136519</v>
      </c>
      <c r="V274">
        <v>277495.28124336642</v>
      </c>
      <c r="W274" s="1">
        <v>0.76281267503661876</v>
      </c>
      <c r="X274">
        <v>0.20835095563652201</v>
      </c>
      <c r="Y274">
        <v>2.883636932685936E-2</v>
      </c>
      <c r="Z274">
        <v>0.2371873249633813</v>
      </c>
      <c r="AA274">
        <v>277.49528124336638</v>
      </c>
      <c r="AB274">
        <v>11485.75692045289</v>
      </c>
      <c r="AC274" s="1">
        <v>1010.977671865219</v>
      </c>
      <c r="AD274">
        <v>249342.7177362587</v>
      </c>
      <c r="AE274" s="1" t="s">
        <v>3</v>
      </c>
      <c r="AF274">
        <v>56885.574999999997</v>
      </c>
      <c r="AG274" s="1">
        <v>121754.6488887006</v>
      </c>
      <c r="AH274" s="1">
        <v>75.04126875</v>
      </c>
      <c r="AI274">
        <v>38.469211799999997</v>
      </c>
      <c r="AJ274">
        <v>47.117263199999996</v>
      </c>
      <c r="AK274">
        <v>2.0720000000000001</v>
      </c>
      <c r="AL274">
        <v>1.52254585</v>
      </c>
      <c r="AM274">
        <v>1.70736545</v>
      </c>
      <c r="AN274">
        <v>211.99947923121309</v>
      </c>
      <c r="AO274" s="1">
        <v>0.74737563640319327</v>
      </c>
      <c r="AP274">
        <v>1847.7664826993009</v>
      </c>
      <c r="AQ274" s="1">
        <v>2519.31709013304</v>
      </c>
      <c r="AR274" s="1">
        <v>9239.5766193576328</v>
      </c>
      <c r="AS274" s="1">
        <v>1163.7275572095609</v>
      </c>
      <c r="AT274">
        <v>525.2443846303172</v>
      </c>
      <c r="AU274">
        <v>15295.632134029849</v>
      </c>
      <c r="AV274" s="1">
        <v>3076.217236092145</v>
      </c>
      <c r="AW274" s="1">
        <v>0.19685244529500001</v>
      </c>
      <c r="AX274">
        <v>10356.860137559701</v>
      </c>
      <c r="AY274" s="1">
        <v>0.64348973613500005</v>
      </c>
      <c r="AZ274">
        <v>1409.4424940767601</v>
      </c>
      <c r="BA274">
        <v>8.9738645285000002E-2</v>
      </c>
      <c r="BB274">
        <v>1101.26257223523</v>
      </c>
      <c r="BC274" s="1">
        <v>6.9919173285000011E-2</v>
      </c>
      <c r="BD274">
        <v>15943.78243996383</v>
      </c>
      <c r="BE274" s="1">
        <v>0.60060003351031299</v>
      </c>
      <c r="BF274">
        <v>0.23545859035175801</v>
      </c>
      <c r="BG274">
        <v>0.1144426428151674</v>
      </c>
      <c r="BH274">
        <v>3.1635475917160143E-2</v>
      </c>
      <c r="BI274">
        <v>1.7863257405601352E-2</v>
      </c>
    </row>
    <row r="275" spans="1:61" x14ac:dyDescent="0.35">
      <c r="A275" t="s">
        <v>1598</v>
      </c>
      <c r="B275" t="s">
        <v>900</v>
      </c>
      <c r="C275">
        <v>109.45</v>
      </c>
      <c r="D275">
        <v>9.4472455087677858</v>
      </c>
      <c r="E275">
        <v>940.49621379999985</v>
      </c>
      <c r="F275">
        <v>1.7601499456067281E-2</v>
      </c>
      <c r="G275">
        <v>1.5252613968597241E-2</v>
      </c>
      <c r="H275" t="s">
        <v>3</v>
      </c>
      <c r="I275">
        <v>5.4082931621121717E-2</v>
      </c>
      <c r="J275">
        <v>0.9101352698663675</v>
      </c>
      <c r="K275">
        <v>2.9595033229389219E-2</v>
      </c>
      <c r="L275">
        <v>0.31469109907074899</v>
      </c>
      <c r="M275">
        <v>2.3059697391747319E-2</v>
      </c>
      <c r="N275">
        <v>0.1452757206564764</v>
      </c>
      <c r="O275">
        <v>62601.393730845994</v>
      </c>
      <c r="P275" s="1">
        <v>0.21432845787079291</v>
      </c>
      <c r="Q275">
        <v>0.193693604783782</v>
      </c>
      <c r="R275">
        <v>0.59197793734542503</v>
      </c>
      <c r="S275">
        <v>10.422499999999999</v>
      </c>
      <c r="T275">
        <v>73749.569426205504</v>
      </c>
      <c r="U275" s="1">
        <v>92.414504527426331</v>
      </c>
      <c r="V275">
        <v>214748.59430440131</v>
      </c>
      <c r="W275" s="1">
        <v>0.81261719589351211</v>
      </c>
      <c r="X275">
        <v>6.4213684862212031E-2</v>
      </c>
      <c r="Y275">
        <v>0.123169119244276</v>
      </c>
      <c r="Z275">
        <v>0.18738280410648811</v>
      </c>
      <c r="AA275">
        <v>214.74859430440139</v>
      </c>
      <c r="AB275">
        <v>5179.1298519780303</v>
      </c>
      <c r="AC275" s="1">
        <v>547.53544511025484</v>
      </c>
      <c r="AD275">
        <v>186840.38420225689</v>
      </c>
      <c r="AE275" s="1" t="s">
        <v>3</v>
      </c>
      <c r="AF275">
        <v>40833.949999999997</v>
      </c>
      <c r="AG275" s="1">
        <v>64332.834491395872</v>
      </c>
      <c r="AH275" s="1">
        <v>35.801329350000003</v>
      </c>
      <c r="AI275">
        <v>21.674168850000001</v>
      </c>
      <c r="AJ275">
        <v>26.79346640000001</v>
      </c>
      <c r="AK275">
        <v>2.2530000000000001</v>
      </c>
      <c r="AL275">
        <v>1.3025284500000001</v>
      </c>
      <c r="AM275">
        <v>1.8589247</v>
      </c>
      <c r="AN275">
        <v>1652.483223945241</v>
      </c>
      <c r="AO275" s="1">
        <v>1.323425326482681</v>
      </c>
      <c r="AP275">
        <v>1969.1196698335309</v>
      </c>
      <c r="AQ275" s="1">
        <v>3079.227129618866</v>
      </c>
      <c r="AR275" s="1">
        <v>8235.0371060725975</v>
      </c>
      <c r="AS275" s="1">
        <v>787.92763428414014</v>
      </c>
      <c r="AT275">
        <v>416.19427467906962</v>
      </c>
      <c r="AU275">
        <v>14487.5058144882</v>
      </c>
      <c r="AV275" s="1">
        <v>7544.3416713438201</v>
      </c>
      <c r="AW275" s="1">
        <v>0.46553652204000001</v>
      </c>
      <c r="AX275">
        <v>6052.1693418168297</v>
      </c>
      <c r="AY275" s="1">
        <v>0.36670753959000002</v>
      </c>
      <c r="AZ275">
        <v>1323.5450731297699</v>
      </c>
      <c r="BA275">
        <v>8.1048768610000002E-2</v>
      </c>
      <c r="BB275">
        <v>1407.20545809601</v>
      </c>
      <c r="BC275" s="1">
        <v>8.6707169760000008E-2</v>
      </c>
      <c r="BD275">
        <v>16327.261544386431</v>
      </c>
      <c r="BE275" s="1">
        <v>0.55349094153535383</v>
      </c>
      <c r="BF275">
        <v>0.23513178179643771</v>
      </c>
      <c r="BG275">
        <v>0.15161704565163989</v>
      </c>
      <c r="BH275">
        <v>3.9511758080388128E-2</v>
      </c>
      <c r="BI275">
        <v>2.024847293618048E-2</v>
      </c>
    </row>
    <row r="276" spans="1:61" x14ac:dyDescent="0.35">
      <c r="A276" t="s">
        <v>1599</v>
      </c>
      <c r="B276" t="s">
        <v>901</v>
      </c>
      <c r="C276">
        <v>40.85</v>
      </c>
      <c r="D276">
        <v>114.99022593249811</v>
      </c>
      <c r="E276">
        <v>3361.2220605500002</v>
      </c>
      <c r="F276">
        <v>1.096907046804408E-2</v>
      </c>
      <c r="G276">
        <v>4.8547515114163241E-2</v>
      </c>
      <c r="H276">
        <v>2.7001178337682161E-3</v>
      </c>
      <c r="I276">
        <v>6.2605738189720969E-2</v>
      </c>
      <c r="J276">
        <v>0.80497547790040913</v>
      </c>
      <c r="K276">
        <v>7.2201898055374067E-2</v>
      </c>
      <c r="L276">
        <v>0.48882730363619109</v>
      </c>
      <c r="M276">
        <v>1.6768932004902461E-2</v>
      </c>
      <c r="N276">
        <v>0.16862539137384269</v>
      </c>
      <c r="O276">
        <v>69305.505169845506</v>
      </c>
      <c r="P276" s="1">
        <v>0.19679651306831911</v>
      </c>
      <c r="Q276">
        <v>0.18196087930912291</v>
      </c>
      <c r="R276">
        <v>0.62124260762255812</v>
      </c>
      <c r="S276">
        <v>23.945499999999999</v>
      </c>
      <c r="T276">
        <v>94248.552219963996</v>
      </c>
      <c r="U276" s="1">
        <v>144.0875748392402</v>
      </c>
      <c r="V276">
        <v>186988.5162935027</v>
      </c>
      <c r="W276" s="1">
        <v>0.72195629139976059</v>
      </c>
      <c r="X276">
        <v>0.20560568047596131</v>
      </c>
      <c r="Y276">
        <v>7.2438028124277964E-2</v>
      </c>
      <c r="Z276">
        <v>0.27804370860023919</v>
      </c>
      <c r="AA276">
        <v>186.98851629350261</v>
      </c>
      <c r="AB276">
        <v>5917.3970104986693</v>
      </c>
      <c r="AC276" s="1">
        <v>626.97774783152954</v>
      </c>
      <c r="AD276">
        <v>151125.53881617001</v>
      </c>
      <c r="AE276" s="1" t="s">
        <v>3</v>
      </c>
      <c r="AF276">
        <v>37042.375</v>
      </c>
      <c r="AG276" s="1">
        <v>61082.232911453328</v>
      </c>
      <c r="AH276" s="1">
        <v>49.361927799999997</v>
      </c>
      <c r="AI276">
        <v>28.441205499999999</v>
      </c>
      <c r="AJ276">
        <v>34.500292899999998</v>
      </c>
      <c r="AK276">
        <v>2.1015000000000001</v>
      </c>
      <c r="AL276">
        <v>1.5788717000000001</v>
      </c>
      <c r="AM276">
        <v>1.85867125</v>
      </c>
      <c r="AN276">
        <v>452.21242035190897</v>
      </c>
      <c r="AO276" s="1">
        <v>1.019594503998057</v>
      </c>
      <c r="AP276">
        <v>1739.7335241779449</v>
      </c>
      <c r="AQ276" s="1">
        <v>2596.1631720313549</v>
      </c>
      <c r="AR276" s="1">
        <v>8288.4407251506127</v>
      </c>
      <c r="AS276" s="1">
        <v>950.69665915479379</v>
      </c>
      <c r="AT276">
        <v>455.16323646029872</v>
      </c>
      <c r="AU276">
        <v>14030.197316975011</v>
      </c>
      <c r="AV276" s="1">
        <v>6182.7756739657607</v>
      </c>
      <c r="AW276" s="1">
        <v>0.41850369896500011</v>
      </c>
      <c r="AX276">
        <v>5768.8476000514993</v>
      </c>
      <c r="AY276" s="1">
        <v>0.38118299112499998</v>
      </c>
      <c r="AZ276">
        <v>895.41529937612017</v>
      </c>
      <c r="BA276">
        <v>6.0050896625000003E-2</v>
      </c>
      <c r="BB276">
        <v>2107.5596821122699</v>
      </c>
      <c r="BC276" s="1">
        <v>0.140262413295</v>
      </c>
      <c r="BD276">
        <v>14954.598255505651</v>
      </c>
      <c r="BE276" s="1">
        <v>0.56137188086945822</v>
      </c>
      <c r="BF276">
        <v>0.23106501053201331</v>
      </c>
      <c r="BG276">
        <v>0.1572145829266744</v>
      </c>
      <c r="BH276">
        <v>3.1319100778367782E-2</v>
      </c>
      <c r="BI276">
        <v>1.9029424893486139E-2</v>
      </c>
    </row>
    <row r="277" spans="1:61" x14ac:dyDescent="0.35">
      <c r="A277" t="s">
        <v>1600</v>
      </c>
      <c r="B277" t="s">
        <v>902</v>
      </c>
      <c r="C277">
        <v>55.45</v>
      </c>
      <c r="D277">
        <v>100.097437159853</v>
      </c>
      <c r="E277">
        <v>3949.7129523499998</v>
      </c>
      <c r="F277">
        <v>2.2175451995832741E-2</v>
      </c>
      <c r="G277">
        <v>3.4326830045528493E-2</v>
      </c>
      <c r="H277" t="s">
        <v>3</v>
      </c>
      <c r="I277">
        <v>5.3763202214705839E-2</v>
      </c>
      <c r="J277">
        <v>0.8370211870779336</v>
      </c>
      <c r="K277">
        <v>5.1367280404211638E-2</v>
      </c>
      <c r="L277">
        <v>0.25193271150309532</v>
      </c>
      <c r="M277">
        <v>1.9245799034992472E-2</v>
      </c>
      <c r="N277">
        <v>0.14708517961604781</v>
      </c>
      <c r="O277">
        <v>71949.65338169699</v>
      </c>
      <c r="P277" s="1">
        <v>0.20120336563121399</v>
      </c>
      <c r="Q277">
        <v>0.19731649173384111</v>
      </c>
      <c r="R277">
        <v>0.60148014263494498</v>
      </c>
      <c r="S277">
        <v>28.347000000000001</v>
      </c>
      <c r="T277">
        <v>96095.506991487506</v>
      </c>
      <c r="U277" s="1">
        <v>149.4232693156454</v>
      </c>
      <c r="V277">
        <v>233769.88218638601</v>
      </c>
      <c r="W277" s="1">
        <v>0.77667395156743546</v>
      </c>
      <c r="X277">
        <v>0.15329524679711809</v>
      </c>
      <c r="Y277">
        <v>7.0030801635446324E-2</v>
      </c>
      <c r="Z277">
        <v>0.22332604843256451</v>
      </c>
      <c r="AA277">
        <v>233.7698821863861</v>
      </c>
      <c r="AB277">
        <v>7100.3347481268256</v>
      </c>
      <c r="AC277" s="1">
        <v>763.78723557952003</v>
      </c>
      <c r="AD277">
        <v>189377.4529456817</v>
      </c>
      <c r="AE277" s="1" t="s">
        <v>3</v>
      </c>
      <c r="AF277">
        <v>47259.55</v>
      </c>
      <c r="AG277" s="1">
        <v>81266.223512874625</v>
      </c>
      <c r="AH277" s="1">
        <v>51.465621949999999</v>
      </c>
      <c r="AI277">
        <v>28.10142055</v>
      </c>
      <c r="AJ277">
        <v>33.790107399999997</v>
      </c>
      <c r="AK277">
        <v>2.0415000000000001</v>
      </c>
      <c r="AL277">
        <v>1.4511480000000001</v>
      </c>
      <c r="AM277">
        <v>1.7951843999999999</v>
      </c>
      <c r="AN277">
        <v>585.95574422764923</v>
      </c>
      <c r="AO277" s="1">
        <v>0.85380660183116464</v>
      </c>
      <c r="AP277">
        <v>1542.306944388263</v>
      </c>
      <c r="AQ277" s="1">
        <v>2379.9606770226619</v>
      </c>
      <c r="AR277" s="1">
        <v>7772.6053640080554</v>
      </c>
      <c r="AS277" s="1">
        <v>870.56797872282527</v>
      </c>
      <c r="AT277">
        <v>334.29310534657333</v>
      </c>
      <c r="AU277">
        <v>12899.734069488381</v>
      </c>
      <c r="AV277" s="1">
        <v>4479.2580326484704</v>
      </c>
      <c r="AW277" s="1">
        <v>0.332558512325</v>
      </c>
      <c r="AX277">
        <v>6846.7031912539214</v>
      </c>
      <c r="AY277" s="1">
        <v>0.49964410058499997</v>
      </c>
      <c r="AZ277">
        <v>1054.54729738635</v>
      </c>
      <c r="BA277">
        <v>7.8234841405000005E-2</v>
      </c>
      <c r="BB277">
        <v>1230.0340285073351</v>
      </c>
      <c r="BC277" s="1">
        <v>8.9562545694999995E-2</v>
      </c>
      <c r="BD277">
        <v>13610.54254979608</v>
      </c>
      <c r="BE277" s="1">
        <v>0.58491715640104669</v>
      </c>
      <c r="BF277">
        <v>0.2255661588534493</v>
      </c>
      <c r="BG277">
        <v>0.1376204310263146</v>
      </c>
      <c r="BH277">
        <v>3.314253131370918E-2</v>
      </c>
      <c r="BI277">
        <v>1.8753722405480299E-2</v>
      </c>
    </row>
    <row r="278" spans="1:61" x14ac:dyDescent="0.35">
      <c r="A278" t="s">
        <v>1601</v>
      </c>
      <c r="B278" t="s">
        <v>903</v>
      </c>
      <c r="C278">
        <v>56.45</v>
      </c>
      <c r="D278">
        <v>19.308296100189018</v>
      </c>
      <c r="E278">
        <v>846.66540910000003</v>
      </c>
      <c r="F278" t="s">
        <v>3</v>
      </c>
      <c r="G278">
        <v>1.3626128950206109E-2</v>
      </c>
      <c r="H278" t="s">
        <v>3</v>
      </c>
      <c r="I278">
        <v>2.3399576166384051E-2</v>
      </c>
      <c r="J278">
        <v>0.93831353448922195</v>
      </c>
      <c r="K278">
        <v>3.4878017959393069E-2</v>
      </c>
      <c r="L278">
        <v>0.55562535859663065</v>
      </c>
      <c r="M278">
        <v>3.2686121596464141E-2</v>
      </c>
      <c r="N278">
        <v>0.17142462591323879</v>
      </c>
      <c r="O278">
        <v>56192.843942775507</v>
      </c>
      <c r="P278" s="1">
        <v>0.21627736158976671</v>
      </c>
      <c r="Q278">
        <v>0.1984379351075381</v>
      </c>
      <c r="R278">
        <v>0.58528470330269522</v>
      </c>
      <c r="S278">
        <v>9.3520000000000003</v>
      </c>
      <c r="T278">
        <v>80028.665217471498</v>
      </c>
      <c r="U278" s="1">
        <v>95.256374819399142</v>
      </c>
      <c r="V278">
        <v>230004.61876791739</v>
      </c>
      <c r="W278" s="1">
        <v>0.69063520046411919</v>
      </c>
      <c r="X278">
        <v>0.12443796537716929</v>
      </c>
      <c r="Y278">
        <v>0.18492683415871169</v>
      </c>
      <c r="Z278">
        <v>0.30936479953588097</v>
      </c>
      <c r="AA278">
        <v>230.00461876791741</v>
      </c>
      <c r="AB278">
        <v>5796.6077597183157</v>
      </c>
      <c r="AC278" s="1">
        <v>553.27183704897391</v>
      </c>
      <c r="AD278">
        <v>172698.06929863009</v>
      </c>
      <c r="AE278" s="1" t="s">
        <v>3</v>
      </c>
      <c r="AF278">
        <v>34776.875</v>
      </c>
      <c r="AG278" s="1">
        <v>56187.494212051774</v>
      </c>
      <c r="AH278" s="1">
        <v>34.72497035</v>
      </c>
      <c r="AI278">
        <v>21.9614884</v>
      </c>
      <c r="AJ278">
        <v>25.136686050000002</v>
      </c>
      <c r="AK278">
        <v>1.6850000000000001</v>
      </c>
      <c r="AL278">
        <v>1.5163481000000001</v>
      </c>
      <c r="AM278">
        <v>1.61080855</v>
      </c>
      <c r="AN278">
        <v>347.92690803483339</v>
      </c>
      <c r="AO278" s="1">
        <v>0.99288488404462782</v>
      </c>
      <c r="AP278">
        <v>2273.7641549194532</v>
      </c>
      <c r="AQ278" s="1">
        <v>3643.3060430364098</v>
      </c>
      <c r="AR278" s="1">
        <v>9002.6149878560354</v>
      </c>
      <c r="AS278" s="1">
        <v>898.82503776310023</v>
      </c>
      <c r="AT278">
        <v>473.45256242356982</v>
      </c>
      <c r="AU278">
        <v>16291.96278599857</v>
      </c>
      <c r="AV278" s="1">
        <v>8961.5549960461703</v>
      </c>
      <c r="AW278" s="1">
        <v>0.49238072279499989</v>
      </c>
      <c r="AX278">
        <v>5501.0718353035199</v>
      </c>
      <c r="AY278" s="1">
        <v>0.28032604766000002</v>
      </c>
      <c r="AZ278">
        <v>1238.299612158525</v>
      </c>
      <c r="BA278">
        <v>6.5133573154999999E-2</v>
      </c>
      <c r="BB278">
        <v>3041.8305975168601</v>
      </c>
      <c r="BC278" s="1">
        <v>0.16215965641999999</v>
      </c>
      <c r="BD278">
        <v>18742.757041025081</v>
      </c>
      <c r="BE278" s="1">
        <v>0.50489534478727838</v>
      </c>
      <c r="BF278">
        <v>0.24843302348702639</v>
      </c>
      <c r="BG278">
        <v>0.18575663663319469</v>
      </c>
      <c r="BH278">
        <v>3.9751051594820432E-2</v>
      </c>
      <c r="BI278">
        <v>2.1163943497680041E-2</v>
      </c>
    </row>
    <row r="279" spans="1:61" x14ac:dyDescent="0.35">
      <c r="A279" t="s">
        <v>1602</v>
      </c>
      <c r="B279" t="s">
        <v>904</v>
      </c>
      <c r="C279">
        <v>79.349999999999994</v>
      </c>
      <c r="D279">
        <v>8.4562401113564452</v>
      </c>
      <c r="E279">
        <v>623.42112000000009</v>
      </c>
      <c r="F279" t="s">
        <v>3</v>
      </c>
      <c r="G279">
        <v>3.1487901941667527E-2</v>
      </c>
      <c r="H279" t="s">
        <v>3</v>
      </c>
      <c r="I279">
        <v>8.7901822387782852E-2</v>
      </c>
      <c r="J279">
        <v>0.87447731216107116</v>
      </c>
      <c r="K279">
        <v>3.146948134729495E-2</v>
      </c>
      <c r="L279">
        <v>0.32794965832887818</v>
      </c>
      <c r="M279">
        <v>2.987327670724528E-2</v>
      </c>
      <c r="N279">
        <v>0.1481698464202805</v>
      </c>
      <c r="O279">
        <v>61710.372058098503</v>
      </c>
      <c r="P279" s="1">
        <v>0.20079633974885719</v>
      </c>
      <c r="Q279">
        <v>0.18067672214330421</v>
      </c>
      <c r="R279">
        <v>0.61852693810783843</v>
      </c>
      <c r="S279">
        <v>6.980500000000001</v>
      </c>
      <c r="T279">
        <v>74704.083042877508</v>
      </c>
      <c r="U279" s="1">
        <v>95.909845607776134</v>
      </c>
      <c r="V279">
        <v>224527.10374959669</v>
      </c>
      <c r="W279" s="1">
        <v>0.736114283474124</v>
      </c>
      <c r="X279">
        <v>6.7377627713602686E-2</v>
      </c>
      <c r="Y279">
        <v>0.1965080888122735</v>
      </c>
      <c r="Z279">
        <v>0.26388571652587622</v>
      </c>
      <c r="AA279">
        <v>224.52710374959671</v>
      </c>
      <c r="AB279">
        <v>5843.4185310202674</v>
      </c>
      <c r="AC279" s="1">
        <v>559.83490737202976</v>
      </c>
      <c r="AD279">
        <v>196224.91991290121</v>
      </c>
      <c r="AE279" s="1" t="s">
        <v>3</v>
      </c>
      <c r="AF279">
        <v>39064.699999999997</v>
      </c>
      <c r="AG279" s="1">
        <v>62092.562891226597</v>
      </c>
      <c r="AH279" s="1">
        <v>38.712693999999999</v>
      </c>
      <c r="AI279">
        <v>22.7593268</v>
      </c>
      <c r="AJ279">
        <v>28.36656065</v>
      </c>
      <c r="AK279">
        <v>2.1080000000000001</v>
      </c>
      <c r="AL279">
        <v>1.6123590000000001</v>
      </c>
      <c r="AM279">
        <v>2.0253239000000001</v>
      </c>
      <c r="AN279">
        <v>2218.1718286721489</v>
      </c>
      <c r="AO279" s="1">
        <v>1.556087416637477</v>
      </c>
      <c r="AP279">
        <v>2391.3733201013179</v>
      </c>
      <c r="AQ279" s="1">
        <v>3466.1590527671151</v>
      </c>
      <c r="AR279" s="1">
        <v>9031.4952758590553</v>
      </c>
      <c r="AS279" s="1">
        <v>903.95718045988508</v>
      </c>
      <c r="AT279">
        <v>407.33797239506993</v>
      </c>
      <c r="AU279">
        <v>16200.322801582441</v>
      </c>
      <c r="AV279" s="1">
        <v>8248.1807576457304</v>
      </c>
      <c r="AW279" s="1">
        <v>0.45378368328500002</v>
      </c>
      <c r="AX279">
        <v>6888.6562904990406</v>
      </c>
      <c r="AY279" s="1">
        <v>0.37549921634500011</v>
      </c>
      <c r="AZ279">
        <v>1378.5917162363901</v>
      </c>
      <c r="BA279">
        <v>7.5629859109999989E-2</v>
      </c>
      <c r="BB279">
        <v>1759.978488563336</v>
      </c>
      <c r="BC279" s="1">
        <v>9.5087241259999983E-2</v>
      </c>
      <c r="BD279">
        <v>18275.4072529445</v>
      </c>
      <c r="BE279" s="1">
        <v>0.54640025204050902</v>
      </c>
      <c r="BF279">
        <v>0.23887649653270551</v>
      </c>
      <c r="BG279">
        <v>0.15202629240141199</v>
      </c>
      <c r="BH279">
        <v>3.8386936602818243E-2</v>
      </c>
      <c r="BI279">
        <v>2.4310022422555189E-2</v>
      </c>
    </row>
    <row r="280" spans="1:61" x14ac:dyDescent="0.35">
      <c r="A280" t="s">
        <v>1603</v>
      </c>
      <c r="B280" t="s">
        <v>905</v>
      </c>
      <c r="C280">
        <v>47.85</v>
      </c>
      <c r="D280">
        <v>57.500374839809062</v>
      </c>
      <c r="E280">
        <v>2200.21180865</v>
      </c>
      <c r="F280">
        <v>1.2672989068924881E-2</v>
      </c>
      <c r="G280">
        <v>2.3032923918266189E-2</v>
      </c>
      <c r="H280" t="s">
        <v>3</v>
      </c>
      <c r="I280">
        <v>4.9110314228246577E-2</v>
      </c>
      <c r="J280">
        <v>0.87183774015164361</v>
      </c>
      <c r="K280">
        <v>4.5929481963860957E-2</v>
      </c>
      <c r="L280">
        <v>0.29806992141711308</v>
      </c>
      <c r="M280">
        <v>1.9152500978322828E-2</v>
      </c>
      <c r="N280">
        <v>0.1360909046888516</v>
      </c>
      <c r="O280">
        <v>68564.093609523494</v>
      </c>
      <c r="P280" s="1">
        <v>0.15346239885278631</v>
      </c>
      <c r="Q280">
        <v>0.17330211026539011</v>
      </c>
      <c r="R280">
        <v>0.67323549088182355</v>
      </c>
      <c r="S280">
        <v>14.724</v>
      </c>
      <c r="T280">
        <v>94208.407960453987</v>
      </c>
      <c r="U280" s="1">
        <v>154.94110119715279</v>
      </c>
      <c r="V280">
        <v>233593.43661221731</v>
      </c>
      <c r="W280" s="1">
        <v>0.74083931737626807</v>
      </c>
      <c r="X280">
        <v>0.17815937337558771</v>
      </c>
      <c r="Y280">
        <v>8.1001309248144221E-2</v>
      </c>
      <c r="Z280">
        <v>0.25916068262373188</v>
      </c>
      <c r="AA280">
        <v>233.59343661221729</v>
      </c>
      <c r="AB280">
        <v>6949.3507027852584</v>
      </c>
      <c r="AC280" s="1">
        <v>677.54228536291521</v>
      </c>
      <c r="AD280">
        <v>198892.5629924947</v>
      </c>
      <c r="AE280" s="1" t="s">
        <v>3</v>
      </c>
      <c r="AF280">
        <v>42287.025000000001</v>
      </c>
      <c r="AG280" s="1">
        <v>77393.318437317183</v>
      </c>
      <c r="AH280" s="1">
        <v>49.763465850000003</v>
      </c>
      <c r="AI280">
        <v>26.130900100000002</v>
      </c>
      <c r="AJ280">
        <v>33.481024900000001</v>
      </c>
      <c r="AK280">
        <v>1.56</v>
      </c>
      <c r="AL280">
        <v>1.10158735</v>
      </c>
      <c r="AM280">
        <v>1.3441139</v>
      </c>
      <c r="AN280">
        <v>700.52063447211697</v>
      </c>
      <c r="AO280" s="1">
        <v>0.88405928810512857</v>
      </c>
      <c r="AP280">
        <v>1647.170014342538</v>
      </c>
      <c r="AQ280" s="1">
        <v>2356.4624723617958</v>
      </c>
      <c r="AR280" s="1">
        <v>7563.8623871804284</v>
      </c>
      <c r="AS280" s="1">
        <v>843.94016185647035</v>
      </c>
      <c r="AT280">
        <v>404.63538303579548</v>
      </c>
      <c r="AU280">
        <v>12816.070418777021</v>
      </c>
      <c r="AV280" s="1">
        <v>4916.6905905494659</v>
      </c>
      <c r="AW280" s="1">
        <v>0.35433239450999998</v>
      </c>
      <c r="AX280">
        <v>6909.5268603256582</v>
      </c>
      <c r="AY280" s="1">
        <v>0.48034083402999989</v>
      </c>
      <c r="AZ280">
        <v>1007.047689226345</v>
      </c>
      <c r="BA280">
        <v>7.1082341669999979E-2</v>
      </c>
      <c r="BB280">
        <v>1308.619665899625</v>
      </c>
      <c r="BC280" s="1">
        <v>9.4244429799999987E-2</v>
      </c>
      <c r="BD280">
        <v>14141.884806001101</v>
      </c>
      <c r="BE280" s="1">
        <v>0.57586639205291434</v>
      </c>
      <c r="BF280">
        <v>0.21661270781855549</v>
      </c>
      <c r="BG280">
        <v>0.1503782392387629</v>
      </c>
      <c r="BH280">
        <v>3.6688145298499363E-2</v>
      </c>
      <c r="BI280">
        <v>2.0454515591268079E-2</v>
      </c>
    </row>
    <row r="281" spans="1:61" x14ac:dyDescent="0.35">
      <c r="A281" t="s">
        <v>1604</v>
      </c>
      <c r="B281" t="s">
        <v>907</v>
      </c>
      <c r="C281">
        <v>103.65</v>
      </c>
      <c r="D281">
        <v>10.39022655425924</v>
      </c>
      <c r="E281">
        <v>954.71899825000014</v>
      </c>
      <c r="F281">
        <v>1.7601499456067281E-2</v>
      </c>
      <c r="G281">
        <v>1.199285837660361E-2</v>
      </c>
      <c r="H281" t="s">
        <v>3</v>
      </c>
      <c r="I281">
        <v>4.6116766392992121E-2</v>
      </c>
      <c r="J281">
        <v>0.91535055845628843</v>
      </c>
      <c r="K281">
        <v>3.0731446917310501E-2</v>
      </c>
      <c r="L281">
        <v>0.32739964067804589</v>
      </c>
      <c r="M281">
        <v>1.984055351592684E-2</v>
      </c>
      <c r="N281">
        <v>0.1521939404581478</v>
      </c>
      <c r="O281">
        <v>61912.164321192497</v>
      </c>
      <c r="P281" s="1">
        <v>0.23404483311040999</v>
      </c>
      <c r="Q281">
        <v>0.1933143920153039</v>
      </c>
      <c r="R281">
        <v>0.57264077487428611</v>
      </c>
      <c r="S281">
        <v>10.1965</v>
      </c>
      <c r="T281">
        <v>74223.686036448504</v>
      </c>
      <c r="U281" s="1">
        <v>97.165283659043595</v>
      </c>
      <c r="V281">
        <v>226776.19911691939</v>
      </c>
      <c r="W281" s="1">
        <v>0.80173404000405935</v>
      </c>
      <c r="X281">
        <v>5.2220813202539913E-2</v>
      </c>
      <c r="Y281">
        <v>0.1460451467934008</v>
      </c>
      <c r="Z281">
        <v>0.19826595999594071</v>
      </c>
      <c r="AA281">
        <v>226.7761991169194</v>
      </c>
      <c r="AB281">
        <v>5743.3496881829151</v>
      </c>
      <c r="AC281" s="1">
        <v>570.27734045879572</v>
      </c>
      <c r="AD281">
        <v>190203.92111574369</v>
      </c>
      <c r="AE281" s="1" t="s">
        <v>3</v>
      </c>
      <c r="AF281">
        <v>40800.5</v>
      </c>
      <c r="AG281" s="1">
        <v>63901.666277341523</v>
      </c>
      <c r="AH281" s="1">
        <v>37.271192050000003</v>
      </c>
      <c r="AI281">
        <v>21.961173299999999</v>
      </c>
      <c r="AJ281">
        <v>26.259585999999999</v>
      </c>
      <c r="AK281">
        <v>1.7875000000000001</v>
      </c>
      <c r="AL281">
        <v>0.91465185000000004</v>
      </c>
      <c r="AM281">
        <v>1.4263482000000001</v>
      </c>
      <c r="AN281">
        <v>1549.421128407336</v>
      </c>
      <c r="AO281" s="1">
        <v>1.292656236901071</v>
      </c>
      <c r="AP281">
        <v>1986.092181673155</v>
      </c>
      <c r="AQ281" s="1">
        <v>3199.2202961999201</v>
      </c>
      <c r="AR281" s="1">
        <v>8107.0916885207016</v>
      </c>
      <c r="AS281" s="1">
        <v>832.80830198348599</v>
      </c>
      <c r="AT281" s="1">
        <v>388.20925761667701</v>
      </c>
      <c r="AU281">
        <v>14513.42172599394</v>
      </c>
      <c r="AV281" s="1">
        <v>7328.7480854474397</v>
      </c>
      <c r="AW281" s="1">
        <v>0.45698444655999998</v>
      </c>
      <c r="AX281">
        <v>6392.4057010692704</v>
      </c>
      <c r="AY281" s="1">
        <v>0.38027956860000012</v>
      </c>
      <c r="AZ281">
        <v>1036.2078328299201</v>
      </c>
      <c r="BA281">
        <v>6.4674471965000008E-2</v>
      </c>
      <c r="BB281">
        <v>1595.36318458397</v>
      </c>
      <c r="BC281" s="1">
        <v>9.8061512885000007E-2</v>
      </c>
      <c r="BD281">
        <v>16352.7248039306</v>
      </c>
      <c r="BE281" s="1">
        <v>0.55206128303404511</v>
      </c>
      <c r="BF281">
        <v>0.23400003422891599</v>
      </c>
      <c r="BG281">
        <v>0.15719773269312889</v>
      </c>
      <c r="BH281">
        <v>3.9751908337926439E-2</v>
      </c>
      <c r="BI281">
        <v>1.6989041705983459E-2</v>
      </c>
    </row>
    <row r="282" spans="1:61" x14ac:dyDescent="0.35">
      <c r="A282" t="s">
        <v>1605</v>
      </c>
      <c r="B282" t="s">
        <v>908</v>
      </c>
      <c r="C282">
        <v>29.05</v>
      </c>
      <c r="D282">
        <v>138.48440673523311</v>
      </c>
      <c r="E282">
        <v>1765.77917725</v>
      </c>
      <c r="F282">
        <v>2.0140203616589511E-2</v>
      </c>
      <c r="G282">
        <v>0.16190013449338511</v>
      </c>
      <c r="H282" t="s">
        <v>3</v>
      </c>
      <c r="I282">
        <v>0.1212212737704767</v>
      </c>
      <c r="J282">
        <v>0.6150284826086394</v>
      </c>
      <c r="K282">
        <v>8.7609501527811565E-2</v>
      </c>
      <c r="L282">
        <v>0.57982598060780621</v>
      </c>
      <c r="M282">
        <v>2.8877222346414311E-2</v>
      </c>
      <c r="N282">
        <v>0.16432698262552109</v>
      </c>
      <c r="O282">
        <v>69242.157015253004</v>
      </c>
      <c r="P282" s="1">
        <v>0.18451563250304229</v>
      </c>
      <c r="Q282">
        <v>0.19011295992604921</v>
      </c>
      <c r="R282">
        <v>0.62537140757090848</v>
      </c>
      <c r="S282">
        <v>16.149999999999999</v>
      </c>
      <c r="T282">
        <v>89948.348460123976</v>
      </c>
      <c r="U282" s="1">
        <v>125.35213992345371</v>
      </c>
      <c r="V282">
        <v>226735.2760600597</v>
      </c>
      <c r="W282" s="1">
        <v>0.66359958845253852</v>
      </c>
      <c r="X282">
        <v>0.2477257892746095</v>
      </c>
      <c r="Y282">
        <v>8.8674622272851916E-2</v>
      </c>
      <c r="Z282">
        <v>0.33640041154746142</v>
      </c>
      <c r="AA282">
        <v>226.73527606005959</v>
      </c>
      <c r="AB282">
        <v>8202.0704997439843</v>
      </c>
      <c r="AC282" s="1">
        <v>767.79718318461244</v>
      </c>
      <c r="AD282">
        <v>177248.03959878339</v>
      </c>
      <c r="AE282" s="1" t="s">
        <v>3</v>
      </c>
      <c r="AF282">
        <v>35866.525000000001</v>
      </c>
      <c r="AG282" s="1">
        <v>57268.809358392296</v>
      </c>
      <c r="AH282" s="1">
        <v>56.125202899999998</v>
      </c>
      <c r="AI282">
        <v>32.626616249999998</v>
      </c>
      <c r="AJ282">
        <v>39.595791699999999</v>
      </c>
      <c r="AK282">
        <v>1.8995</v>
      </c>
      <c r="AL282">
        <v>1.3566779499999999</v>
      </c>
      <c r="AM282">
        <v>1.6630699499999999</v>
      </c>
      <c r="AN282">
        <v>327.71433840314631</v>
      </c>
      <c r="AO282" s="1">
        <v>1.126906911381699</v>
      </c>
      <c r="AP282">
        <v>2383.033237467027</v>
      </c>
      <c r="AQ282" s="1">
        <v>2921.584648874622</v>
      </c>
      <c r="AR282" s="1">
        <v>8988.5877468986091</v>
      </c>
      <c r="AS282" s="1">
        <v>1061.039409825722</v>
      </c>
      <c r="AT282">
        <v>469.13652849991172</v>
      </c>
      <c r="AU282">
        <v>15823.381571565889</v>
      </c>
      <c r="AV282" s="1">
        <v>6297.6852010754901</v>
      </c>
      <c r="AW282" s="1">
        <v>0.37561263829500002</v>
      </c>
      <c r="AX282">
        <v>7798.2798602861612</v>
      </c>
      <c r="AY282" s="1">
        <v>0.42649247117</v>
      </c>
      <c r="AZ282">
        <v>1138.9447084952201</v>
      </c>
      <c r="BA282">
        <v>6.3261266664999996E-2</v>
      </c>
      <c r="BB282">
        <v>2323.25986186929</v>
      </c>
      <c r="BC282" s="1">
        <v>0.134633623865</v>
      </c>
      <c r="BD282">
        <v>17558.169631726159</v>
      </c>
      <c r="BE282" s="1">
        <v>0.56838040602826123</v>
      </c>
      <c r="BF282">
        <v>0.21562520589923881</v>
      </c>
      <c r="BG282">
        <v>0.16890358396543589</v>
      </c>
      <c r="BH282">
        <v>3.177038653426098E-2</v>
      </c>
      <c r="BI282">
        <v>1.532041757280307E-2</v>
      </c>
    </row>
    <row r="283" spans="1:61" x14ac:dyDescent="0.35">
      <c r="A283" t="s">
        <v>1606</v>
      </c>
      <c r="B283" t="s">
        <v>909</v>
      </c>
      <c r="C283">
        <v>62.3</v>
      </c>
      <c r="D283">
        <v>25.50856788391259</v>
      </c>
      <c r="E283">
        <v>1339.7283361499999</v>
      </c>
      <c r="F283">
        <v>1.078276986393617E-2</v>
      </c>
      <c r="G283">
        <v>1.5191619227474831E-2</v>
      </c>
      <c r="H283" t="s">
        <v>3</v>
      </c>
      <c r="I283">
        <v>3.1171953805171088E-2</v>
      </c>
      <c r="J283">
        <v>0.92593047532737194</v>
      </c>
      <c r="K283">
        <v>3.0343187574931679E-2</v>
      </c>
      <c r="L283">
        <v>0.30850931890839889</v>
      </c>
      <c r="M283">
        <v>1.25685205351759E-2</v>
      </c>
      <c r="N283">
        <v>0.13923606039124611</v>
      </c>
      <c r="O283">
        <v>61939.711835288494</v>
      </c>
      <c r="P283" s="1">
        <v>0.21089737085441021</v>
      </c>
      <c r="Q283">
        <v>0.16786852404271441</v>
      </c>
      <c r="R283">
        <v>0.62123410510287536</v>
      </c>
      <c r="S283">
        <v>10.478</v>
      </c>
      <c r="T283">
        <v>87239.740074099478</v>
      </c>
      <c r="U283" s="1">
        <v>137.95337512433011</v>
      </c>
      <c r="V283">
        <v>250959.9276572486</v>
      </c>
      <c r="W283" s="1">
        <v>0.78019929756966278</v>
      </c>
      <c r="X283">
        <v>0.1047465205863654</v>
      </c>
      <c r="Y283">
        <v>0.11505418184397199</v>
      </c>
      <c r="Z283">
        <v>0.21980070243033731</v>
      </c>
      <c r="AA283">
        <v>250.9599276572487</v>
      </c>
      <c r="AB283">
        <v>6829.3462338711197</v>
      </c>
      <c r="AC283" s="1">
        <v>664.22387318752567</v>
      </c>
      <c r="AD283">
        <v>209825.41086585031</v>
      </c>
      <c r="AE283" s="1" t="s">
        <v>3</v>
      </c>
      <c r="AF283">
        <v>42717.125</v>
      </c>
      <c r="AG283" s="1">
        <v>73695.258859470021</v>
      </c>
      <c r="AH283" s="1">
        <v>43.792025049999992</v>
      </c>
      <c r="AI283">
        <v>24.871630450000001</v>
      </c>
      <c r="AJ283">
        <v>28.0926875</v>
      </c>
      <c r="AK283">
        <v>1.7965</v>
      </c>
      <c r="AL283">
        <v>1.5532675</v>
      </c>
      <c r="AM283">
        <v>1.6544299</v>
      </c>
      <c r="AN283">
        <v>547.54082892880501</v>
      </c>
      <c r="AO283" s="1">
        <v>0.94460872998296441</v>
      </c>
      <c r="AP283">
        <v>1704.9257522602529</v>
      </c>
      <c r="AQ283" s="1">
        <v>2585.2792084510738</v>
      </c>
      <c r="AR283" s="1">
        <v>7495.6198505798702</v>
      </c>
      <c r="AS283" s="1">
        <v>788.20314669063771</v>
      </c>
      <c r="AT283">
        <v>342.88541971969289</v>
      </c>
      <c r="AU283">
        <v>12916.91337770153</v>
      </c>
      <c r="AV283" s="1">
        <v>5663.3599425286602</v>
      </c>
      <c r="AW283" s="1">
        <v>0.39134514016999999</v>
      </c>
      <c r="AX283">
        <v>6365.9334465258898</v>
      </c>
      <c r="AY283" s="1">
        <v>0.42113561448499992</v>
      </c>
      <c r="AZ283">
        <v>1178.1318876139401</v>
      </c>
      <c r="BA283">
        <v>7.9031208300000003E-2</v>
      </c>
      <c r="BB283">
        <v>1660.56445818836</v>
      </c>
      <c r="BC283" s="1">
        <v>0.10848803705</v>
      </c>
      <c r="BD283">
        <v>14867.98973485685</v>
      </c>
      <c r="BE283" s="1">
        <v>0.55481474942445996</v>
      </c>
      <c r="BF283">
        <v>0.23378665248100669</v>
      </c>
      <c r="BG283">
        <v>0.15202734131422399</v>
      </c>
      <c r="BH283">
        <v>3.7861535787634362E-2</v>
      </c>
      <c r="BI283">
        <v>2.150972099267516E-2</v>
      </c>
    </row>
    <row r="284" spans="1:61" x14ac:dyDescent="0.35">
      <c r="A284" t="s">
        <v>1607</v>
      </c>
      <c r="B284" t="s">
        <v>906</v>
      </c>
      <c r="C284">
        <v>58.2</v>
      </c>
      <c r="D284">
        <v>33.08225296188818</v>
      </c>
      <c r="E284">
        <v>1734.632429</v>
      </c>
      <c r="F284">
        <v>1.467130864559205E-2</v>
      </c>
      <c r="G284">
        <v>2.0903903581779151E-2</v>
      </c>
      <c r="H284" t="s">
        <v>3</v>
      </c>
      <c r="I284">
        <v>4.1858704065846457E-2</v>
      </c>
      <c r="J284">
        <v>0.90043226087263106</v>
      </c>
      <c r="K284">
        <v>3.5694587875542E-2</v>
      </c>
      <c r="L284">
        <v>0.20374626387616679</v>
      </c>
      <c r="M284">
        <v>3.2053126665398168E-2</v>
      </c>
      <c r="N284">
        <v>0.1246752324149594</v>
      </c>
      <c r="O284">
        <v>66673.635820524505</v>
      </c>
      <c r="P284" s="1">
        <v>0.17746100855408661</v>
      </c>
      <c r="Q284">
        <v>0.1717762470135594</v>
      </c>
      <c r="R284">
        <v>0.65076274443235393</v>
      </c>
      <c r="S284">
        <v>12.91</v>
      </c>
      <c r="T284">
        <v>90064.37185132</v>
      </c>
      <c r="U284" s="1">
        <v>142.8090109215849</v>
      </c>
      <c r="V284">
        <v>251335.92027098761</v>
      </c>
      <c r="W284" s="1">
        <v>0.80006627901913741</v>
      </c>
      <c r="X284">
        <v>0.12815158049014741</v>
      </c>
      <c r="Y284">
        <v>7.1782140490715393E-2</v>
      </c>
      <c r="Z284">
        <v>0.19993372098086279</v>
      </c>
      <c r="AA284">
        <v>251.3359202709876</v>
      </c>
      <c r="AB284">
        <v>7045.8937032428903</v>
      </c>
      <c r="AC284" s="1">
        <v>734.16649086517623</v>
      </c>
      <c r="AD284">
        <v>213124.11393294681</v>
      </c>
      <c r="AE284" s="1" t="s">
        <v>3</v>
      </c>
      <c r="AF284">
        <v>47141.125</v>
      </c>
      <c r="AG284" s="1">
        <v>91332.155491570404</v>
      </c>
      <c r="AH284" s="1">
        <v>45.518501550000011</v>
      </c>
      <c r="AI284">
        <v>26.070982399999998</v>
      </c>
      <c r="AJ284">
        <v>29.447471050000001</v>
      </c>
      <c r="AK284">
        <v>1.8465</v>
      </c>
      <c r="AL284">
        <v>1.37658255</v>
      </c>
      <c r="AM284">
        <v>1.6349573500000001</v>
      </c>
      <c r="AN284">
        <v>1274.1632529838421</v>
      </c>
      <c r="AO284" s="1">
        <v>0.93564027390670734</v>
      </c>
      <c r="AP284">
        <v>1649.690785680416</v>
      </c>
      <c r="AQ284" s="1">
        <v>2671.8300801009418</v>
      </c>
      <c r="AR284" s="1">
        <v>7802.1502959522531</v>
      </c>
      <c r="AS284" s="1">
        <v>725.31265706196757</v>
      </c>
      <c r="AT284">
        <v>348.75714388837662</v>
      </c>
      <c r="AU284">
        <v>13197.74096268396</v>
      </c>
      <c r="AV284" s="1">
        <v>4759.9730326038753</v>
      </c>
      <c r="AW284" s="1">
        <v>0.33220066399999998</v>
      </c>
      <c r="AX284">
        <v>7462.1527440360387</v>
      </c>
      <c r="AY284" s="1">
        <v>0.50091284590999996</v>
      </c>
      <c r="AZ284">
        <v>1277.9394892318151</v>
      </c>
      <c r="BA284">
        <v>8.8342908599999992E-2</v>
      </c>
      <c r="BB284">
        <v>1153.22716049976</v>
      </c>
      <c r="BC284" s="1">
        <v>7.8543581490000014E-2</v>
      </c>
      <c r="BD284">
        <v>14653.29242637149</v>
      </c>
      <c r="BE284" s="1">
        <v>0.56056319054070425</v>
      </c>
      <c r="BF284">
        <v>0.22826754149433001</v>
      </c>
      <c r="BG284">
        <v>0.15164229039460839</v>
      </c>
      <c r="BH284">
        <v>3.8177522472324803E-2</v>
      </c>
      <c r="BI284">
        <v>2.1349455098032509E-2</v>
      </c>
    </row>
    <row r="285" spans="1:61" x14ac:dyDescent="0.35">
      <c r="A285" t="s">
        <v>1608</v>
      </c>
      <c r="B285" t="s">
        <v>910</v>
      </c>
      <c r="C285">
        <v>35.35</v>
      </c>
      <c r="D285">
        <v>153.7754003266636</v>
      </c>
      <c r="E285">
        <v>5048.4996654500001</v>
      </c>
      <c r="F285">
        <v>4.0395418032373342E-2</v>
      </c>
      <c r="G285">
        <v>0.1742765048284548</v>
      </c>
      <c r="H285">
        <v>2.6176311464916149E-3</v>
      </c>
      <c r="I285">
        <v>8.7229237331242285E-2</v>
      </c>
      <c r="J285">
        <v>0.61939773077476157</v>
      </c>
      <c r="K285">
        <v>7.7275226281489806E-2</v>
      </c>
      <c r="L285">
        <v>0.40979755996924672</v>
      </c>
      <c r="M285">
        <v>5.1132425187549867E-2</v>
      </c>
      <c r="N285">
        <v>0.1626482969420126</v>
      </c>
      <c r="O285">
        <v>72669.374818505981</v>
      </c>
      <c r="P285" s="1">
        <v>0.1973323816701503</v>
      </c>
      <c r="Q285">
        <v>0.1888813385120183</v>
      </c>
      <c r="R285">
        <v>0.6137862798178314</v>
      </c>
      <c r="S285">
        <v>37.735500000000002</v>
      </c>
      <c r="T285">
        <v>97603.509532736512</v>
      </c>
      <c r="U285" s="1">
        <v>136.86284657016421</v>
      </c>
      <c r="V285">
        <v>241257.41386968261</v>
      </c>
      <c r="W285" s="1">
        <v>0.73311476946900789</v>
      </c>
      <c r="X285">
        <v>0.2159195571363072</v>
      </c>
      <c r="Y285">
        <v>5.0965673394684892E-2</v>
      </c>
      <c r="Z285">
        <v>0.26688523053099222</v>
      </c>
      <c r="AA285">
        <v>241.25741386968281</v>
      </c>
      <c r="AB285">
        <v>8783.0364470904751</v>
      </c>
      <c r="AC285" s="1">
        <v>887.82898864814581</v>
      </c>
      <c r="AD285">
        <v>201551.3298017981</v>
      </c>
      <c r="AE285" s="1" t="s">
        <v>3</v>
      </c>
      <c r="AF285">
        <v>43653.1</v>
      </c>
      <c r="AG285" s="1">
        <v>79575.646697795062</v>
      </c>
      <c r="AH285" s="1">
        <v>59.883393899999987</v>
      </c>
      <c r="AI285">
        <v>33.66096675</v>
      </c>
      <c r="AJ285">
        <v>38.926124849999987</v>
      </c>
      <c r="AK285">
        <v>1.8474999999999999</v>
      </c>
      <c r="AL285">
        <v>1.5000020000000001</v>
      </c>
      <c r="AM285">
        <v>1.6893999</v>
      </c>
      <c r="AN285">
        <v>309.56339737946911</v>
      </c>
      <c r="AO285">
        <v>0.89700662113522489</v>
      </c>
      <c r="AP285">
        <v>1776.862812869655</v>
      </c>
      <c r="AQ285" s="1">
        <v>2605.4471086193021</v>
      </c>
      <c r="AR285" s="1">
        <v>8478.2948206846631</v>
      </c>
      <c r="AS285" s="1">
        <v>1023.14743146118</v>
      </c>
      <c r="AT285" s="1">
        <v>476.19366565685078</v>
      </c>
      <c r="AU285">
        <v>14359.945839291649</v>
      </c>
      <c r="AV285" s="1">
        <v>4284.9769304524352</v>
      </c>
      <c r="AW285" s="1">
        <v>0.28394957043000002</v>
      </c>
      <c r="AX285">
        <v>8090.6455436010756</v>
      </c>
      <c r="AY285" s="1">
        <v>0.51404205102000011</v>
      </c>
      <c r="AZ285">
        <v>1206.5840953248201</v>
      </c>
      <c r="BA285">
        <v>7.8826871255000014E-2</v>
      </c>
      <c r="BB285">
        <v>1898.940599826165</v>
      </c>
      <c r="BC285" s="1">
        <v>0.12318150730499999</v>
      </c>
      <c r="BD285">
        <v>15481.1471692045</v>
      </c>
      <c r="BE285" s="1">
        <v>0.58156315730218655</v>
      </c>
      <c r="BF285">
        <v>0.22560954621677559</v>
      </c>
      <c r="BG285">
        <v>0.1433190085673775</v>
      </c>
      <c r="BH285">
        <v>3.2858869654777058E-2</v>
      </c>
      <c r="BI285">
        <v>1.6649418258883351E-2</v>
      </c>
    </row>
    <row r="286" spans="1:61" x14ac:dyDescent="0.35">
      <c r="A286" t="s">
        <v>1609</v>
      </c>
      <c r="B286" t="s">
        <v>911</v>
      </c>
      <c r="C286">
        <v>130.4</v>
      </c>
      <c r="D286">
        <v>12.535008321105</v>
      </c>
      <c r="E286">
        <v>1539.0794937000001</v>
      </c>
      <c r="F286">
        <v>6.7203754913049661E-3</v>
      </c>
      <c r="G286">
        <v>1.019642170797027E-2</v>
      </c>
      <c r="H286" t="s">
        <v>3</v>
      </c>
      <c r="I286">
        <v>1.971939984529042E-2</v>
      </c>
      <c r="J286">
        <v>0.94295780276628238</v>
      </c>
      <c r="K286">
        <v>2.7335291883537269E-2</v>
      </c>
      <c r="L286">
        <v>0.3228694553139112</v>
      </c>
      <c r="M286">
        <v>5.8316133053065138E-3</v>
      </c>
      <c r="N286">
        <v>0.15070001422905721</v>
      </c>
      <c r="O286">
        <v>63798.38338232151</v>
      </c>
      <c r="P286" s="1">
        <v>0.16611954657982739</v>
      </c>
      <c r="Q286">
        <v>0.17419925643504469</v>
      </c>
      <c r="R286">
        <v>0.65968119698512784</v>
      </c>
      <c r="S286">
        <v>14.214</v>
      </c>
      <c r="T286">
        <v>81342.879080855026</v>
      </c>
      <c r="U286" s="1">
        <v>114.0444141181424</v>
      </c>
      <c r="V286">
        <v>237426.62911319369</v>
      </c>
      <c r="W286" s="1">
        <v>0.80118408297599708</v>
      </c>
      <c r="X286">
        <v>8.312399374722769E-2</v>
      </c>
      <c r="Y286">
        <v>0.1156919232767753</v>
      </c>
      <c r="Z286">
        <v>0.198815917024003</v>
      </c>
      <c r="AA286">
        <v>237.42662911319371</v>
      </c>
      <c r="AB286">
        <v>5606.3421658392681</v>
      </c>
      <c r="AC286" s="1">
        <v>568.30187612692669</v>
      </c>
      <c r="AD286">
        <v>202904.74795816129</v>
      </c>
      <c r="AE286" s="1" t="s">
        <v>3</v>
      </c>
      <c r="AF286">
        <v>41181.224999999999</v>
      </c>
      <c r="AG286" s="1">
        <v>68960.178902267624</v>
      </c>
      <c r="AH286" s="1">
        <v>33.480861849999997</v>
      </c>
      <c r="AI286">
        <v>21.628827749999999</v>
      </c>
      <c r="AJ286">
        <v>23.60988625000001</v>
      </c>
      <c r="AK286">
        <v>1.865</v>
      </c>
      <c r="AL286">
        <v>1.08569575</v>
      </c>
      <c r="AM286">
        <v>1.39349795</v>
      </c>
      <c r="AN286">
        <v>1218.7220516454811</v>
      </c>
      <c r="AO286" s="1">
        <v>1.114678988667374</v>
      </c>
      <c r="AP286">
        <v>1740.8052523057161</v>
      </c>
      <c r="AQ286" s="1">
        <v>2942.1237421648898</v>
      </c>
      <c r="AR286" s="1">
        <v>7841.7151309762394</v>
      </c>
      <c r="AS286" s="1">
        <v>865.82882674887753</v>
      </c>
      <c r="AT286">
        <v>416.56060215847981</v>
      </c>
      <c r="AU286">
        <v>13807.033554354201</v>
      </c>
      <c r="AV286" s="1">
        <v>6629.339590765725</v>
      </c>
      <c r="AW286" s="1">
        <v>0.43434155145999992</v>
      </c>
      <c r="AX286">
        <v>6114.5239328851803</v>
      </c>
      <c r="AY286" s="1">
        <v>0.39066299643000002</v>
      </c>
      <c r="AZ286">
        <v>1168.1805707415849</v>
      </c>
      <c r="BA286">
        <v>7.526982003499999E-2</v>
      </c>
      <c r="BB286">
        <v>1553.666657107945</v>
      </c>
      <c r="BC286" s="1">
        <v>9.9725632074999987E-2</v>
      </c>
      <c r="BD286">
        <v>15465.710751500441</v>
      </c>
      <c r="BE286" s="1">
        <v>0.55656772630047902</v>
      </c>
      <c r="BF286">
        <v>0.23852832244552011</v>
      </c>
      <c r="BG286">
        <v>0.1474370507917227</v>
      </c>
      <c r="BH286">
        <v>4.0064482729824623E-2</v>
      </c>
      <c r="BI286">
        <v>1.7402417732453629E-2</v>
      </c>
    </row>
    <row r="287" spans="1:61" x14ac:dyDescent="0.35">
      <c r="A287" t="s">
        <v>1610</v>
      </c>
      <c r="B287" t="s">
        <v>912</v>
      </c>
      <c r="C287">
        <v>13.75</v>
      </c>
      <c r="D287">
        <v>338.92558163163318</v>
      </c>
      <c r="E287">
        <v>3812.8366368000002</v>
      </c>
      <c r="F287">
        <v>6.1596775414543758E-3</v>
      </c>
      <c r="G287">
        <v>0.40090955749890173</v>
      </c>
      <c r="H287">
        <v>2.4401070241563002E-3</v>
      </c>
      <c r="I287">
        <v>0.12917613255666091</v>
      </c>
      <c r="J287">
        <v>0.3596010972115295</v>
      </c>
      <c r="K287">
        <v>0.1221985316661278</v>
      </c>
      <c r="L287">
        <v>0.99680777645127705</v>
      </c>
      <c r="M287">
        <v>6.4782651965645283E-2</v>
      </c>
      <c r="N287">
        <v>0.1993212506498204</v>
      </c>
      <c r="O287">
        <v>66337.123945624495</v>
      </c>
      <c r="P287" s="1">
        <v>0.25943249963007081</v>
      </c>
      <c r="Q287">
        <v>0.2068819440161096</v>
      </c>
      <c r="R287">
        <v>0.53368555635381976</v>
      </c>
      <c r="S287">
        <v>45.796499999999988</v>
      </c>
      <c r="T287">
        <v>89173.98569817649</v>
      </c>
      <c r="U287" s="1">
        <v>89.733032439280052</v>
      </c>
      <c r="V287">
        <v>129043.5854090012</v>
      </c>
      <c r="W287" s="1">
        <v>0.64869225667458896</v>
      </c>
      <c r="X287">
        <v>0.26801385374400882</v>
      </c>
      <c r="Y287">
        <v>8.3293889581402131E-2</v>
      </c>
      <c r="Z287">
        <v>0.35130774332541093</v>
      </c>
      <c r="AA287">
        <v>129.0435854090012</v>
      </c>
      <c r="AB287">
        <v>5316.7058570896652</v>
      </c>
      <c r="AC287" s="1">
        <v>580.19001512754289</v>
      </c>
      <c r="AD287">
        <v>77194.488873542607</v>
      </c>
      <c r="AE287" s="1" t="s">
        <v>3</v>
      </c>
      <c r="AF287">
        <v>28945.7</v>
      </c>
      <c r="AG287" s="1">
        <v>42584.140743834207</v>
      </c>
      <c r="AH287" s="1">
        <v>59.746982799999998</v>
      </c>
      <c r="AI287">
        <v>36.328593400000003</v>
      </c>
      <c r="AJ287">
        <v>44.034134600000002</v>
      </c>
      <c r="AK287">
        <v>2.4954999999999998</v>
      </c>
      <c r="AL287">
        <v>1.9533303</v>
      </c>
      <c r="AM287">
        <v>2.2864776999999998</v>
      </c>
      <c r="AN287">
        <v>7.2906756133461856E-2</v>
      </c>
      <c r="AO287" s="1">
        <v>1.2761446267933529</v>
      </c>
      <c r="AP287">
        <v>2675.710974178693</v>
      </c>
      <c r="AQ287" s="1">
        <v>4020.8964385674881</v>
      </c>
      <c r="AR287" s="1">
        <v>9935.6922878533569</v>
      </c>
      <c r="AS287" s="1">
        <v>1397.79234280587</v>
      </c>
      <c r="AT287">
        <v>769.95837744738185</v>
      </c>
      <c r="AU287">
        <v>18800.050420852789</v>
      </c>
      <c r="AV287" s="1">
        <v>9971.6347130151298</v>
      </c>
      <c r="AW287" s="1">
        <v>0.50677506563500008</v>
      </c>
      <c r="AX287">
        <v>4777.3971204227746</v>
      </c>
      <c r="AY287" s="1">
        <v>0.23114671849999999</v>
      </c>
      <c r="AZ287">
        <v>957.18874752509021</v>
      </c>
      <c r="BA287">
        <v>4.6483177544999997E-2</v>
      </c>
      <c r="BB287">
        <v>4355.7683176306846</v>
      </c>
      <c r="BC287" s="1">
        <v>0.21559503833499999</v>
      </c>
      <c r="BD287">
        <v>20061.988898593681</v>
      </c>
      <c r="BE287" s="1">
        <v>0.55791693704024092</v>
      </c>
      <c r="BF287">
        <v>0.2223664169833868</v>
      </c>
      <c r="BG287">
        <v>0.17405196256000161</v>
      </c>
      <c r="BH287">
        <v>3.3121301831287593E-2</v>
      </c>
      <c r="BI287">
        <v>1.2543381585083051E-2</v>
      </c>
    </row>
    <row r="288" spans="1:61" x14ac:dyDescent="0.35">
      <c r="A288" t="s">
        <v>1611</v>
      </c>
      <c r="B288" t="s">
        <v>913</v>
      </c>
      <c r="C288">
        <v>112.05</v>
      </c>
      <c r="D288">
        <v>7.8711779138178644</v>
      </c>
      <c r="E288">
        <v>805.74671350000028</v>
      </c>
      <c r="F288">
        <v>1.7601499456067281E-2</v>
      </c>
      <c r="G288">
        <v>1.268515328708592E-2</v>
      </c>
      <c r="H288" t="s">
        <v>3</v>
      </c>
      <c r="I288">
        <v>3.010831219031692E-2</v>
      </c>
      <c r="J288">
        <v>0.93607876544157853</v>
      </c>
      <c r="K288">
        <v>2.837967734899937E-2</v>
      </c>
      <c r="L288">
        <v>0.35464707953467939</v>
      </c>
      <c r="M288">
        <v>1.5081419951165411E-2</v>
      </c>
      <c r="N288">
        <v>0.1541226065925809</v>
      </c>
      <c r="O288">
        <v>61185.007575147007</v>
      </c>
      <c r="P288" s="1">
        <v>0.20141403463739879</v>
      </c>
      <c r="Q288">
        <v>0.18288582069831391</v>
      </c>
      <c r="R288">
        <v>0.61570014466428735</v>
      </c>
      <c r="S288">
        <v>8.9175000000000004</v>
      </c>
      <c r="T288">
        <v>77885.537757343496</v>
      </c>
      <c r="U288" s="1">
        <v>99.947891038036715</v>
      </c>
      <c r="V288">
        <v>216580.48853839241</v>
      </c>
      <c r="W288" s="1">
        <v>0.81062023534116001</v>
      </c>
      <c r="X288">
        <v>4.1525503707575129E-2</v>
      </c>
      <c r="Y288">
        <v>0.14785426095126511</v>
      </c>
      <c r="Z288">
        <v>0.18937976465884021</v>
      </c>
      <c r="AA288">
        <v>216.58048853839239</v>
      </c>
      <c r="AB288">
        <v>5620.9612324958216</v>
      </c>
      <c r="AC288" s="1">
        <v>509.81991482014348</v>
      </c>
      <c r="AD288">
        <v>189593.5925996411</v>
      </c>
      <c r="AE288" s="1" t="s">
        <v>3</v>
      </c>
      <c r="AF288">
        <v>39670.25</v>
      </c>
      <c r="AG288" s="1">
        <v>64290.651564539221</v>
      </c>
      <c r="AH288" s="1">
        <v>31.768757549999989</v>
      </c>
      <c r="AI288">
        <v>22.055556450000001</v>
      </c>
      <c r="AJ288">
        <v>22.9148143</v>
      </c>
      <c r="AK288">
        <v>1.3774999999999999</v>
      </c>
      <c r="AL288">
        <v>0.7827172</v>
      </c>
      <c r="AM288">
        <v>1.1504983</v>
      </c>
      <c r="AN288">
        <v>1758.035180428147</v>
      </c>
      <c r="AO288" s="1">
        <v>1.4147871256242639</v>
      </c>
      <c r="AP288">
        <v>2092.582053858584</v>
      </c>
      <c r="AQ288" s="1">
        <v>3167.9399765939688</v>
      </c>
      <c r="AR288" s="1">
        <v>8516.1770087513378</v>
      </c>
      <c r="AS288" s="1">
        <v>797.76142286111735</v>
      </c>
      <c r="AT288">
        <v>396.73041825364828</v>
      </c>
      <c r="AU288">
        <v>14971.19088031866</v>
      </c>
      <c r="AV288" s="1">
        <v>8030.0990841151188</v>
      </c>
      <c r="AW288" s="1">
        <v>0.47482129955500002</v>
      </c>
      <c r="AX288">
        <v>6174.429274869125</v>
      </c>
      <c r="AY288" s="1">
        <v>0.34099320465999999</v>
      </c>
      <c r="AZ288">
        <v>1398.0368848967451</v>
      </c>
      <c r="BA288">
        <v>7.9782538829999972E-2</v>
      </c>
      <c r="BB288">
        <v>1837.4539370331299</v>
      </c>
      <c r="BC288" s="1">
        <v>0.104402956955</v>
      </c>
      <c r="BD288">
        <v>17440.019180914122</v>
      </c>
      <c r="BE288" s="1">
        <v>0.5504266206992281</v>
      </c>
      <c r="BF288">
        <v>0.23198791317460191</v>
      </c>
      <c r="BG288">
        <v>0.15436232469651751</v>
      </c>
      <c r="BH288">
        <v>4.2059201040727787E-2</v>
      </c>
      <c r="BI288">
        <v>2.116394038892459E-2</v>
      </c>
    </row>
    <row r="289" spans="1:61" x14ac:dyDescent="0.35">
      <c r="A289" t="s">
        <v>1612</v>
      </c>
      <c r="B289" t="s">
        <v>914</v>
      </c>
      <c r="C289">
        <v>53.75</v>
      </c>
      <c r="D289">
        <v>22.118570640729139</v>
      </c>
      <c r="E289">
        <v>959.98471675000019</v>
      </c>
      <c r="F289" t="s">
        <v>3</v>
      </c>
      <c r="G289">
        <v>1.3626128950206109E-2</v>
      </c>
      <c r="H289" t="s">
        <v>3</v>
      </c>
      <c r="I289">
        <v>2.2215538059801341E-2</v>
      </c>
      <c r="J289">
        <v>0.93002312953908839</v>
      </c>
      <c r="K289">
        <v>3.9907993956605853E-2</v>
      </c>
      <c r="L289">
        <v>0.48578525158736641</v>
      </c>
      <c r="M289">
        <v>3.2686121596464141E-2</v>
      </c>
      <c r="N289">
        <v>0.16852974433176979</v>
      </c>
      <c r="O289">
        <v>56749.018931263498</v>
      </c>
      <c r="P289" s="1">
        <v>0.21544885494895261</v>
      </c>
      <c r="Q289">
        <v>0.1935588691092969</v>
      </c>
      <c r="R289">
        <v>0.5909922759417503</v>
      </c>
      <c r="S289">
        <v>9.9245000000000001</v>
      </c>
      <c r="T289">
        <v>80241.467016779497</v>
      </c>
      <c r="U289" s="1">
        <v>100.95891044715979</v>
      </c>
      <c r="V289">
        <v>214833.00697569651</v>
      </c>
      <c r="W289" s="1">
        <v>0.73867107425575207</v>
      </c>
      <c r="X289">
        <v>0.1264212551434192</v>
      </c>
      <c r="Y289">
        <v>0.13490767060082859</v>
      </c>
      <c r="Z289">
        <v>0.26132892574424782</v>
      </c>
      <c r="AA289">
        <v>214.83300697569649</v>
      </c>
      <c r="AB289">
        <v>5406.9192206732769</v>
      </c>
      <c r="AC289" s="1">
        <v>579.52745469430511</v>
      </c>
      <c r="AD289">
        <v>163845.11274042961</v>
      </c>
      <c r="AE289" s="1" t="s">
        <v>3</v>
      </c>
      <c r="AF289">
        <v>34936.375</v>
      </c>
      <c r="AG289" s="1">
        <v>55517.177839298893</v>
      </c>
      <c r="AH289" s="1">
        <v>38.270322949999994</v>
      </c>
      <c r="AI289">
        <v>22.501897500000009</v>
      </c>
      <c r="AJ289">
        <v>26.192786349999999</v>
      </c>
      <c r="AK289">
        <v>1.9924999999999999</v>
      </c>
      <c r="AL289">
        <v>1.6761004500000001</v>
      </c>
      <c r="AM289">
        <v>1.84823055</v>
      </c>
      <c r="AN289">
        <v>425.12146401032248</v>
      </c>
      <c r="AO289" s="1">
        <v>1.043347919233613</v>
      </c>
      <c r="AP289">
        <v>2156.07006629136</v>
      </c>
      <c r="AQ289" s="1">
        <v>3269.4718343334621</v>
      </c>
      <c r="AR289" s="1">
        <v>8379.8284736941605</v>
      </c>
      <c r="AS289" s="1">
        <v>964.1199248526658</v>
      </c>
      <c r="AT289" s="1">
        <v>423.0449394164666</v>
      </c>
      <c r="AU289">
        <v>15192.535238588111</v>
      </c>
      <c r="AV289" s="1">
        <v>8653.0265766787634</v>
      </c>
      <c r="AW289" s="1">
        <v>0.49930314062999998</v>
      </c>
      <c r="AX289">
        <v>5239.5307341475745</v>
      </c>
      <c r="AY289" s="1">
        <v>0.288132389795</v>
      </c>
      <c r="AZ289">
        <v>1129.5670051903951</v>
      </c>
      <c r="BA289">
        <v>6.4174375420000013E-2</v>
      </c>
      <c r="BB289">
        <v>2645.6818090623201</v>
      </c>
      <c r="BC289" s="1">
        <v>0.14839009417499999</v>
      </c>
      <c r="BD289">
        <v>17667.80612507906</v>
      </c>
      <c r="BE289" s="1">
        <v>0.52564602480005074</v>
      </c>
      <c r="BF289">
        <v>0.24031433984209941</v>
      </c>
      <c r="BG289">
        <v>0.17513057497731729</v>
      </c>
      <c r="BH289">
        <v>3.6838777085365967E-2</v>
      </c>
      <c r="BI289">
        <v>2.207028329516653E-2</v>
      </c>
    </row>
    <row r="290" spans="1:61" x14ac:dyDescent="0.35">
      <c r="A290" t="s">
        <v>1613</v>
      </c>
      <c r="B290" t="s">
        <v>915</v>
      </c>
      <c r="C290">
        <v>63.05</v>
      </c>
      <c r="D290">
        <v>75.151974579349897</v>
      </c>
      <c r="E290">
        <v>3688.6915472999999</v>
      </c>
      <c r="F290">
        <v>2.2754213723794429E-2</v>
      </c>
      <c r="G290">
        <v>2.321824639211317E-2</v>
      </c>
      <c r="H290">
        <v>3.082235169669021E-3</v>
      </c>
      <c r="I290">
        <v>4.2774071203367611E-2</v>
      </c>
      <c r="J290">
        <v>0.86908226637360042</v>
      </c>
      <c r="K290">
        <v>4.0929512743752713E-2</v>
      </c>
      <c r="L290">
        <v>0.19346980126362689</v>
      </c>
      <c r="M290">
        <v>1.484378464268743E-2</v>
      </c>
      <c r="N290">
        <v>0.1369565227198617</v>
      </c>
      <c r="O290">
        <v>73419.540538383502</v>
      </c>
      <c r="P290" s="1">
        <v>0.18372297651390879</v>
      </c>
      <c r="Q290">
        <v>0.1843729060447003</v>
      </c>
      <c r="R290">
        <v>0.63190411744139086</v>
      </c>
      <c r="S290">
        <v>24.571000000000009</v>
      </c>
      <c r="T290">
        <v>94798.050191578484</v>
      </c>
      <c r="U290" s="1">
        <v>157.56772744026389</v>
      </c>
      <c r="V290">
        <v>285870.18360567611</v>
      </c>
      <c r="W290" s="1">
        <v>0.79942383187150712</v>
      </c>
      <c r="X290">
        <v>0.12732333086834871</v>
      </c>
      <c r="Y290">
        <v>7.3252837260144268E-2</v>
      </c>
      <c r="Z290">
        <v>0.20057616812849299</v>
      </c>
      <c r="AA290">
        <v>285.87018360567612</v>
      </c>
      <c r="AB290">
        <v>8411.2522575477524</v>
      </c>
      <c r="AC290" s="1">
        <v>894.53718050319037</v>
      </c>
      <c r="AD290">
        <v>237153.54545668469</v>
      </c>
      <c r="AE290" s="1" t="s">
        <v>3</v>
      </c>
      <c r="AF290">
        <v>51251.4</v>
      </c>
      <c r="AG290" s="1">
        <v>104453.31602087909</v>
      </c>
      <c r="AH290" s="1">
        <v>50.483866800000001</v>
      </c>
      <c r="AI290">
        <v>27.62868405</v>
      </c>
      <c r="AJ290">
        <v>31.407462750000001</v>
      </c>
      <c r="AK290">
        <v>2.0099999999999998</v>
      </c>
      <c r="AL290">
        <v>1.4997940999999999</v>
      </c>
      <c r="AM290">
        <v>1.7968754499999999</v>
      </c>
      <c r="AN290">
        <v>525.64373959483123</v>
      </c>
      <c r="AO290" s="1">
        <v>0.7462776222082802</v>
      </c>
      <c r="AP290">
        <v>1635.644018267144</v>
      </c>
      <c r="AQ290" s="1">
        <v>2661.582215277962</v>
      </c>
      <c r="AR290" s="1">
        <v>7829.4456100771449</v>
      </c>
      <c r="AS290" s="1">
        <v>870.37877840122951</v>
      </c>
      <c r="AT290">
        <v>346.28509285845593</v>
      </c>
      <c r="AU290">
        <v>13343.33571488194</v>
      </c>
      <c r="AV290" s="1">
        <v>3808.21143335032</v>
      </c>
      <c r="AW290" s="1">
        <v>0.27352202523000002</v>
      </c>
      <c r="AX290">
        <v>7899.5030198102149</v>
      </c>
      <c r="AY290" s="1">
        <v>0.56147876812499986</v>
      </c>
      <c r="AZ290">
        <v>1207.36439130037</v>
      </c>
      <c r="BA290">
        <v>8.5117436109999986E-2</v>
      </c>
      <c r="BB290">
        <v>1108.114554949035</v>
      </c>
      <c r="BC290" s="1">
        <v>7.9881770534999993E-2</v>
      </c>
      <c r="BD290">
        <v>14023.19339940994</v>
      </c>
      <c r="BE290" s="1">
        <v>0.58930055932482539</v>
      </c>
      <c r="BF290">
        <v>0.22524222615845871</v>
      </c>
      <c r="BG290">
        <v>0.13236678751495179</v>
      </c>
      <c r="BH290">
        <v>3.4586249290867357E-2</v>
      </c>
      <c r="BI290">
        <v>1.8504177710896911E-2</v>
      </c>
    </row>
    <row r="291" spans="1:61" x14ac:dyDescent="0.35">
      <c r="A291" t="s">
        <v>1614</v>
      </c>
      <c r="B291" t="s">
        <v>916</v>
      </c>
      <c r="C291">
        <v>8.65</v>
      </c>
      <c r="D291">
        <v>286.79213467806801</v>
      </c>
      <c r="E291">
        <v>1840.5476244500001</v>
      </c>
      <c r="F291">
        <v>8.8123929833833284E-3</v>
      </c>
      <c r="G291">
        <v>0.32750310288547468</v>
      </c>
      <c r="H291" t="s">
        <v>3</v>
      </c>
      <c r="I291">
        <v>0.1284315490175896</v>
      </c>
      <c r="J291">
        <v>0.47675153488573618</v>
      </c>
      <c r="K291">
        <v>0.1149724448337355</v>
      </c>
      <c r="L291">
        <v>0.97821694882849575</v>
      </c>
      <c r="M291">
        <v>5.7232598140192367E-2</v>
      </c>
      <c r="N291">
        <v>0.19520135142450459</v>
      </c>
      <c r="O291">
        <v>64939.595915434977</v>
      </c>
      <c r="P291" s="1">
        <v>0.25353362180458661</v>
      </c>
      <c r="Q291">
        <v>0.2237074682424704</v>
      </c>
      <c r="R291">
        <v>0.52275890995294294</v>
      </c>
      <c r="S291">
        <v>21.5915</v>
      </c>
      <c r="T291">
        <v>88388.692091058998</v>
      </c>
      <c r="U291" s="1">
        <v>88.63729944634548</v>
      </c>
      <c r="V291">
        <v>130693.340079179</v>
      </c>
      <c r="W291" s="1">
        <v>0.64821290375275797</v>
      </c>
      <c r="X291">
        <v>0.27034153399680177</v>
      </c>
      <c r="Y291">
        <v>8.1445562250440445E-2</v>
      </c>
      <c r="Z291">
        <v>0.35178709624724219</v>
      </c>
      <c r="AA291">
        <v>130.69334007917899</v>
      </c>
      <c r="AB291">
        <v>4891.5277877661592</v>
      </c>
      <c r="AC291" s="1">
        <v>501.41977623159738</v>
      </c>
      <c r="AD291">
        <v>83209.955705311717</v>
      </c>
      <c r="AE291" s="1" t="s">
        <v>3</v>
      </c>
      <c r="AF291">
        <v>29374.325000000001</v>
      </c>
      <c r="AG291" s="1">
        <v>43737.973654830697</v>
      </c>
      <c r="AH291" s="1">
        <v>55.755410550000008</v>
      </c>
      <c r="AI291">
        <v>33.073335399999998</v>
      </c>
      <c r="AJ291">
        <v>40.149172699999987</v>
      </c>
      <c r="AK291">
        <v>1.925</v>
      </c>
      <c r="AL291">
        <v>1.5285694000000001</v>
      </c>
      <c r="AM291">
        <v>1.7826021000000001</v>
      </c>
      <c r="AN291">
        <v>72.248595956701962</v>
      </c>
      <c r="AO291">
        <v>1.189906309034634</v>
      </c>
      <c r="AP291">
        <v>2976.7236887108729</v>
      </c>
      <c r="AQ291" s="1">
        <v>3993.9997777276899</v>
      </c>
      <c r="AR291" s="1">
        <v>10439.205664957401</v>
      </c>
      <c r="AS291" s="1">
        <v>1376.473478159206</v>
      </c>
      <c r="AT291">
        <v>622.9045791526778</v>
      </c>
      <c r="AU291">
        <v>19409.307188707851</v>
      </c>
      <c r="AV291" s="1">
        <v>11087.573291357019</v>
      </c>
      <c r="AW291" s="1">
        <v>0.52885978652499999</v>
      </c>
      <c r="AX291">
        <v>4305.5816421584368</v>
      </c>
      <c r="AY291" s="1">
        <v>0.19871058143500001</v>
      </c>
      <c r="AZ291">
        <v>1138.98119423616</v>
      </c>
      <c r="BA291">
        <v>5.1617384834999988E-2</v>
      </c>
      <c r="BB291">
        <v>4921.153678080349</v>
      </c>
      <c r="BC291" s="1">
        <v>0.22081224723000001</v>
      </c>
      <c r="BD291">
        <v>21453.289805831959</v>
      </c>
      <c r="BE291" s="1">
        <v>0.55135957097383625</v>
      </c>
      <c r="BF291">
        <v>0.22478344603814249</v>
      </c>
      <c r="BG291">
        <v>0.1791857333482037</v>
      </c>
      <c r="BH291">
        <v>2.9419232283770459E-2</v>
      </c>
      <c r="BI291">
        <v>1.525201735604704E-2</v>
      </c>
    </row>
    <row r="292" spans="1:61" x14ac:dyDescent="0.35">
      <c r="A292" t="s">
        <v>1615</v>
      </c>
      <c r="B292" t="s">
        <v>917</v>
      </c>
      <c r="C292">
        <v>140.75</v>
      </c>
      <c r="D292">
        <v>11.71619100326159</v>
      </c>
      <c r="E292">
        <v>1502.35132335</v>
      </c>
      <c r="F292" t="s">
        <v>3</v>
      </c>
      <c r="G292">
        <v>9.7842532403635829E-3</v>
      </c>
      <c r="H292" t="s">
        <v>3</v>
      </c>
      <c r="I292">
        <v>2.0723283545154909E-2</v>
      </c>
      <c r="J292">
        <v>0.94068264174555893</v>
      </c>
      <c r="K292">
        <v>2.8176135984447251E-2</v>
      </c>
      <c r="L292">
        <v>0.35473663640003339</v>
      </c>
      <c r="M292">
        <v>9.9039081400641021E-3</v>
      </c>
      <c r="N292">
        <v>0.15430203928426101</v>
      </c>
      <c r="O292">
        <v>63111.554780323502</v>
      </c>
      <c r="P292" s="1">
        <v>0.18838907699999161</v>
      </c>
      <c r="Q292">
        <v>0.18772259486662859</v>
      </c>
      <c r="R292">
        <v>0.62388832813337958</v>
      </c>
      <c r="S292">
        <v>14.234</v>
      </c>
      <c r="T292">
        <v>80717.685749981494</v>
      </c>
      <c r="U292" s="1">
        <v>112.6225372970985</v>
      </c>
      <c r="V292">
        <v>234273.06952319309</v>
      </c>
      <c r="W292" s="1">
        <v>0.8005227711392644</v>
      </c>
      <c r="X292">
        <v>7.7451907379461921E-2</v>
      </c>
      <c r="Y292">
        <v>0.1220253214812736</v>
      </c>
      <c r="Z292">
        <v>0.19947722886073549</v>
      </c>
      <c r="AA292">
        <v>234.2730695231931</v>
      </c>
      <c r="AB292">
        <v>5501.6099687621036</v>
      </c>
      <c r="AC292" s="1">
        <v>559.10029721834519</v>
      </c>
      <c r="AD292">
        <v>200057.59311776029</v>
      </c>
      <c r="AE292" s="1" t="s">
        <v>3</v>
      </c>
      <c r="AF292">
        <v>41697.85</v>
      </c>
      <c r="AG292" s="1">
        <v>67267.830579218775</v>
      </c>
      <c r="AH292" s="1">
        <v>32.031617699999991</v>
      </c>
      <c r="AI292">
        <v>21.779997300000002</v>
      </c>
      <c r="AJ292">
        <v>24.286816099999999</v>
      </c>
      <c r="AK292">
        <v>1.88</v>
      </c>
      <c r="AL292">
        <v>1.1353278499999999</v>
      </c>
      <c r="AM292">
        <v>1.4888991</v>
      </c>
      <c r="AN292">
        <v>1207.6588361477161</v>
      </c>
      <c r="AO292" s="1">
        <v>1.1614626260859471</v>
      </c>
      <c r="AP292">
        <v>1829.521551786813</v>
      </c>
      <c r="AQ292" s="1">
        <v>2971.1491371834782</v>
      </c>
      <c r="AR292" s="1">
        <v>7831.0734198564633</v>
      </c>
      <c r="AS292" s="1">
        <v>809.14867560562993</v>
      </c>
      <c r="AT292">
        <v>1095.43406391742</v>
      </c>
      <c r="AU292">
        <v>14536.32684834981</v>
      </c>
      <c r="AV292" s="1">
        <v>6748.58633780729</v>
      </c>
      <c r="AW292" s="1">
        <v>0.43849375793000012</v>
      </c>
      <c r="AX292">
        <v>6091.2029811445291</v>
      </c>
      <c r="AY292" s="1">
        <v>0.38554359174500002</v>
      </c>
      <c r="AZ292">
        <v>1139.1309909849799</v>
      </c>
      <c r="BA292">
        <v>7.2835478649999993E-2</v>
      </c>
      <c r="BB292">
        <v>1607.657513125625</v>
      </c>
      <c r="BC292" s="1">
        <v>0.10312717167</v>
      </c>
      <c r="BD292">
        <v>15586.577823062429</v>
      </c>
      <c r="BE292" s="1">
        <v>0.55718461585665113</v>
      </c>
      <c r="BF292">
        <v>0.24131748643968129</v>
      </c>
      <c r="BG292">
        <v>0.14278708711167701</v>
      </c>
      <c r="BH292">
        <v>3.9465539769261863E-2</v>
      </c>
      <c r="BI292">
        <v>1.9245270822728769E-2</v>
      </c>
    </row>
    <row r="293" spans="1:61" x14ac:dyDescent="0.35">
      <c r="A293" t="s">
        <v>1616</v>
      </c>
      <c r="B293" t="s">
        <v>918</v>
      </c>
      <c r="C293">
        <v>165.45</v>
      </c>
      <c r="D293">
        <v>13.609675578101159</v>
      </c>
      <c r="E293">
        <v>1507.2799560999999</v>
      </c>
      <c r="F293" t="s">
        <v>3</v>
      </c>
      <c r="G293">
        <v>1.460207311997477E-2</v>
      </c>
      <c r="H293" t="s">
        <v>3</v>
      </c>
      <c r="I293">
        <v>1.3056766262975561E-2</v>
      </c>
      <c r="J293">
        <v>0.94802225571033438</v>
      </c>
      <c r="K293">
        <v>3.0947425964326959E-2</v>
      </c>
      <c r="L293">
        <v>0.91246225182904495</v>
      </c>
      <c r="M293" t="s">
        <v>3</v>
      </c>
      <c r="N293">
        <v>0.18953071578928621</v>
      </c>
      <c r="O293">
        <v>62987.869660944991</v>
      </c>
      <c r="P293" s="1">
        <v>0.18560356064742969</v>
      </c>
      <c r="Q293">
        <v>0.1789763571649863</v>
      </c>
      <c r="R293">
        <v>0.63542008218758395</v>
      </c>
      <c r="S293">
        <v>14.827</v>
      </c>
      <c r="T293">
        <v>85746.133578695502</v>
      </c>
      <c r="U293" s="1">
        <v>104.7941566404912</v>
      </c>
      <c r="V293">
        <v>183198.51896479921</v>
      </c>
      <c r="W293" s="1">
        <v>0.60721103999054615</v>
      </c>
      <c r="X293">
        <v>9.506732021922773E-2</v>
      </c>
      <c r="Y293">
        <v>0.2977216397902262</v>
      </c>
      <c r="Z293">
        <v>0.39278896000945401</v>
      </c>
      <c r="AA293">
        <v>183.19851896479921</v>
      </c>
      <c r="AB293">
        <v>3926.349328615614</v>
      </c>
      <c r="AC293" s="1">
        <v>340.33369913224578</v>
      </c>
      <c r="AD293">
        <v>136987.1219428904</v>
      </c>
      <c r="AE293" s="1" t="s">
        <v>3</v>
      </c>
      <c r="AF293">
        <v>33808.300000000003</v>
      </c>
      <c r="AG293" s="1">
        <v>51723.995109373231</v>
      </c>
      <c r="AH293" s="1">
        <v>24.60348595</v>
      </c>
      <c r="AI293">
        <v>20.358789850000001</v>
      </c>
      <c r="AJ293">
        <v>20.923107050000009</v>
      </c>
      <c r="AK293">
        <v>1.095</v>
      </c>
      <c r="AL293">
        <v>1.0199205499999999</v>
      </c>
      <c r="AM293">
        <v>1.05857475</v>
      </c>
      <c r="AN293">
        <v>6.8298887821408184E-3</v>
      </c>
      <c r="AO293">
        <v>0.81637526498467672</v>
      </c>
      <c r="AP293">
        <v>1983.4447520590529</v>
      </c>
      <c r="AQ293" s="1">
        <v>3743.4874446696799</v>
      </c>
      <c r="AR293" s="1">
        <v>9427.0889332406168</v>
      </c>
      <c r="AS293" s="1">
        <v>891.01411417370275</v>
      </c>
      <c r="AT293" s="1">
        <v>460.7812727396107</v>
      </c>
      <c r="AU293">
        <v>16505.81651688266</v>
      </c>
      <c r="AV293" s="1">
        <v>10471.418167854459</v>
      </c>
      <c r="AW293" s="1">
        <v>0.58979099731999995</v>
      </c>
      <c r="AX293">
        <v>3385.377300491145</v>
      </c>
      <c r="AY293" s="1">
        <v>0.18867443511000001</v>
      </c>
      <c r="AZ293">
        <v>791.64657719053002</v>
      </c>
      <c r="BA293">
        <v>4.4206893770000012E-2</v>
      </c>
      <c r="BB293">
        <v>3163.8165145081698</v>
      </c>
      <c r="BC293" s="1">
        <v>0.17732767379</v>
      </c>
      <c r="BD293">
        <v>17812.258560044302</v>
      </c>
      <c r="BE293" s="1">
        <v>0.54683701291094078</v>
      </c>
      <c r="BF293">
        <v>0.25288785326273938</v>
      </c>
      <c r="BG293">
        <v>0.13439786240440019</v>
      </c>
      <c r="BH293">
        <v>4.5292882125368597E-2</v>
      </c>
      <c r="BI293">
        <v>2.058438929655106E-2</v>
      </c>
    </row>
    <row r="294" spans="1:61" x14ac:dyDescent="0.35">
      <c r="A294" t="s">
        <v>1617</v>
      </c>
      <c r="B294" t="s">
        <v>919</v>
      </c>
      <c r="C294">
        <v>60.1</v>
      </c>
      <c r="D294">
        <v>39.064460783663741</v>
      </c>
      <c r="E294">
        <v>2041.4263187500001</v>
      </c>
      <c r="F294">
        <v>1.0256647072763209E-2</v>
      </c>
      <c r="G294">
        <v>2.1984293029505799E-2</v>
      </c>
      <c r="H294">
        <v>6.04937983399977E-3</v>
      </c>
      <c r="I294">
        <v>4.5907359923234067E-2</v>
      </c>
      <c r="J294">
        <v>0.87021531159771148</v>
      </c>
      <c r="K294">
        <v>5.2063339756309522E-2</v>
      </c>
      <c r="L294">
        <v>0.37534522238672241</v>
      </c>
      <c r="M294">
        <v>1.1022208416518979E-2</v>
      </c>
      <c r="N294">
        <v>0.1603439972834739</v>
      </c>
      <c r="O294">
        <v>65891.989961039013</v>
      </c>
      <c r="P294" s="1">
        <v>0.20432964838788281</v>
      </c>
      <c r="Q294">
        <v>0.1845854084022607</v>
      </c>
      <c r="R294">
        <v>0.61108494320985651</v>
      </c>
      <c r="S294">
        <v>15.144500000000001</v>
      </c>
      <c r="T294">
        <v>87152.967624890502</v>
      </c>
      <c r="U294" s="1">
        <v>138.15707486210599</v>
      </c>
      <c r="V294">
        <v>218942.12589234329</v>
      </c>
      <c r="W294" s="1">
        <v>0.75733640482219844</v>
      </c>
      <c r="X294">
        <v>0.1659695088883737</v>
      </c>
      <c r="Y294">
        <v>7.6694086289427907E-2</v>
      </c>
      <c r="Z294">
        <v>0.24266359517780159</v>
      </c>
      <c r="AA294">
        <v>218.94212589234331</v>
      </c>
      <c r="AB294">
        <v>6236.8742003204843</v>
      </c>
      <c r="AC294" s="1">
        <v>657.44544125199798</v>
      </c>
      <c r="AD294">
        <v>178002.19635946039</v>
      </c>
      <c r="AE294" s="1" t="s">
        <v>3</v>
      </c>
      <c r="AF294">
        <v>40897.699999999997</v>
      </c>
      <c r="AG294" s="1">
        <v>68592.771454463233</v>
      </c>
      <c r="AH294" s="1">
        <v>45.756515950000001</v>
      </c>
      <c r="AI294">
        <v>25.906166500000001</v>
      </c>
      <c r="AJ294">
        <v>32.622228300000003</v>
      </c>
      <c r="AK294">
        <v>1.8785000000000001</v>
      </c>
      <c r="AL294">
        <v>1.41824865</v>
      </c>
      <c r="AM294">
        <v>1.75853255</v>
      </c>
      <c r="AN294">
        <v>718.69594771351785</v>
      </c>
      <c r="AO294" s="1">
        <v>0.98987959729343555</v>
      </c>
      <c r="AP294">
        <v>1710.168102602913</v>
      </c>
      <c r="AQ294" s="1">
        <v>2556.318295773031</v>
      </c>
      <c r="AR294" s="1">
        <v>7733.7494215794013</v>
      </c>
      <c r="AS294" s="1">
        <v>893.05813033041852</v>
      </c>
      <c r="AT294">
        <v>398.1586922687726</v>
      </c>
      <c r="AU294">
        <v>13291.45264255453</v>
      </c>
      <c r="AV294" s="1">
        <v>5479.2602435445997</v>
      </c>
      <c r="AW294" s="1">
        <v>0.38615907441499991</v>
      </c>
      <c r="AX294">
        <v>6361.4960952499796</v>
      </c>
      <c r="AY294" s="1">
        <v>0.44235550689000008</v>
      </c>
      <c r="AZ294">
        <v>1068.631246620175</v>
      </c>
      <c r="BA294" s="1">
        <v>7.4696857009999978E-2</v>
      </c>
      <c r="BB294">
        <v>1393.266025482415</v>
      </c>
      <c r="BC294" s="1">
        <v>9.6788561695000011E-2</v>
      </c>
      <c r="BD294">
        <v>14302.65361089717</v>
      </c>
      <c r="BE294" s="1">
        <v>0.55878233011710143</v>
      </c>
      <c r="BF294">
        <v>0.22984027288278749</v>
      </c>
      <c r="BG294">
        <v>0.15231562687399289</v>
      </c>
      <c r="BH294">
        <v>3.5800214333781943E-2</v>
      </c>
      <c r="BI294">
        <v>2.326155579233603E-2</v>
      </c>
    </row>
    <row r="295" spans="1:61" x14ac:dyDescent="0.35">
      <c r="A295" t="s">
        <v>1618</v>
      </c>
      <c r="B295" t="s">
        <v>920</v>
      </c>
      <c r="C295">
        <v>16.2</v>
      </c>
      <c r="D295">
        <v>341.87737751670198</v>
      </c>
      <c r="E295">
        <v>4483.69865725</v>
      </c>
      <c r="F295">
        <v>7.2019565582797816E-3</v>
      </c>
      <c r="G295">
        <v>0.3856661943148661</v>
      </c>
      <c r="H295">
        <v>2.1406443454233541E-3</v>
      </c>
      <c r="I295">
        <v>0.1229800704776664</v>
      </c>
      <c r="J295">
        <v>0.35902165770079619</v>
      </c>
      <c r="K295">
        <v>0.12581776160103561</v>
      </c>
      <c r="L295">
        <v>0.9958455045654917</v>
      </c>
      <c r="M295">
        <v>6.7505447992104062E-2</v>
      </c>
      <c r="N295">
        <v>0.2016535878632327</v>
      </c>
      <c r="O295">
        <v>65592.186001179492</v>
      </c>
      <c r="P295" s="1">
        <v>0.29254766427409079</v>
      </c>
      <c r="Q295">
        <v>0.19559025464575761</v>
      </c>
      <c r="R295">
        <v>0.51186208108015152</v>
      </c>
      <c r="S295">
        <v>54.021499999999989</v>
      </c>
      <c r="T295">
        <v>88400.960458466521</v>
      </c>
      <c r="U295" s="1">
        <v>90.602398258895576</v>
      </c>
      <c r="V295">
        <v>125052.85720937949</v>
      </c>
      <c r="W295" s="1">
        <v>0.66597467688336709</v>
      </c>
      <c r="X295">
        <v>0.25317493249256329</v>
      </c>
      <c r="Y295">
        <v>8.0850390624069596E-2</v>
      </c>
      <c r="Z295">
        <v>0.33402532311663291</v>
      </c>
      <c r="AA295">
        <v>125.0528572093795</v>
      </c>
      <c r="AB295">
        <v>4965.1879465025941</v>
      </c>
      <c r="AC295" s="1">
        <v>588.70977144069127</v>
      </c>
      <c r="AD295">
        <v>73153.15880490854</v>
      </c>
      <c r="AE295" s="1" t="s">
        <v>3</v>
      </c>
      <c r="AF295">
        <v>29239.8</v>
      </c>
      <c r="AG295" s="1">
        <v>42783.032229678647</v>
      </c>
      <c r="AH295" s="1">
        <v>58.649929899999997</v>
      </c>
      <c r="AI295">
        <v>35.968773599999999</v>
      </c>
      <c r="AJ295">
        <v>43.526544399999999</v>
      </c>
      <c r="AK295">
        <v>2.2789999999999999</v>
      </c>
      <c r="AL295">
        <v>1.8337853500000001</v>
      </c>
      <c r="AM295">
        <v>2.0994419500000001</v>
      </c>
      <c r="AN295">
        <v>7.2906756133461856E-2</v>
      </c>
      <c r="AO295" s="1">
        <v>1.254029406003339</v>
      </c>
      <c r="AP295">
        <v>2587.376080248845</v>
      </c>
      <c r="AQ295" s="1">
        <v>4051.3872156452021</v>
      </c>
      <c r="AR295" s="1">
        <v>9909.235931276653</v>
      </c>
      <c r="AS295" s="1">
        <v>1451.9125218633419</v>
      </c>
      <c r="AT295">
        <v>837.49372650131738</v>
      </c>
      <c r="AU295">
        <v>18837.405475535361</v>
      </c>
      <c r="AV295" s="1">
        <v>10234.919160765519</v>
      </c>
      <c r="AW295" s="1">
        <v>0.51834789522000002</v>
      </c>
      <c r="AX295">
        <v>4484.8588320282706</v>
      </c>
      <c r="AY295" s="1">
        <v>0.22385324143499999</v>
      </c>
      <c r="AZ295">
        <v>813.64057803753508</v>
      </c>
      <c r="BA295">
        <v>4.1968429430000002E-2</v>
      </c>
      <c r="BB295">
        <v>4321.1664953947993</v>
      </c>
      <c r="BC295" s="1">
        <v>0.21583043393000001</v>
      </c>
      <c r="BD295">
        <v>19854.585066226129</v>
      </c>
      <c r="BE295" s="1">
        <v>0.56297560194988616</v>
      </c>
      <c r="BF295">
        <v>0.2212157042590738</v>
      </c>
      <c r="BG295">
        <v>0.17190912457408111</v>
      </c>
      <c r="BH295">
        <v>3.2263934169421887E-2</v>
      </c>
      <c r="BI295">
        <v>1.163563504753698E-2</v>
      </c>
    </row>
    <row r="296" spans="1:61" x14ac:dyDescent="0.35">
      <c r="A296" t="s">
        <v>1619</v>
      </c>
      <c r="B296" t="s">
        <v>921</v>
      </c>
      <c r="C296">
        <v>80.150000000000006</v>
      </c>
      <c r="D296">
        <v>9.6516261084472497</v>
      </c>
      <c r="E296">
        <v>659.13352779999991</v>
      </c>
      <c r="F296" t="s">
        <v>3</v>
      </c>
      <c r="G296" t="s">
        <v>3</v>
      </c>
      <c r="H296" t="s">
        <v>3</v>
      </c>
      <c r="I296">
        <v>3.9687172080956443E-2</v>
      </c>
      <c r="J296">
        <v>0.9245584269191216</v>
      </c>
      <c r="K296">
        <v>3.6194113377348888E-2</v>
      </c>
      <c r="L296">
        <v>0.55111708787804414</v>
      </c>
      <c r="M296">
        <v>1.4622144186372329E-2</v>
      </c>
      <c r="N296">
        <v>0.16382939291883719</v>
      </c>
      <c r="O296">
        <v>56692.619148126993</v>
      </c>
      <c r="P296" s="1">
        <v>0.25665389060548771</v>
      </c>
      <c r="Q296">
        <v>0.22414539128127051</v>
      </c>
      <c r="R296">
        <v>0.51920071811324198</v>
      </c>
      <c r="S296">
        <v>8.2714999999999996</v>
      </c>
      <c r="T296">
        <v>77683.077875544986</v>
      </c>
      <c r="U296" s="1">
        <v>86.202787417909022</v>
      </c>
      <c r="V296">
        <v>192568.0029405783</v>
      </c>
      <c r="W296" s="1">
        <v>0.83130841568808767</v>
      </c>
      <c r="X296">
        <v>5.9815765352520513E-2</v>
      </c>
      <c r="Y296">
        <v>0.1088758189593918</v>
      </c>
      <c r="Z296">
        <v>0.16869158431191231</v>
      </c>
      <c r="AA296">
        <v>192.56800294057831</v>
      </c>
      <c r="AB296">
        <v>4597.4885193502732</v>
      </c>
      <c r="AC296" s="1">
        <v>558.62073878220565</v>
      </c>
      <c r="AD296">
        <v>161460.1894965414</v>
      </c>
      <c r="AE296" s="1" t="s">
        <v>3</v>
      </c>
      <c r="AF296">
        <v>36729.949999999997</v>
      </c>
      <c r="AG296" s="1">
        <v>56987.016219494377</v>
      </c>
      <c r="AH296" s="1">
        <v>33.349378450000003</v>
      </c>
      <c r="AI296">
        <v>22.166645800000001</v>
      </c>
      <c r="AJ296">
        <v>24.26295215</v>
      </c>
      <c r="AK296">
        <v>1.3875</v>
      </c>
      <c r="AL296">
        <v>1.1506383499999999</v>
      </c>
      <c r="AM296">
        <v>1.25219915</v>
      </c>
      <c r="AN296">
        <v>1174.426823965433</v>
      </c>
      <c r="AO296" s="1">
        <v>1.3331305848505191</v>
      </c>
      <c r="AP296">
        <v>2271.518489294373</v>
      </c>
      <c r="AQ296" s="1">
        <v>3660.0475521123049</v>
      </c>
      <c r="AR296" s="1">
        <v>8635.3993687416387</v>
      </c>
      <c r="AS296" s="1">
        <v>788.58803433131902</v>
      </c>
      <c r="AT296">
        <v>454.46229532987428</v>
      </c>
      <c r="AU296">
        <v>15573.670495135801</v>
      </c>
      <c r="AV296" s="1">
        <v>9869.0754472181252</v>
      </c>
      <c r="AW296" s="1">
        <v>0.52842898781000003</v>
      </c>
      <c r="AX296">
        <v>5136.6074449027146</v>
      </c>
      <c r="AY296" s="1">
        <v>0.27264804611999999</v>
      </c>
      <c r="AZ296">
        <v>1407.498014931145</v>
      </c>
      <c r="BA296">
        <v>7.3848126895000005E-2</v>
      </c>
      <c r="BB296">
        <v>2364.275220298945</v>
      </c>
      <c r="BC296" s="1">
        <v>0.12507483918500001</v>
      </c>
      <c r="BD296">
        <v>18777.456127350932</v>
      </c>
      <c r="BE296" s="1">
        <v>0.52887698908242986</v>
      </c>
      <c r="BF296">
        <v>0.22819236860368919</v>
      </c>
      <c r="BG296">
        <v>0.1763960994006214</v>
      </c>
      <c r="BH296">
        <v>4.6091156069555182E-2</v>
      </c>
      <c r="BI296">
        <v>2.044338684370435E-2</v>
      </c>
    </row>
    <row r="297" spans="1:61" x14ac:dyDescent="0.35">
      <c r="A297" t="s">
        <v>1620</v>
      </c>
      <c r="B297" t="s">
        <v>922</v>
      </c>
      <c r="C297">
        <v>113.35</v>
      </c>
      <c r="D297">
        <v>8.3613134655304169</v>
      </c>
      <c r="E297">
        <v>867.64396395000006</v>
      </c>
      <c r="F297" t="s">
        <v>3</v>
      </c>
      <c r="G297" t="s">
        <v>3</v>
      </c>
      <c r="H297" t="s">
        <v>3</v>
      </c>
      <c r="I297">
        <v>1.7626319512182929E-2</v>
      </c>
      <c r="J297">
        <v>0.95923226749927348</v>
      </c>
      <c r="K297">
        <v>2.0762033093990339E-2</v>
      </c>
      <c r="L297">
        <v>0.36726166972273883</v>
      </c>
      <c r="M297" t="s">
        <v>3</v>
      </c>
      <c r="N297">
        <v>0.15563112607949461</v>
      </c>
      <c r="O297">
        <v>61059.914125746509</v>
      </c>
      <c r="P297" s="1">
        <v>0.20106313138931681</v>
      </c>
      <c r="Q297">
        <v>0.16956074206967511</v>
      </c>
      <c r="R297">
        <v>0.62937612654100816</v>
      </c>
      <c r="S297">
        <v>9.1760000000000002</v>
      </c>
      <c r="T297">
        <v>78874.561250298488</v>
      </c>
      <c r="U297" s="1">
        <v>104.1047581097058</v>
      </c>
      <c r="V297">
        <v>254764.69380860819</v>
      </c>
      <c r="W297" s="1">
        <v>0.68220110489197472</v>
      </c>
      <c r="X297">
        <v>6.6842858392840321E-2</v>
      </c>
      <c r="Y297">
        <v>0.2509560367151849</v>
      </c>
      <c r="Z297">
        <v>0.31779889510802523</v>
      </c>
      <c r="AA297">
        <v>254.7646938086082</v>
      </c>
      <c r="AB297">
        <v>6876.1387426475249</v>
      </c>
      <c r="AC297" s="1">
        <v>478.2453574716821</v>
      </c>
      <c r="AD297" s="1">
        <v>217044.73491406729</v>
      </c>
      <c r="AE297" s="1" t="s">
        <v>3</v>
      </c>
      <c r="AF297">
        <v>37709.800000000003</v>
      </c>
      <c r="AG297" s="1">
        <v>61340.711213021837</v>
      </c>
      <c r="AH297" s="1">
        <v>32.785080250000007</v>
      </c>
      <c r="AI297">
        <v>21.490196000000001</v>
      </c>
      <c r="AJ297">
        <v>23.3780547</v>
      </c>
      <c r="AK297">
        <v>1.4795</v>
      </c>
      <c r="AL297">
        <v>0.98971629999999988</v>
      </c>
      <c r="AM297">
        <v>1.0817435500000001</v>
      </c>
      <c r="AN297">
        <v>1049.1574189250359</v>
      </c>
      <c r="AO297" s="1">
        <v>1.175614644811571</v>
      </c>
      <c r="AP297">
        <v>2209.6186628057021</v>
      </c>
      <c r="AQ297" s="1">
        <v>3183.220952401161</v>
      </c>
      <c r="AR297" s="1">
        <v>8775.2639671217876</v>
      </c>
      <c r="AS297" s="1">
        <v>886.64631175401121</v>
      </c>
      <c r="AT297">
        <v>523.67472842158088</v>
      </c>
      <c r="AU297">
        <v>15578.42462250425</v>
      </c>
      <c r="AV297" s="1">
        <v>7808.1293820874853</v>
      </c>
      <c r="AW297" s="1">
        <v>0.46448988410500008</v>
      </c>
      <c r="AX297">
        <v>6228.7759403952596</v>
      </c>
      <c r="AY297" s="1">
        <v>0.34520663150000003</v>
      </c>
      <c r="AZ297">
        <v>1404.101441769905</v>
      </c>
      <c r="BA297">
        <v>8.0639037429999977E-2</v>
      </c>
      <c r="BB297">
        <v>1911.021389542025</v>
      </c>
      <c r="BC297" s="1">
        <v>0.10966444694999999</v>
      </c>
      <c r="BD297">
        <v>17352.028153794679</v>
      </c>
      <c r="BE297" s="1">
        <v>0.54287085854219885</v>
      </c>
      <c r="BF297">
        <v>0.24726666467856079</v>
      </c>
      <c r="BG297">
        <v>0.13968205233229289</v>
      </c>
      <c r="BH297">
        <v>4.4795587887648071E-2</v>
      </c>
      <c r="BI297">
        <v>2.538483655929934E-2</v>
      </c>
    </row>
    <row r="298" spans="1:61" x14ac:dyDescent="0.35">
      <c r="A298" t="s">
        <v>1621</v>
      </c>
      <c r="B298" t="s">
        <v>923</v>
      </c>
      <c r="C298">
        <v>47.6</v>
      </c>
      <c r="D298">
        <v>56.208830080890728</v>
      </c>
      <c r="E298">
        <v>2096.8036027500002</v>
      </c>
      <c r="F298">
        <v>9.3576401684881041E-3</v>
      </c>
      <c r="G298">
        <v>1.9911774575538391E-2</v>
      </c>
      <c r="H298" t="s">
        <v>3</v>
      </c>
      <c r="I298">
        <v>2.5410141172623371E-2</v>
      </c>
      <c r="J298">
        <v>0.91044637275330476</v>
      </c>
      <c r="K298">
        <v>3.9886575346372619E-2</v>
      </c>
      <c r="L298">
        <v>0.32628032855131428</v>
      </c>
      <c r="M298">
        <v>1.011974540510489E-2</v>
      </c>
      <c r="N298">
        <v>0.14241856440987061</v>
      </c>
      <c r="O298">
        <v>64802.093077712503</v>
      </c>
      <c r="P298" s="1">
        <v>0.19445973072132011</v>
      </c>
      <c r="Q298">
        <v>0.16822280069522119</v>
      </c>
      <c r="R298">
        <v>0.63731746858345861</v>
      </c>
      <c r="S298">
        <v>14.609500000000001</v>
      </c>
      <c r="T298">
        <v>88909.084798692988</v>
      </c>
      <c r="U298" s="1">
        <v>147.46596531991219</v>
      </c>
      <c r="V298">
        <v>203243.95631413709</v>
      </c>
      <c r="W298" s="1">
        <v>0.76180169464524883</v>
      </c>
      <c r="X298">
        <v>0.1399847558841964</v>
      </c>
      <c r="Y298">
        <v>9.8213549470554787E-2</v>
      </c>
      <c r="Z298">
        <v>0.23819830535475109</v>
      </c>
      <c r="AA298">
        <v>203.24395631413711</v>
      </c>
      <c r="AB298">
        <v>5870.2658203952797</v>
      </c>
      <c r="AC298" s="1">
        <v>625.09474315099487</v>
      </c>
      <c r="AD298">
        <v>172537.6032980092</v>
      </c>
      <c r="AE298" s="1" t="s">
        <v>3</v>
      </c>
      <c r="AF298">
        <v>41265.824999999997</v>
      </c>
      <c r="AG298" s="1">
        <v>69932.557718967058</v>
      </c>
      <c r="AH298" s="1">
        <v>48.31698165000001</v>
      </c>
      <c r="AI298">
        <v>25.520820700000002</v>
      </c>
      <c r="AJ298">
        <v>31.528780350000009</v>
      </c>
      <c r="AK298">
        <v>1.4424999999999999</v>
      </c>
      <c r="AL298">
        <v>1.05966345</v>
      </c>
      <c r="AM298">
        <v>1.2512770499999999</v>
      </c>
      <c r="AN298">
        <v>725.74569569955952</v>
      </c>
      <c r="AO298" s="1">
        <v>0.91050429146325218</v>
      </c>
      <c r="AP298">
        <v>1599.001911589452</v>
      </c>
      <c r="AQ298" s="1">
        <v>2390.3973914250168</v>
      </c>
      <c r="AR298" s="1">
        <v>7277.129559024128</v>
      </c>
      <c r="AS298" s="1">
        <v>797.63238256028808</v>
      </c>
      <c r="AT298">
        <v>415.72464811961612</v>
      </c>
      <c r="AU298">
        <v>12479.885892718499</v>
      </c>
      <c r="AV298" s="1">
        <v>5450.982450701491</v>
      </c>
      <c r="AW298" s="1">
        <v>0.40686074843499997</v>
      </c>
      <c r="AX298">
        <v>5876.0511868998401</v>
      </c>
      <c r="AY298" s="1">
        <v>0.42326549867500002</v>
      </c>
      <c r="AZ298">
        <v>888.45553268467506</v>
      </c>
      <c r="BA298">
        <v>6.5009774155000005E-2</v>
      </c>
      <c r="BB298">
        <v>1420.49986441074</v>
      </c>
      <c r="BC298" s="1">
        <v>0.104863978735</v>
      </c>
      <c r="BD298">
        <v>13635.98903469674</v>
      </c>
      <c r="BE298" s="1">
        <v>0.56835414477062385</v>
      </c>
      <c r="BF298">
        <v>0.2350384264907627</v>
      </c>
      <c r="BG298">
        <v>0.14147955489300909</v>
      </c>
      <c r="BH298">
        <v>3.7057565535652252E-2</v>
      </c>
      <c r="BI298">
        <v>1.8070308309952241E-2</v>
      </c>
    </row>
    <row r="299" spans="1:61" x14ac:dyDescent="0.35">
      <c r="A299" t="s">
        <v>1622</v>
      </c>
      <c r="B299" t="s">
        <v>924</v>
      </c>
      <c r="C299">
        <v>26.95</v>
      </c>
      <c r="D299">
        <v>203.86822025125991</v>
      </c>
      <c r="E299">
        <v>4394.6844999000004</v>
      </c>
      <c r="F299">
        <v>6.0372173650971958E-2</v>
      </c>
      <c r="G299">
        <v>3.9346808544223517E-2</v>
      </c>
      <c r="H299">
        <v>3.003535829868541E-3</v>
      </c>
      <c r="I299">
        <v>4.6447783898766061E-2</v>
      </c>
      <c r="J299">
        <v>0.80590681857929114</v>
      </c>
      <c r="K299">
        <v>4.693209477318893E-2</v>
      </c>
      <c r="L299">
        <v>0.12459799868284629</v>
      </c>
      <c r="M299">
        <v>2.7255258142295381E-2</v>
      </c>
      <c r="N299">
        <v>0.1203174247765959</v>
      </c>
      <c r="O299">
        <v>80436.864702617022</v>
      </c>
      <c r="P299" s="1">
        <v>0.15234996177559759</v>
      </c>
      <c r="Q299">
        <v>0.1594195941146952</v>
      </c>
      <c r="R299">
        <v>0.68823044410970735</v>
      </c>
      <c r="S299">
        <v>27.041</v>
      </c>
      <c r="T299">
        <v>107358.8508175515</v>
      </c>
      <c r="U299" s="1">
        <v>166.8737794516455</v>
      </c>
      <c r="V299">
        <v>320689.71133348311</v>
      </c>
      <c r="W299" s="1">
        <v>0.80454019288087542</v>
      </c>
      <c r="X299">
        <v>0.1606589236162741</v>
      </c>
      <c r="Y299">
        <v>3.4800883502850641E-2</v>
      </c>
      <c r="Z299">
        <v>0.1954598071191247</v>
      </c>
      <c r="AA299">
        <v>320.68971133348299</v>
      </c>
      <c r="AB299">
        <v>12118.08187196672</v>
      </c>
      <c r="AC299" s="1">
        <v>1169.733675775936</v>
      </c>
      <c r="AD299">
        <v>287584.76716190501</v>
      </c>
      <c r="AE299" s="1" t="s">
        <v>3</v>
      </c>
      <c r="AF299">
        <v>59135.574999999997</v>
      </c>
      <c r="AG299" s="1">
        <v>130643.0339352017</v>
      </c>
      <c r="AH299" s="1">
        <v>72.133928699999984</v>
      </c>
      <c r="AI299">
        <v>35.8168668</v>
      </c>
      <c r="AJ299">
        <v>44.135618749999999</v>
      </c>
      <c r="AK299">
        <v>1.65</v>
      </c>
      <c r="AL299">
        <v>1.14553405</v>
      </c>
      <c r="AM299">
        <v>1.31701285</v>
      </c>
      <c r="AN299">
        <v>96.978936210650033</v>
      </c>
      <c r="AO299" s="1">
        <v>0.64476381651442816</v>
      </c>
      <c r="AP299">
        <v>1854.4533197023441</v>
      </c>
      <c r="AQ299" s="1">
        <v>2621.3112558013991</v>
      </c>
      <c r="AR299" s="1">
        <v>9163.7828737862255</v>
      </c>
      <c r="AS299" s="1">
        <v>1100.1014267994669</v>
      </c>
      <c r="AT299">
        <v>418.89828836913449</v>
      </c>
      <c r="AU299">
        <v>15158.54716445857</v>
      </c>
      <c r="AV299" s="1">
        <v>2908.3372313906848</v>
      </c>
      <c r="AW299" s="1">
        <v>0.18772908301999999</v>
      </c>
      <c r="AX299">
        <v>10588.084964884871</v>
      </c>
      <c r="AY299" s="1">
        <v>0.66168448441999983</v>
      </c>
      <c r="AZ299">
        <v>1334.7510118830401</v>
      </c>
      <c r="BA299">
        <v>8.6131580694999987E-2</v>
      </c>
      <c r="BB299">
        <v>1005.1669508456851</v>
      </c>
      <c r="BC299" s="1">
        <v>6.4454851850000008E-2</v>
      </c>
      <c r="BD299">
        <v>15836.34015900429</v>
      </c>
      <c r="BE299" s="1">
        <v>0.60275044897655161</v>
      </c>
      <c r="BF299">
        <v>0.2265936169383326</v>
      </c>
      <c r="BG299">
        <v>0.1229661425651265</v>
      </c>
      <c r="BH299">
        <v>3.140713529773221E-2</v>
      </c>
      <c r="BI299">
        <v>1.6282656222257139E-2</v>
      </c>
    </row>
    <row r="300" spans="1:61" x14ac:dyDescent="0.35">
      <c r="A300" t="s">
        <v>1623</v>
      </c>
      <c r="B300" t="s">
        <v>925</v>
      </c>
      <c r="C300">
        <v>31.2</v>
      </c>
      <c r="D300">
        <v>37.133673488180328</v>
      </c>
      <c r="E300">
        <v>803.79160680000018</v>
      </c>
      <c r="F300" t="s">
        <v>3</v>
      </c>
      <c r="G300">
        <v>2.1780632598685502E-2</v>
      </c>
      <c r="H300" t="s">
        <v>3</v>
      </c>
      <c r="I300">
        <v>4.4662352250081472E-2</v>
      </c>
      <c r="J300">
        <v>0.89614453600340249</v>
      </c>
      <c r="K300">
        <v>4.8248568440935738E-2</v>
      </c>
      <c r="L300">
        <v>0.44960482042155719</v>
      </c>
      <c r="M300">
        <v>2.172739542088184E-2</v>
      </c>
      <c r="N300">
        <v>0.16071820611787291</v>
      </c>
      <c r="O300">
        <v>59011.980480101003</v>
      </c>
      <c r="P300" s="1">
        <v>0.19932156207319879</v>
      </c>
      <c r="Q300">
        <v>0.2211352759454015</v>
      </c>
      <c r="R300">
        <v>0.57954316198139977</v>
      </c>
      <c r="S300">
        <v>9.2619999999999987</v>
      </c>
      <c r="T300">
        <v>77112.446991969002</v>
      </c>
      <c r="U300" s="1">
        <v>91.219039217959931</v>
      </c>
      <c r="V300">
        <v>216116.06732410871</v>
      </c>
      <c r="W300" s="1">
        <v>0.72991294986083421</v>
      </c>
      <c r="X300">
        <v>0.14876336219303701</v>
      </c>
      <c r="Y300">
        <v>0.1213236879461288</v>
      </c>
      <c r="Z300">
        <v>0.27008705013916579</v>
      </c>
      <c r="AA300">
        <v>216.11606732410871</v>
      </c>
      <c r="AB300">
        <v>5896.3510445564116</v>
      </c>
      <c r="AC300" s="1">
        <v>616.94812948242338</v>
      </c>
      <c r="AD300">
        <v>171509.06608572681</v>
      </c>
      <c r="AE300" s="1" t="s">
        <v>3</v>
      </c>
      <c r="AF300">
        <v>36714.775000000001</v>
      </c>
      <c r="AG300" s="1">
        <v>59755.580117608733</v>
      </c>
      <c r="AH300" s="1">
        <v>42.003771350000001</v>
      </c>
      <c r="AI300">
        <v>24.04395925</v>
      </c>
      <c r="AJ300">
        <v>29.590751999999998</v>
      </c>
      <c r="AK300">
        <v>1.6575</v>
      </c>
      <c r="AL300">
        <v>1.0837554</v>
      </c>
      <c r="AM300">
        <v>1.4770156000000001</v>
      </c>
      <c r="AN300">
        <v>1173.370811176396</v>
      </c>
      <c r="AO300" s="1">
        <v>1.1376666253934991</v>
      </c>
      <c r="AP300">
        <v>2242.9101118275562</v>
      </c>
      <c r="AQ300" s="1">
        <v>2975.2872986842131</v>
      </c>
      <c r="AR300" s="1">
        <v>8453.9472963385178</v>
      </c>
      <c r="AS300" s="1">
        <v>951.00628878445696</v>
      </c>
      <c r="AT300">
        <v>498.7122174132316</v>
      </c>
      <c r="AU300">
        <v>15121.86321304798</v>
      </c>
      <c r="AV300" s="1">
        <v>7776.2670832205013</v>
      </c>
      <c r="AW300" s="1">
        <v>0.45019612794000002</v>
      </c>
      <c r="AX300">
        <v>6326.2625171707596</v>
      </c>
      <c r="AY300" s="1">
        <v>0.345869532285</v>
      </c>
      <c r="AZ300">
        <v>1243.14176746315</v>
      </c>
      <c r="BA300">
        <v>6.8352512955E-2</v>
      </c>
      <c r="BB300">
        <v>2394.06539352358</v>
      </c>
      <c r="BC300" s="1">
        <v>0.135581826825</v>
      </c>
      <c r="BD300">
        <v>17739.73676137799</v>
      </c>
      <c r="BE300" s="1">
        <v>0.53971188548865745</v>
      </c>
      <c r="BF300">
        <v>0.22874411579833559</v>
      </c>
      <c r="BG300">
        <v>0.16696721092244021</v>
      </c>
      <c r="BH300">
        <v>3.4784704442705427E-2</v>
      </c>
      <c r="BI300">
        <v>2.9792083347861341E-2</v>
      </c>
    </row>
    <row r="301" spans="1:61" x14ac:dyDescent="0.35">
      <c r="A301" t="s">
        <v>1624</v>
      </c>
      <c r="B301" t="s">
        <v>926</v>
      </c>
      <c r="C301">
        <v>68</v>
      </c>
      <c r="D301">
        <v>9.8380165115057725</v>
      </c>
      <c r="E301">
        <v>613.02693724999995</v>
      </c>
      <c r="F301" t="s">
        <v>3</v>
      </c>
      <c r="G301" t="s">
        <v>3</v>
      </c>
      <c r="H301" t="s">
        <v>3</v>
      </c>
      <c r="I301">
        <v>2.835027496548171E-2</v>
      </c>
      <c r="J301">
        <v>0.94397070869993449</v>
      </c>
      <c r="K301">
        <v>2.8195059649629761E-2</v>
      </c>
      <c r="L301">
        <v>0.30064150102770232</v>
      </c>
      <c r="M301" t="s">
        <v>3</v>
      </c>
      <c r="N301">
        <v>0.15387642519446279</v>
      </c>
      <c r="O301">
        <v>60893.283169438</v>
      </c>
      <c r="P301" s="1">
        <v>0.18887690887639541</v>
      </c>
      <c r="Q301">
        <v>0.1974479644509643</v>
      </c>
      <c r="R301">
        <v>0.61367512667264024</v>
      </c>
      <c r="S301">
        <v>6.3150000000000004</v>
      </c>
      <c r="T301">
        <v>82784.144304820991</v>
      </c>
      <c r="U301" s="1">
        <v>103.2816221449237</v>
      </c>
      <c r="V301">
        <v>274969.41418957332</v>
      </c>
      <c r="W301" s="1">
        <v>0.72933954048643623</v>
      </c>
      <c r="X301">
        <v>6.2908781152333101E-2</v>
      </c>
      <c r="Y301">
        <v>0.20775167836123051</v>
      </c>
      <c r="Z301">
        <v>0.27066045951356371</v>
      </c>
      <c r="AA301">
        <v>274.96941418957317</v>
      </c>
      <c r="AB301">
        <v>8261.7049496655054</v>
      </c>
      <c r="AC301" s="1">
        <v>630.31671488873963</v>
      </c>
      <c r="AD301">
        <v>230991.98479878841</v>
      </c>
      <c r="AE301" s="1" t="s">
        <v>3</v>
      </c>
      <c r="AF301">
        <v>40320.275000000001</v>
      </c>
      <c r="AG301" s="1">
        <v>67192.428845712377</v>
      </c>
      <c r="AH301" s="1">
        <v>38.640310650000004</v>
      </c>
      <c r="AI301">
        <v>23.651626749999998</v>
      </c>
      <c r="AJ301">
        <v>26.98798849999999</v>
      </c>
      <c r="AK301">
        <v>1.9125000000000001</v>
      </c>
      <c r="AL301">
        <v>1.279148</v>
      </c>
      <c r="AM301">
        <v>1.63951655</v>
      </c>
      <c r="AN301">
        <v>1964.6024934494419</v>
      </c>
      <c r="AO301" s="1">
        <v>1.326301533707509</v>
      </c>
      <c r="AP301">
        <v>2245.00094951766</v>
      </c>
      <c r="AQ301" s="1">
        <v>3202.3013757221852</v>
      </c>
      <c r="AR301" s="1">
        <v>8683.6954323497284</v>
      </c>
      <c r="AS301" s="1">
        <v>839.45123314536852</v>
      </c>
      <c r="AT301">
        <v>498.55306040914309</v>
      </c>
      <c r="AU301">
        <v>15469.002051144091</v>
      </c>
      <c r="AV301" s="1">
        <v>7317.1604879978913</v>
      </c>
      <c r="AW301" s="1">
        <v>0.41032949819999998</v>
      </c>
      <c r="AX301">
        <v>8181.5953613661186</v>
      </c>
      <c r="AY301" s="1">
        <v>0.42989105125999999</v>
      </c>
      <c r="AZ301">
        <v>1273.4501421889499</v>
      </c>
      <c r="BA301">
        <v>6.8932738905000027E-2</v>
      </c>
      <c r="BB301">
        <v>1676.8725526231599</v>
      </c>
      <c r="BC301" s="1">
        <v>9.0846711669999997E-2</v>
      </c>
      <c r="BD301">
        <v>18449.078544176122</v>
      </c>
      <c r="BE301" s="1">
        <v>0.53969009925316525</v>
      </c>
      <c r="BF301">
        <v>0.23091661970480981</v>
      </c>
      <c r="BG301">
        <v>0.16334857058853741</v>
      </c>
      <c r="BH301">
        <v>4.055204950379869E-2</v>
      </c>
      <c r="BI301">
        <v>2.5492660949688849E-2</v>
      </c>
    </row>
    <row r="302" spans="1:61" x14ac:dyDescent="0.35">
      <c r="A302" t="s">
        <v>1625</v>
      </c>
      <c r="B302" t="s">
        <v>927</v>
      </c>
      <c r="C302">
        <v>121.05</v>
      </c>
      <c r="D302">
        <v>8.8486441762057719</v>
      </c>
      <c r="E302">
        <v>989.97831449999978</v>
      </c>
      <c r="F302">
        <v>1.7601499456067281E-2</v>
      </c>
      <c r="G302" t="s">
        <v>3</v>
      </c>
      <c r="H302" t="s">
        <v>3</v>
      </c>
      <c r="I302">
        <v>2.4242607351967201E-2</v>
      </c>
      <c r="J302">
        <v>0.94400011345831614</v>
      </c>
      <c r="K302">
        <v>2.4964608116150169E-2</v>
      </c>
      <c r="L302">
        <v>0.31264549549227288</v>
      </c>
      <c r="M302">
        <v>1.5081419951165411E-2</v>
      </c>
      <c r="N302">
        <v>0.15703076765956081</v>
      </c>
      <c r="O302">
        <v>61379.426760788498</v>
      </c>
      <c r="P302" s="1">
        <v>0.20829552624947739</v>
      </c>
      <c r="Q302">
        <v>0.1718351805150693</v>
      </c>
      <c r="R302">
        <v>0.61986929323545348</v>
      </c>
      <c r="S302">
        <v>10.313000000000001</v>
      </c>
      <c r="T302">
        <v>78495.369017635981</v>
      </c>
      <c r="U302" s="1">
        <v>104.5887911637374</v>
      </c>
      <c r="V302">
        <v>237902.22377148521</v>
      </c>
      <c r="W302" s="1">
        <v>0.75984074516523459</v>
      </c>
      <c r="X302">
        <v>5.7300522523934382E-2</v>
      </c>
      <c r="Y302">
        <v>0.182858732310831</v>
      </c>
      <c r="Z302">
        <v>0.24015925483476541</v>
      </c>
      <c r="AA302">
        <v>237.90222377148521</v>
      </c>
      <c r="AB302">
        <v>6328.9892252036352</v>
      </c>
      <c r="AC302" s="1">
        <v>540.92143223842811</v>
      </c>
      <c r="AD302" s="1">
        <v>203031.22479372649</v>
      </c>
      <c r="AE302" s="1" t="s">
        <v>3</v>
      </c>
      <c r="AF302">
        <v>39376</v>
      </c>
      <c r="AG302" s="1">
        <v>65876.533250318549</v>
      </c>
      <c r="AH302" s="1">
        <v>33.781288250000003</v>
      </c>
      <c r="AI302">
        <v>22.1076975</v>
      </c>
      <c r="AJ302">
        <v>23.2858634</v>
      </c>
      <c r="AK302">
        <v>1.7669999999999999</v>
      </c>
      <c r="AL302">
        <v>1.1201397500000001</v>
      </c>
      <c r="AM302">
        <v>1.5130110000000001</v>
      </c>
      <c r="AN302">
        <v>1338.389923807182</v>
      </c>
      <c r="AO302" s="1">
        <v>1.245611366917901</v>
      </c>
      <c r="AP302">
        <v>2006.264202797963</v>
      </c>
      <c r="AQ302" s="1">
        <v>3060.0622468299539</v>
      </c>
      <c r="AR302" s="1">
        <v>8702.4956649104497</v>
      </c>
      <c r="AS302" s="1">
        <v>780.12857575326609</v>
      </c>
      <c r="AT302" s="1">
        <v>430.18447207561758</v>
      </c>
      <c r="AU302">
        <v>14979.135162367251</v>
      </c>
      <c r="AV302" s="1">
        <v>7414.47551041727</v>
      </c>
      <c r="AW302" s="1">
        <v>0.45216348377999999</v>
      </c>
      <c r="AX302">
        <v>6316.9027594337149</v>
      </c>
      <c r="AY302" s="1">
        <v>0.36643249423500002</v>
      </c>
      <c r="AZ302">
        <v>1366.1422950536901</v>
      </c>
      <c r="BA302" s="1">
        <v>8.0373043199999994E-2</v>
      </c>
      <c r="BB302">
        <v>1697.228846464955</v>
      </c>
      <c r="BC302" s="1">
        <v>0.1010309788</v>
      </c>
      <c r="BD302">
        <v>16794.74941136963</v>
      </c>
      <c r="BE302" s="1">
        <v>0.54649230723572417</v>
      </c>
      <c r="BF302">
        <v>0.2374675671719288</v>
      </c>
      <c r="BG302">
        <v>0.1454122935774044</v>
      </c>
      <c r="BH302">
        <v>4.2309686351190083E-2</v>
      </c>
      <c r="BI302">
        <v>2.8318145663752591E-2</v>
      </c>
    </row>
    <row r="303" spans="1:61" x14ac:dyDescent="0.35">
      <c r="A303" t="s">
        <v>1626</v>
      </c>
      <c r="B303" t="s">
        <v>928</v>
      </c>
      <c r="C303">
        <v>20.6</v>
      </c>
      <c r="D303">
        <v>206.91645133474199</v>
      </c>
      <c r="E303">
        <v>3599.4177883000002</v>
      </c>
      <c r="F303">
        <v>1.2267027310256451E-2</v>
      </c>
      <c r="G303">
        <v>0.1381741188553241</v>
      </c>
      <c r="H303">
        <v>2.7001178337682161E-3</v>
      </c>
      <c r="I303">
        <v>9.151038478890311E-2</v>
      </c>
      <c r="J303">
        <v>0.67030409091022336</v>
      </c>
      <c r="K303">
        <v>8.7936021212309243E-2</v>
      </c>
      <c r="L303">
        <v>0.61206145450168681</v>
      </c>
      <c r="M303">
        <v>2.6618152817243571E-2</v>
      </c>
      <c r="N303">
        <v>0.17569675125928419</v>
      </c>
      <c r="O303">
        <v>67360.207593339001</v>
      </c>
      <c r="P303" s="1">
        <v>0.2044471338815535</v>
      </c>
      <c r="Q303">
        <v>0.18496027142530269</v>
      </c>
      <c r="R303">
        <v>0.61059259469314386</v>
      </c>
      <c r="S303">
        <v>26.501999999999999</v>
      </c>
      <c r="T303">
        <v>90855.385752667513</v>
      </c>
      <c r="U303" s="1">
        <v>145.37471830850191</v>
      </c>
      <c r="V303">
        <v>168549.5424530227</v>
      </c>
      <c r="W303" s="1">
        <v>0.71093134795318513</v>
      </c>
      <c r="X303">
        <v>0.2325612212560377</v>
      </c>
      <c r="Y303">
        <v>5.650743079077699E-2</v>
      </c>
      <c r="Z303">
        <v>0.28906865204681481</v>
      </c>
      <c r="AA303">
        <v>168.54954245302261</v>
      </c>
      <c r="AB303">
        <v>5685.151567087787</v>
      </c>
      <c r="AC303" s="1">
        <v>628.24399832305096</v>
      </c>
      <c r="AD303">
        <v>130234.6705779543</v>
      </c>
      <c r="AE303" s="1" t="s">
        <v>3</v>
      </c>
      <c r="AF303">
        <v>34771.025000000001</v>
      </c>
      <c r="AG303" s="1">
        <v>54339.475291810268</v>
      </c>
      <c r="AH303" s="1">
        <v>55.035978449999988</v>
      </c>
      <c r="AI303">
        <v>30.60404784999999</v>
      </c>
      <c r="AJ303">
        <v>36.093007599999993</v>
      </c>
      <c r="AK303">
        <v>1.7490000000000001</v>
      </c>
      <c r="AL303">
        <v>1.2671809999999999</v>
      </c>
      <c r="AM303">
        <v>1.47429845</v>
      </c>
      <c r="AN303">
        <v>360.68860266664069</v>
      </c>
      <c r="AO303" s="1">
        <v>1.0661997027263941</v>
      </c>
      <c r="AP303">
        <v>1848.504508907326</v>
      </c>
      <c r="AQ303" s="1">
        <v>2643.842162144867</v>
      </c>
      <c r="AR303" s="1">
        <v>8547.5023917969284</v>
      </c>
      <c r="AS303" s="1">
        <v>999.81765824276738</v>
      </c>
      <c r="AT303">
        <v>416.02972716476472</v>
      </c>
      <c r="AU303">
        <v>14455.696448256649</v>
      </c>
      <c r="AV303" s="1">
        <v>6940.6330675386607</v>
      </c>
      <c r="AW303" s="1">
        <v>0.43616226525500001</v>
      </c>
      <c r="AX303">
        <v>5410.4367252888842</v>
      </c>
      <c r="AY303" s="1">
        <v>0.33217502871999988</v>
      </c>
      <c r="AZ303">
        <v>906.48846063025519</v>
      </c>
      <c r="BA303">
        <v>5.6212673380000001E-2</v>
      </c>
      <c r="BB303">
        <v>2832.1168470769248</v>
      </c>
      <c r="BC303" s="1">
        <v>0.17545003265</v>
      </c>
      <c r="BD303">
        <v>16089.675100534731</v>
      </c>
      <c r="BE303" s="1">
        <v>0.57506803738826251</v>
      </c>
      <c r="BF303">
        <v>0.2271213585188338</v>
      </c>
      <c r="BG303">
        <v>0.14927487139140419</v>
      </c>
      <c r="BH303">
        <v>3.1768174946751743E-2</v>
      </c>
      <c r="BI303">
        <v>1.67675577547475E-2</v>
      </c>
    </row>
    <row r="304" spans="1:61" x14ac:dyDescent="0.35">
      <c r="A304" t="s">
        <v>1627</v>
      </c>
      <c r="B304" t="s">
        <v>929</v>
      </c>
      <c r="C304">
        <v>16.899999999999999</v>
      </c>
      <c r="D304">
        <v>363.1878167041001</v>
      </c>
      <c r="E304">
        <v>2901.28704685</v>
      </c>
      <c r="F304">
        <v>6.7745271479000196E-2</v>
      </c>
      <c r="G304">
        <v>4.9916238998137158E-2</v>
      </c>
      <c r="H304">
        <v>2.840327775986212E-3</v>
      </c>
      <c r="I304">
        <v>4.159565141235648E-2</v>
      </c>
      <c r="J304">
        <v>0.7875001896066347</v>
      </c>
      <c r="K304">
        <v>5.202684764483495E-2</v>
      </c>
      <c r="L304">
        <v>6.6704260169112406E-2</v>
      </c>
      <c r="M304">
        <v>2.1094214071738431E-2</v>
      </c>
      <c r="N304">
        <v>0.1189998579903101</v>
      </c>
      <c r="O304">
        <v>84210.333159918999</v>
      </c>
      <c r="P304" s="1">
        <v>0.139778449218349</v>
      </c>
      <c r="Q304">
        <v>0.17159433678345429</v>
      </c>
      <c r="R304">
        <v>0.68862721399819649</v>
      </c>
      <c r="S304">
        <v>22.506</v>
      </c>
      <c r="T304">
        <v>105704.43220397949</v>
      </c>
      <c r="U304" s="1">
        <v>132.7934025634903</v>
      </c>
      <c r="V304">
        <v>352670.44567856687</v>
      </c>
      <c r="W304" s="1">
        <v>0.84912234319041269</v>
      </c>
      <c r="X304">
        <v>0.1239172070975002</v>
      </c>
      <c r="Y304">
        <v>2.6960449712087092E-2</v>
      </c>
      <c r="Z304">
        <v>0.1508776568095872</v>
      </c>
      <c r="AA304">
        <v>352.67044567856698</v>
      </c>
      <c r="AB304">
        <v>14237.634139252301</v>
      </c>
      <c r="AC304" s="1">
        <v>1393.631855524927</v>
      </c>
      <c r="AD304">
        <v>336775.95376501989</v>
      </c>
      <c r="AE304" s="1" t="s">
        <v>3</v>
      </c>
      <c r="AF304">
        <v>75416.399999999994</v>
      </c>
      <c r="AG304" s="1">
        <v>236955.26525888499</v>
      </c>
      <c r="AH304" s="1">
        <v>90.558406300000001</v>
      </c>
      <c r="AI304">
        <v>39.885739200000003</v>
      </c>
      <c r="AJ304">
        <v>53.430882599999997</v>
      </c>
      <c r="AK304">
        <v>1.8939999999999999</v>
      </c>
      <c r="AL304">
        <v>1.5322306000000001</v>
      </c>
      <c r="AM304">
        <v>1.61457915</v>
      </c>
      <c r="AN304">
        <v>622.40053542621149</v>
      </c>
      <c r="AO304" s="1">
        <v>0.50857212437087718</v>
      </c>
      <c r="AP304">
        <v>2370.733733128739</v>
      </c>
      <c r="AQ304" s="1">
        <v>2690.8378219772139</v>
      </c>
      <c r="AR304" s="1">
        <v>10653.053577604949</v>
      </c>
      <c r="AS304" s="1">
        <v>1294.9687222869541</v>
      </c>
      <c r="AT304">
        <v>730.98321211678626</v>
      </c>
      <c r="AU304">
        <v>17740.577067114638</v>
      </c>
      <c r="AV304" s="1">
        <v>3065.812176120166</v>
      </c>
      <c r="AW304" s="1">
        <v>0.16996528986000001</v>
      </c>
      <c r="AX304">
        <v>13120.599969046571</v>
      </c>
      <c r="AY304" s="1">
        <v>0.68685695418999992</v>
      </c>
      <c r="AZ304">
        <v>1802.0616805704451</v>
      </c>
      <c r="BA304">
        <v>9.3838427424999996E-2</v>
      </c>
      <c r="BB304">
        <v>885.18444455019505</v>
      </c>
      <c r="BC304" s="1">
        <v>4.9339328500000008E-2</v>
      </c>
      <c r="BD304">
        <v>18873.658270287371</v>
      </c>
      <c r="BE304" s="1">
        <v>0.60272493691796458</v>
      </c>
      <c r="BF304">
        <v>0.22097713571009389</v>
      </c>
      <c r="BG304">
        <v>0.1263965109337146</v>
      </c>
      <c r="BH304">
        <v>3.2217710652865522E-2</v>
      </c>
      <c r="BI304">
        <v>1.768370578536162E-2</v>
      </c>
    </row>
    <row r="305" spans="1:61" x14ac:dyDescent="0.35">
      <c r="A305" t="s">
        <v>1628</v>
      </c>
      <c r="B305" t="s">
        <v>931</v>
      </c>
      <c r="C305">
        <v>46.75</v>
      </c>
      <c r="D305">
        <v>54.424054629103821</v>
      </c>
      <c r="E305">
        <v>2314.509049849999</v>
      </c>
      <c r="F305">
        <v>9.2148519184907674E-3</v>
      </c>
      <c r="G305">
        <v>2.6822698710151478E-2</v>
      </c>
      <c r="H305">
        <v>6.04937983399977E-3</v>
      </c>
      <c r="I305">
        <v>7.3590664573972342E-2</v>
      </c>
      <c r="J305">
        <v>0.82984254543380731</v>
      </c>
      <c r="K305">
        <v>5.9384829079345058E-2</v>
      </c>
      <c r="L305">
        <v>0.43210221447453201</v>
      </c>
      <c r="M305">
        <v>2.3687718177683122E-2</v>
      </c>
      <c r="N305">
        <v>0.16530706745536741</v>
      </c>
      <c r="O305">
        <v>66614.379744414502</v>
      </c>
      <c r="P305" s="1">
        <v>0.20211746558793789</v>
      </c>
      <c r="Q305">
        <v>0.19609189287899789</v>
      </c>
      <c r="R305">
        <v>0.60179064153306405</v>
      </c>
      <c r="S305">
        <v>17.670000000000002</v>
      </c>
      <c r="T305">
        <v>89196.787281516503</v>
      </c>
      <c r="U305" s="1">
        <v>134.31040528167799</v>
      </c>
      <c r="V305">
        <v>186188.82089738321</v>
      </c>
      <c r="W305" s="1">
        <v>0.73807879804900289</v>
      </c>
      <c r="X305">
        <v>0.1787961843253239</v>
      </c>
      <c r="Y305">
        <v>8.3125017625673286E-2</v>
      </c>
      <c r="Z305">
        <v>0.26192120195099722</v>
      </c>
      <c r="AA305">
        <v>186.18882089738321</v>
      </c>
      <c r="AB305">
        <v>5646.327784333781</v>
      </c>
      <c r="AC305" s="1">
        <v>593.79388320252349</v>
      </c>
      <c r="AD305">
        <v>150575.93834687569</v>
      </c>
      <c r="AE305" s="1" t="s">
        <v>3</v>
      </c>
      <c r="AF305">
        <v>38511.074999999997</v>
      </c>
      <c r="AG305" s="1">
        <v>62093.957275878493</v>
      </c>
      <c r="AH305" s="1">
        <v>46.919670299999993</v>
      </c>
      <c r="AI305">
        <v>27.048967650000002</v>
      </c>
      <c r="AJ305">
        <v>34.397974450000007</v>
      </c>
      <c r="AK305">
        <v>2.4335</v>
      </c>
      <c r="AL305">
        <v>1.7495976</v>
      </c>
      <c r="AM305">
        <v>2.2280867</v>
      </c>
      <c r="AN305">
        <v>630.20459211481705</v>
      </c>
      <c r="AO305" s="1">
        <v>1.0379090825447601</v>
      </c>
      <c r="AP305">
        <v>1684.1021015048229</v>
      </c>
      <c r="AQ305" s="1">
        <v>2562.3243241498822</v>
      </c>
      <c r="AR305" s="1">
        <v>8103.2863979140566</v>
      </c>
      <c r="AS305" s="1">
        <v>913.38092700729123</v>
      </c>
      <c r="AT305">
        <v>408.77283921447918</v>
      </c>
      <c r="AU305">
        <v>13671.86658979053</v>
      </c>
      <c r="AV305" s="1">
        <v>6139.6146802724397</v>
      </c>
      <c r="AW305" s="1">
        <v>0.42353678984499987</v>
      </c>
      <c r="AX305">
        <v>5651.2157893306658</v>
      </c>
      <c r="AY305" s="1">
        <v>0.38804867511000002</v>
      </c>
      <c r="AZ305">
        <v>1039.2136572188849</v>
      </c>
      <c r="BA305">
        <v>7.1690398330000002E-2</v>
      </c>
      <c r="BB305">
        <v>1708.12972099121</v>
      </c>
      <c r="BC305" s="1">
        <v>0.11672413669999999</v>
      </c>
      <c r="BD305">
        <v>14538.173847813199</v>
      </c>
      <c r="BE305" s="1">
        <v>0.56657086618321206</v>
      </c>
      <c r="BF305">
        <v>0.23342668187457949</v>
      </c>
      <c r="BG305">
        <v>0.1536200697373751</v>
      </c>
      <c r="BH305">
        <v>3.2031280887363879E-2</v>
      </c>
      <c r="BI305">
        <v>1.435110131746936E-2</v>
      </c>
    </row>
    <row r="306" spans="1:61" x14ac:dyDescent="0.35">
      <c r="A306" t="s">
        <v>1629</v>
      </c>
      <c r="B306" t="s">
        <v>930</v>
      </c>
      <c r="C306">
        <v>78.05</v>
      </c>
      <c r="D306">
        <v>19.898135902267281</v>
      </c>
      <c r="E306">
        <v>1452.8796837</v>
      </c>
      <c r="F306">
        <v>7.8453266577404243E-3</v>
      </c>
      <c r="G306">
        <v>1.244628184992908E-2</v>
      </c>
      <c r="H306" t="s">
        <v>3</v>
      </c>
      <c r="I306">
        <v>2.795656767494736E-2</v>
      </c>
      <c r="J306">
        <v>0.9246390486392787</v>
      </c>
      <c r="K306">
        <v>3.4332902817062742E-2</v>
      </c>
      <c r="L306">
        <v>0.34941799703507997</v>
      </c>
      <c r="M306">
        <v>7.7604259370495018E-3</v>
      </c>
      <c r="N306">
        <v>0.14591890253537809</v>
      </c>
      <c r="O306">
        <v>64052.688302355004</v>
      </c>
      <c r="P306" s="1">
        <v>0.19341644067243571</v>
      </c>
      <c r="Q306">
        <v>0.18409822960968689</v>
      </c>
      <c r="R306">
        <v>0.6224853297178774</v>
      </c>
      <c r="S306">
        <v>12.583</v>
      </c>
      <c r="T306">
        <v>84085.961629947997</v>
      </c>
      <c r="U306" s="1">
        <v>118.42814760778769</v>
      </c>
      <c r="V306">
        <v>251027.1465466978</v>
      </c>
      <c r="W306" s="1">
        <v>0.78406691673227136</v>
      </c>
      <c r="X306">
        <v>0.10966820215617309</v>
      </c>
      <c r="Y306">
        <v>0.1062648811115556</v>
      </c>
      <c r="Z306">
        <v>0.21593308326772859</v>
      </c>
      <c r="AA306">
        <v>251.02714654669779</v>
      </c>
      <c r="AB306">
        <v>6692.8993846199937</v>
      </c>
      <c r="AC306" s="1">
        <v>670.22820099605292</v>
      </c>
      <c r="AD306">
        <v>206639.08711913289</v>
      </c>
      <c r="AE306" s="1" t="s">
        <v>3</v>
      </c>
      <c r="AF306">
        <v>41156.25</v>
      </c>
      <c r="AG306" s="1">
        <v>69655.876838772732</v>
      </c>
      <c r="AH306" s="1">
        <v>40.715983549999997</v>
      </c>
      <c r="AI306">
        <v>24.09945105000001</v>
      </c>
      <c r="AJ306">
        <v>26.8090324</v>
      </c>
      <c r="AK306">
        <v>1.5189999999999999</v>
      </c>
      <c r="AL306">
        <v>0.9361585</v>
      </c>
      <c r="AM306">
        <v>1.17425785</v>
      </c>
      <c r="AN306">
        <v>793.54603699806773</v>
      </c>
      <c r="AO306" s="1">
        <v>1.0161462829158581</v>
      </c>
      <c r="AP306">
        <v>1738.2449534763171</v>
      </c>
      <c r="AQ306" s="1">
        <v>2728.517384269036</v>
      </c>
      <c r="AR306" s="1">
        <v>7994.2307273267052</v>
      </c>
      <c r="AS306" s="1">
        <v>892.01702482011274</v>
      </c>
      <c r="AT306">
        <v>420.80469345070821</v>
      </c>
      <c r="AU306">
        <v>13773.814783342879</v>
      </c>
      <c r="AV306" s="1">
        <v>6388.7978773549967</v>
      </c>
      <c r="AW306" s="1">
        <v>0.41629092826000003</v>
      </c>
      <c r="AX306">
        <v>6514.9351463264593</v>
      </c>
      <c r="AY306" s="1">
        <v>0.41194011182000001</v>
      </c>
      <c r="AZ306">
        <v>1129.4993234117301</v>
      </c>
      <c r="BA306">
        <v>7.2879554530000015E-2</v>
      </c>
      <c r="BB306">
        <v>1551.815577248585</v>
      </c>
      <c r="BC306" s="1">
        <v>9.8889405404999992E-2</v>
      </c>
      <c r="BD306">
        <v>15585.04792434177</v>
      </c>
      <c r="BE306" s="1">
        <v>0.55364826176367277</v>
      </c>
      <c r="BF306">
        <v>0.23499077224570361</v>
      </c>
      <c r="BG306">
        <v>0.15311587001048671</v>
      </c>
      <c r="BH306">
        <v>4.0671807985840608E-2</v>
      </c>
      <c r="BI306">
        <v>1.7573287994296551E-2</v>
      </c>
    </row>
    <row r="307" spans="1:61" x14ac:dyDescent="0.35">
      <c r="A307" t="s">
        <v>1630</v>
      </c>
      <c r="B307" t="s">
        <v>932</v>
      </c>
      <c r="C307">
        <v>37</v>
      </c>
      <c r="D307">
        <v>81.775928345284754</v>
      </c>
      <c r="E307">
        <v>2164.1514754</v>
      </c>
      <c r="F307">
        <v>1.312652404612109E-2</v>
      </c>
      <c r="G307">
        <v>3.8020679891163582E-2</v>
      </c>
      <c r="H307" t="s">
        <v>3</v>
      </c>
      <c r="I307">
        <v>6.7134271084682617E-2</v>
      </c>
      <c r="J307">
        <v>0.80597168765424865</v>
      </c>
      <c r="K307">
        <v>7.7189296932453133E-2</v>
      </c>
      <c r="L307">
        <v>0.52843986483737548</v>
      </c>
      <c r="M307">
        <v>2.3262471214730931E-2</v>
      </c>
      <c r="N307">
        <v>0.17736829899086601</v>
      </c>
      <c r="O307">
        <v>66249.9851617815</v>
      </c>
      <c r="P307" s="1">
        <v>0.19726629536550491</v>
      </c>
      <c r="Q307">
        <v>0.17226586912237721</v>
      </c>
      <c r="R307">
        <v>0.63046783551211782</v>
      </c>
      <c r="S307">
        <v>16.864000000000001</v>
      </c>
      <c r="T307">
        <v>90393.080007489509</v>
      </c>
      <c r="U307" s="1">
        <v>134.73115723134009</v>
      </c>
      <c r="V307">
        <v>177656.96693956151</v>
      </c>
      <c r="W307" s="1">
        <v>0.71891292720571787</v>
      </c>
      <c r="X307">
        <v>0.20522265384669719</v>
      </c>
      <c r="Y307">
        <v>7.5864418947584902E-2</v>
      </c>
      <c r="Z307">
        <v>0.28108707279428208</v>
      </c>
      <c r="AA307">
        <v>177.6569669395615</v>
      </c>
      <c r="AB307">
        <v>5087.931986842249</v>
      </c>
      <c r="AC307" s="1">
        <v>567.50898527491006</v>
      </c>
      <c r="AD307">
        <v>135938.34261320441</v>
      </c>
      <c r="AE307" s="1" t="s">
        <v>3</v>
      </c>
      <c r="AF307">
        <v>35784.125</v>
      </c>
      <c r="AG307" s="1">
        <v>55917.751786524183</v>
      </c>
      <c r="AH307" s="1">
        <v>44.098855500000013</v>
      </c>
      <c r="AI307">
        <v>26.139818999999999</v>
      </c>
      <c r="AJ307">
        <v>31.221704849999998</v>
      </c>
      <c r="AK307">
        <v>2.444</v>
      </c>
      <c r="AL307">
        <v>1.53561065</v>
      </c>
      <c r="AM307">
        <v>2.0642662000000001</v>
      </c>
      <c r="AN307">
        <v>403.02050803336272</v>
      </c>
      <c r="AO307">
        <v>1.016338451031783</v>
      </c>
      <c r="AP307">
        <v>1786.880875789961</v>
      </c>
      <c r="AQ307" s="1">
        <v>2673.959264933319</v>
      </c>
      <c r="AR307" s="1">
        <v>8227.7036123599646</v>
      </c>
      <c r="AS307" s="1">
        <v>921.78716632239752</v>
      </c>
      <c r="AT307">
        <v>411.06044658943472</v>
      </c>
      <c r="AU307">
        <v>14021.391365995079</v>
      </c>
      <c r="AV307" s="1">
        <v>7062.4956529872097</v>
      </c>
      <c r="AW307" s="1">
        <v>0.46136919537499999</v>
      </c>
      <c r="AX307">
        <v>4999.7876604379599</v>
      </c>
      <c r="AY307" s="1">
        <v>0.32886248357499998</v>
      </c>
      <c r="AZ307">
        <v>875.23600120842002</v>
      </c>
      <c r="BA307">
        <v>5.7316496154999987E-2</v>
      </c>
      <c r="BB307">
        <v>2362.8624090870849</v>
      </c>
      <c r="BC307" s="1">
        <v>0.152451824875</v>
      </c>
      <c r="BD307">
        <v>15300.381723720669</v>
      </c>
      <c r="BE307" s="1">
        <v>0.53853395656379976</v>
      </c>
      <c r="BF307">
        <v>0.22738898457564369</v>
      </c>
      <c r="BG307">
        <v>0.18355600203953151</v>
      </c>
      <c r="BH307">
        <v>3.1981831303368811E-2</v>
      </c>
      <c r="BI307">
        <v>1.8539225517656209E-2</v>
      </c>
    </row>
    <row r="308" spans="1:61" x14ac:dyDescent="0.35">
      <c r="A308" t="s">
        <v>1631</v>
      </c>
      <c r="B308" t="s">
        <v>933</v>
      </c>
      <c r="C308">
        <v>114.8</v>
      </c>
      <c r="D308">
        <v>9.5770154531845879</v>
      </c>
      <c r="E308">
        <v>1013.6084458</v>
      </c>
      <c r="F308">
        <v>1.216093747368612E-2</v>
      </c>
      <c r="G308">
        <v>1.2307638394351721E-2</v>
      </c>
      <c r="H308" t="s">
        <v>3</v>
      </c>
      <c r="I308">
        <v>4.2979821562007317E-2</v>
      </c>
      <c r="J308">
        <v>0.91907162274565835</v>
      </c>
      <c r="K308">
        <v>2.9573920758920239E-2</v>
      </c>
      <c r="L308">
        <v>0.34295102755517248</v>
      </c>
      <c r="M308">
        <v>2.0055867253110388E-2</v>
      </c>
      <c r="N308">
        <v>0.15478355487928799</v>
      </c>
      <c r="O308">
        <v>62875.439635207513</v>
      </c>
      <c r="P308" s="1">
        <v>0.21459180086232429</v>
      </c>
      <c r="Q308">
        <v>0.17915229667659691</v>
      </c>
      <c r="R308">
        <v>0.60625590246107874</v>
      </c>
      <c r="S308">
        <v>11.478</v>
      </c>
      <c r="T308">
        <v>76133.026207330986</v>
      </c>
      <c r="U308" s="1">
        <v>90.570352538149393</v>
      </c>
      <c r="V308">
        <v>217866.60926720421</v>
      </c>
      <c r="W308" s="1">
        <v>0.81052420572311079</v>
      </c>
      <c r="X308">
        <v>5.8808178489672222E-2</v>
      </c>
      <c r="Y308">
        <v>0.130667615787217</v>
      </c>
      <c r="Z308">
        <v>0.18947579427688929</v>
      </c>
      <c r="AA308">
        <v>217.86660926720421</v>
      </c>
      <c r="AB308">
        <v>5231.4767501509068</v>
      </c>
      <c r="AC308" s="1">
        <v>556.06324013135088</v>
      </c>
      <c r="AD308">
        <v>186971.17017161261</v>
      </c>
      <c r="AE308" s="1" t="s">
        <v>3</v>
      </c>
      <c r="AF308">
        <v>41051.35</v>
      </c>
      <c r="AG308" s="1">
        <v>64450.136108768173</v>
      </c>
      <c r="AH308" s="1">
        <v>33.770030849999998</v>
      </c>
      <c r="AI308">
        <v>21.73496695</v>
      </c>
      <c r="AJ308">
        <v>25.145056700000001</v>
      </c>
      <c r="AK308">
        <v>1.7175</v>
      </c>
      <c r="AL308">
        <v>0.92411035000000008</v>
      </c>
      <c r="AM308">
        <v>1.3208778000000001</v>
      </c>
      <c r="AN308">
        <v>1614.2761269366481</v>
      </c>
      <c r="AO308" s="1">
        <v>1.29669817928925</v>
      </c>
      <c r="AP308">
        <v>2017.342830754829</v>
      </c>
      <c r="AQ308" s="1">
        <v>2915.0307311259348</v>
      </c>
      <c r="AR308" s="1">
        <v>8067.4883526101594</v>
      </c>
      <c r="AS308" s="1">
        <v>819.73186464104469</v>
      </c>
      <c r="AT308">
        <v>364.30957821305481</v>
      </c>
      <c r="AU308">
        <v>14183.90335734502</v>
      </c>
      <c r="AV308" s="1">
        <v>7455.6328976639952</v>
      </c>
      <c r="AW308" s="1">
        <v>0.45950926996500002</v>
      </c>
      <c r="AX308">
        <v>5990.8856771490891</v>
      </c>
      <c r="AY308" s="1">
        <v>0.36248476210000002</v>
      </c>
      <c r="AZ308">
        <v>1335.0016378994601</v>
      </c>
      <c r="BA308">
        <v>8.1852528564999999E-2</v>
      </c>
      <c r="BB308">
        <v>1575.5222562614199</v>
      </c>
      <c r="BC308" s="1">
        <v>9.6153439369999996E-2</v>
      </c>
      <c r="BD308">
        <v>16357.042468973959</v>
      </c>
      <c r="BE308" s="1">
        <v>0.55796815683919787</v>
      </c>
      <c r="BF308">
        <v>0.23098922736933439</v>
      </c>
      <c r="BG308">
        <v>0.14702279790608341</v>
      </c>
      <c r="BH308">
        <v>4.2044398196635843E-2</v>
      </c>
      <c r="BI308">
        <v>2.1975419688748599E-2</v>
      </c>
    </row>
    <row r="309" spans="1:61" x14ac:dyDescent="0.35">
      <c r="A309" t="s">
        <v>1632</v>
      </c>
      <c r="B309" t="s">
        <v>934</v>
      </c>
      <c r="C309">
        <v>149.69999999999999</v>
      </c>
      <c r="D309">
        <v>8.7312525844281943</v>
      </c>
      <c r="E309">
        <v>1073.7970534000001</v>
      </c>
      <c r="F309" t="s">
        <v>3</v>
      </c>
      <c r="G309">
        <v>1.272660776093377E-2</v>
      </c>
      <c r="H309" t="s">
        <v>3</v>
      </c>
      <c r="I309">
        <v>1.421144924464145E-2</v>
      </c>
      <c r="J309">
        <v>0.96088144029330314</v>
      </c>
      <c r="K309">
        <v>2.4334539714680619E-2</v>
      </c>
      <c r="L309">
        <v>0.97236431089743436</v>
      </c>
      <c r="M309" t="s">
        <v>3</v>
      </c>
      <c r="N309">
        <v>0.17783341309067771</v>
      </c>
      <c r="O309">
        <v>61418.9052418145</v>
      </c>
      <c r="P309" s="1">
        <v>0.20373591262484969</v>
      </c>
      <c r="Q309">
        <v>0.18998613832101871</v>
      </c>
      <c r="R309">
        <v>0.60627794905413146</v>
      </c>
      <c r="S309">
        <v>11.999000000000001</v>
      </c>
      <c r="T309">
        <v>82810.065438373989</v>
      </c>
      <c r="U309" s="1">
        <v>92.826759278191389</v>
      </c>
      <c r="V309">
        <v>194131.18753517029</v>
      </c>
      <c r="W309" s="1">
        <v>0.62673204462730037</v>
      </c>
      <c r="X309">
        <v>6.8333649938210866E-2</v>
      </c>
      <c r="Y309">
        <v>0.30493430543448868</v>
      </c>
      <c r="Z309">
        <v>0.37326795537269958</v>
      </c>
      <c r="AA309">
        <v>194.1311875351702</v>
      </c>
      <c r="AB309">
        <v>4054.4772816642339</v>
      </c>
      <c r="AC309" s="1">
        <v>344.8211629157226</v>
      </c>
      <c r="AD309">
        <v>139267.1502131072</v>
      </c>
      <c r="AE309" s="1" t="s">
        <v>3</v>
      </c>
      <c r="AF309">
        <v>34291.599999999999</v>
      </c>
      <c r="AG309" s="1">
        <v>52585.567770276073</v>
      </c>
      <c r="AH309" s="1">
        <v>23.317977750000001</v>
      </c>
      <c r="AI309">
        <v>20.098754549999999</v>
      </c>
      <c r="AJ309">
        <v>21.006637950000009</v>
      </c>
      <c r="AK309">
        <v>0.80249999999999999</v>
      </c>
      <c r="AL309">
        <v>0.66061250000000005</v>
      </c>
      <c r="AM309">
        <v>0.72617130000000008</v>
      </c>
      <c r="AN309">
        <v>7.9798570112431071E-3</v>
      </c>
      <c r="AO309">
        <v>0.84652228037987975</v>
      </c>
      <c r="AP309">
        <v>2314.6014781482331</v>
      </c>
      <c r="AQ309" s="1">
        <v>4149.2502175609307</v>
      </c>
      <c r="AR309" s="1">
        <v>9849.4902929723994</v>
      </c>
      <c r="AS309" s="1">
        <v>860.93941772725543</v>
      </c>
      <c r="AT309" s="1">
        <v>432.55679222371538</v>
      </c>
      <c r="AU309">
        <v>17466.215478270889</v>
      </c>
      <c r="AV309" s="1">
        <v>11680.565388726891</v>
      </c>
      <c r="AW309" s="1">
        <v>0.60206435614500009</v>
      </c>
      <c r="AX309">
        <v>3426.7375582810851</v>
      </c>
      <c r="AY309" s="1">
        <v>0.178949155005</v>
      </c>
      <c r="AZ309">
        <v>904.30923215251494</v>
      </c>
      <c r="BA309">
        <v>4.6502647594999988E-2</v>
      </c>
      <c r="BB309">
        <v>3363.6353714398492</v>
      </c>
      <c r="BC309" s="1">
        <v>0.17248384123999999</v>
      </c>
      <c r="BD309">
        <v>19375.247550600339</v>
      </c>
      <c r="BE309" s="1">
        <v>0.54656344762147613</v>
      </c>
      <c r="BF309">
        <v>0.24683314989920169</v>
      </c>
      <c r="BG309">
        <v>0.13307286766087639</v>
      </c>
      <c r="BH309">
        <v>4.5514882104735463E-2</v>
      </c>
      <c r="BI309">
        <v>2.801565271371043E-2</v>
      </c>
    </row>
    <row r="310" spans="1:61" x14ac:dyDescent="0.35">
      <c r="A310" t="s">
        <v>1633</v>
      </c>
      <c r="B310" t="s">
        <v>935</v>
      </c>
      <c r="C310">
        <v>31.05</v>
      </c>
      <c r="D310">
        <v>54.926733779061522</v>
      </c>
      <c r="E310">
        <v>1445.7820980500001</v>
      </c>
      <c r="F310">
        <v>1.2555308085463721E-2</v>
      </c>
      <c r="G310">
        <v>1.51769517253768E-2</v>
      </c>
      <c r="H310" t="s">
        <v>3</v>
      </c>
      <c r="I310">
        <v>2.3506509635378009E-2</v>
      </c>
      <c r="J310">
        <v>0.92620228407494332</v>
      </c>
      <c r="K310">
        <v>3.2602355137127052E-2</v>
      </c>
      <c r="L310">
        <v>0.31232501259608481</v>
      </c>
      <c r="M310">
        <v>1.353195239161825E-2</v>
      </c>
      <c r="N310">
        <v>0.14003528756037781</v>
      </c>
      <c r="O310">
        <v>63238.699843469993</v>
      </c>
      <c r="P310" s="1">
        <v>0.20870227485410919</v>
      </c>
      <c r="Q310">
        <v>0.1802366702901583</v>
      </c>
      <c r="R310">
        <v>0.6110610548557327</v>
      </c>
      <c r="S310">
        <v>11.435</v>
      </c>
      <c r="T310">
        <v>87263.685980895505</v>
      </c>
      <c r="U310" s="1">
        <v>130.0400237745435</v>
      </c>
      <c r="V310">
        <v>204537.72167446939</v>
      </c>
      <c r="W310" s="1">
        <v>0.79031263796331974</v>
      </c>
      <c r="X310">
        <v>0.1205331673961965</v>
      </c>
      <c r="Y310">
        <v>8.9154194640483797E-2</v>
      </c>
      <c r="Z310">
        <v>0.20968736203668031</v>
      </c>
      <c r="AA310">
        <v>204.5377216744694</v>
      </c>
      <c r="AB310">
        <v>5639.1031673635098</v>
      </c>
      <c r="AC310" s="1">
        <v>638.64120163432165</v>
      </c>
      <c r="AD310">
        <v>170935.56809858099</v>
      </c>
      <c r="AE310" s="1" t="s">
        <v>3</v>
      </c>
      <c r="AF310">
        <v>42112.525000000001</v>
      </c>
      <c r="AG310" s="1">
        <v>69256.438262342606</v>
      </c>
      <c r="AH310" s="1">
        <v>43.831699399999991</v>
      </c>
      <c r="AI310">
        <v>25.4123208</v>
      </c>
      <c r="AJ310">
        <v>30.883144600000001</v>
      </c>
      <c r="AK310">
        <v>2.2925</v>
      </c>
      <c r="AL310">
        <v>1.74209075</v>
      </c>
      <c r="AM310">
        <v>2.1104007500000002</v>
      </c>
      <c r="AN310">
        <v>964.97753541902989</v>
      </c>
      <c r="AO310">
        <v>0.98267424674678749</v>
      </c>
      <c r="AP310">
        <v>1749.536475073171</v>
      </c>
      <c r="AQ310" s="1">
        <v>2669.6691837594931</v>
      </c>
      <c r="AR310" s="1">
        <v>7657.5614055743063</v>
      </c>
      <c r="AS310" s="1">
        <v>778.6282482304058</v>
      </c>
      <c r="AT310" s="1">
        <v>362.61193842321052</v>
      </c>
      <c r="AU310">
        <v>13218.00725106059</v>
      </c>
      <c r="AV310" s="1">
        <v>5894.1625275247297</v>
      </c>
      <c r="AW310" s="1">
        <v>0.41183471295500002</v>
      </c>
      <c r="AX310">
        <v>5862.5041174166954</v>
      </c>
      <c r="AY310" s="1">
        <v>0.40131840331500013</v>
      </c>
      <c r="AZ310">
        <v>1216.7532485137349</v>
      </c>
      <c r="BA310">
        <v>8.2070602489999991E-2</v>
      </c>
      <c r="BB310">
        <v>1514.5077523024299</v>
      </c>
      <c r="BC310" s="1">
        <v>0.10477628122</v>
      </c>
      <c r="BD310">
        <v>14487.927645757591</v>
      </c>
      <c r="BE310" s="1">
        <v>0.5697589240387827</v>
      </c>
      <c r="BF310">
        <v>0.23674195786476929</v>
      </c>
      <c r="BG310">
        <v>0.13867333324228531</v>
      </c>
      <c r="BH310">
        <v>3.4228179261655632E-2</v>
      </c>
      <c r="BI310">
        <v>2.0597605592506899E-2</v>
      </c>
    </row>
    <row r="311" spans="1:61" x14ac:dyDescent="0.35">
      <c r="A311" t="s">
        <v>1634</v>
      </c>
      <c r="B311" t="s">
        <v>936</v>
      </c>
      <c r="C311">
        <v>13.8</v>
      </c>
      <c r="D311">
        <v>319.45250192669721</v>
      </c>
      <c r="E311">
        <v>3433.8323724000002</v>
      </c>
      <c r="F311">
        <v>6.9278790153582811E-3</v>
      </c>
      <c r="G311">
        <v>0.31845283173345762</v>
      </c>
      <c r="H311">
        <v>1.7670261941730579E-3</v>
      </c>
      <c r="I311">
        <v>0.13044165725103021</v>
      </c>
      <c r="J311">
        <v>0.41273651706230341</v>
      </c>
      <c r="K311">
        <v>0.1321375087864855</v>
      </c>
      <c r="L311">
        <v>0.99713991670249269</v>
      </c>
      <c r="M311">
        <v>6.1468882836040482E-2</v>
      </c>
      <c r="N311">
        <v>0.1940898317214422</v>
      </c>
      <c r="O311">
        <v>65817.605355515989</v>
      </c>
      <c r="P311" s="1">
        <v>0.28236186135967151</v>
      </c>
      <c r="Q311">
        <v>0.18877024534770151</v>
      </c>
      <c r="R311">
        <v>0.52886789329262673</v>
      </c>
      <c r="S311">
        <v>39.363500000000002</v>
      </c>
      <c r="T311">
        <v>89605.634173570987</v>
      </c>
      <c r="U311" s="1">
        <v>95.976262980856916</v>
      </c>
      <c r="V311">
        <v>127257.900516305</v>
      </c>
      <c r="W311" s="1">
        <v>0.65504261705737821</v>
      </c>
      <c r="X311">
        <v>0.26215691525290979</v>
      </c>
      <c r="Y311">
        <v>8.2800467689712012E-2</v>
      </c>
      <c r="Z311">
        <v>0.34495738294262179</v>
      </c>
      <c r="AA311">
        <v>127.257900516305</v>
      </c>
      <c r="AB311">
        <v>4504.4711714922196</v>
      </c>
      <c r="AC311" s="1">
        <v>535.94967841690664</v>
      </c>
      <c r="AD311">
        <v>76210.746216463318</v>
      </c>
      <c r="AE311" s="1" t="s">
        <v>3</v>
      </c>
      <c r="AF311">
        <v>29030.974999999999</v>
      </c>
      <c r="AG311" s="1">
        <v>43396.110455528113</v>
      </c>
      <c r="AH311" s="1">
        <v>53.804926299999998</v>
      </c>
      <c r="AI311">
        <v>33.262893050000002</v>
      </c>
      <c r="AJ311">
        <v>39.412049449999998</v>
      </c>
      <c r="AK311">
        <v>2.1255000000000002</v>
      </c>
      <c r="AL311">
        <v>1.7270837999999999</v>
      </c>
      <c r="AM311">
        <v>1.9733615499999999</v>
      </c>
      <c r="AN311">
        <v>7.2906756133461856E-2</v>
      </c>
      <c r="AO311" s="1">
        <v>1.1801830610596069</v>
      </c>
      <c r="AP311">
        <v>2389.5607662190951</v>
      </c>
      <c r="AQ311" s="1">
        <v>4052.470343600914</v>
      </c>
      <c r="AR311" s="1">
        <v>9746.7005295986037</v>
      </c>
      <c r="AS311" s="1">
        <v>1348.36481530985</v>
      </c>
      <c r="AT311">
        <v>769.17419759963559</v>
      </c>
      <c r="AU311">
        <v>18306.270652328101</v>
      </c>
      <c r="AV311" s="1">
        <v>10088.93377419611</v>
      </c>
      <c r="AW311" s="1">
        <v>0.52749445963500008</v>
      </c>
      <c r="AX311">
        <v>3948.4363790000511</v>
      </c>
      <c r="AY311" s="1">
        <v>0.20718329059999999</v>
      </c>
      <c r="AZ311">
        <v>816.96719274513498</v>
      </c>
      <c r="BA311">
        <v>4.329392968500001E-2</v>
      </c>
      <c r="BB311">
        <v>4263.7403618617454</v>
      </c>
      <c r="BC311" s="1">
        <v>0.22202832009000001</v>
      </c>
      <c r="BD311">
        <v>19118.077707803041</v>
      </c>
      <c r="BE311" s="1">
        <v>0.56309087855165918</v>
      </c>
      <c r="BF311">
        <v>0.2204143926509477</v>
      </c>
      <c r="BG311">
        <v>0.17287398106434829</v>
      </c>
      <c r="BH311">
        <v>3.2164612350553172E-2</v>
      </c>
      <c r="BI311">
        <v>1.145613538249159E-2</v>
      </c>
    </row>
    <row r="312" spans="1:61" x14ac:dyDescent="0.35">
      <c r="A312" t="s">
        <v>1635</v>
      </c>
      <c r="B312" t="s">
        <v>937</v>
      </c>
      <c r="C312">
        <v>12.5</v>
      </c>
      <c r="D312">
        <v>350.51930440774419</v>
      </c>
      <c r="E312">
        <v>3547.0977542000001</v>
      </c>
      <c r="F312">
        <v>6.6872786474569037E-3</v>
      </c>
      <c r="G312">
        <v>0.45544926325377599</v>
      </c>
      <c r="H312">
        <v>2.4401070241563002E-3</v>
      </c>
      <c r="I312">
        <v>0.1538020817952056</v>
      </c>
      <c r="J312">
        <v>0.30763238702692181</v>
      </c>
      <c r="K312">
        <v>0.1150101484209352</v>
      </c>
      <c r="L312">
        <v>0.99714399698515466</v>
      </c>
      <c r="M312">
        <v>6.0153369516771353E-2</v>
      </c>
      <c r="N312">
        <v>0.1938318005292306</v>
      </c>
      <c r="O312">
        <v>66927.660936545493</v>
      </c>
      <c r="P312" s="1">
        <v>0.25504927690154211</v>
      </c>
      <c r="Q312">
        <v>0.21560264316304559</v>
      </c>
      <c r="R312">
        <v>0.52934807993541244</v>
      </c>
      <c r="S312">
        <v>42.209000000000003</v>
      </c>
      <c r="T312">
        <v>90828.979985037993</v>
      </c>
      <c r="U312" s="1">
        <v>89.562486224118828</v>
      </c>
      <c r="V312">
        <v>124240.35067965979</v>
      </c>
      <c r="W312" s="1">
        <v>0.64160312031714239</v>
      </c>
      <c r="X312">
        <v>0.27339971892494142</v>
      </c>
      <c r="Y312">
        <v>8.4997160757916371E-2</v>
      </c>
      <c r="Z312">
        <v>0.35839687968285783</v>
      </c>
      <c r="AA312">
        <v>124.2403506796598</v>
      </c>
      <c r="AB312">
        <v>5348.3596540637782</v>
      </c>
      <c r="AC312" s="1">
        <v>571.79101194782902</v>
      </c>
      <c r="AD312">
        <v>73289.166396566347</v>
      </c>
      <c r="AE312" s="1" t="s">
        <v>3</v>
      </c>
      <c r="AF312">
        <v>28583</v>
      </c>
      <c r="AG312" s="1">
        <v>41640.665266809388</v>
      </c>
      <c r="AH312" s="1">
        <v>61.434428850000003</v>
      </c>
      <c r="AI312">
        <v>37.390572949999999</v>
      </c>
      <c r="AJ312">
        <v>45.675108900000012</v>
      </c>
      <c r="AK312">
        <v>2.5055000000000001</v>
      </c>
      <c r="AL312">
        <v>1.98419345</v>
      </c>
      <c r="AM312">
        <v>2.31675735</v>
      </c>
      <c r="AN312">
        <v>7.2906756133461856E-2</v>
      </c>
      <c r="AO312" s="1">
        <v>1.321385978740774</v>
      </c>
      <c r="AP312">
        <v>2964.4871276993949</v>
      </c>
      <c r="AQ312" s="1">
        <v>4152.6247397056413</v>
      </c>
      <c r="AR312" s="1">
        <v>10160.518104829551</v>
      </c>
      <c r="AS312" s="1">
        <v>1491.273615433186</v>
      </c>
      <c r="AT312">
        <v>781.20422400485381</v>
      </c>
      <c r="AU312">
        <v>19550.107811672631</v>
      </c>
      <c r="AV312" s="1">
        <v>10860.51202226963</v>
      </c>
      <c r="AW312" s="1">
        <v>0.51458687691999994</v>
      </c>
      <c r="AX312">
        <v>4791.1784608952294</v>
      </c>
      <c r="AY312" s="1">
        <v>0.22143215263499999</v>
      </c>
      <c r="AZ312">
        <v>934.63864290244999</v>
      </c>
      <c r="BA312">
        <v>4.2334188580000001E-2</v>
      </c>
      <c r="BB312">
        <v>4954.6291888575697</v>
      </c>
      <c r="BC312" s="1">
        <v>0.22164678188</v>
      </c>
      <c r="BD312">
        <v>21540.958314924879</v>
      </c>
      <c r="BE312" s="1">
        <v>0.55800283013482643</v>
      </c>
      <c r="BF312">
        <v>0.21490363149321859</v>
      </c>
      <c r="BG312">
        <v>0.18103640386848599</v>
      </c>
      <c r="BH312">
        <v>3.1883961192933942E-2</v>
      </c>
      <c r="BI312">
        <v>1.4173173310534949E-2</v>
      </c>
    </row>
    <row r="313" spans="1:61" x14ac:dyDescent="0.35">
      <c r="A313" t="s">
        <v>1636</v>
      </c>
      <c r="B313" t="s">
        <v>938</v>
      </c>
      <c r="C313">
        <v>102.15</v>
      </c>
      <c r="D313">
        <v>9.6184544720887182</v>
      </c>
      <c r="E313">
        <v>886.63756274999992</v>
      </c>
      <c r="F313" t="s">
        <v>3</v>
      </c>
      <c r="G313" t="s">
        <v>3</v>
      </c>
      <c r="H313" t="s">
        <v>3</v>
      </c>
      <c r="I313">
        <v>1.8670196176502431E-2</v>
      </c>
      <c r="J313">
        <v>0.96421616993607129</v>
      </c>
      <c r="K313">
        <v>1.7965412150703259E-2</v>
      </c>
      <c r="L313">
        <v>0.39462147359555499</v>
      </c>
      <c r="M313" t="s">
        <v>3</v>
      </c>
      <c r="N313">
        <v>0.14797869962453339</v>
      </c>
      <c r="O313">
        <v>60465.471632326997</v>
      </c>
      <c r="P313" s="1">
        <v>0.19727167648244659</v>
      </c>
      <c r="Q313">
        <v>0.17132638572118811</v>
      </c>
      <c r="R313">
        <v>0.63140193779636522</v>
      </c>
      <c r="S313">
        <v>8.5760000000000005</v>
      </c>
      <c r="T313">
        <v>79128.715964114002</v>
      </c>
      <c r="U313" s="1">
        <v>113.5756504503473</v>
      </c>
      <c r="V313">
        <v>233598.19544306849</v>
      </c>
      <c r="W313" s="1">
        <v>0.72795648169108884</v>
      </c>
      <c r="X313">
        <v>6.0681675007396033E-2</v>
      </c>
      <c r="Y313">
        <v>0.211361843301515</v>
      </c>
      <c r="Z313">
        <v>0.27204351830891099</v>
      </c>
      <c r="AA313">
        <v>233.59819544306851</v>
      </c>
      <c r="AB313">
        <v>6226.0597301029293</v>
      </c>
      <c r="AC313" s="1">
        <v>519.2619705424712</v>
      </c>
      <c r="AD313">
        <v>197095.73151378889</v>
      </c>
      <c r="AE313" s="1" t="s">
        <v>3</v>
      </c>
      <c r="AF313">
        <v>37796.1</v>
      </c>
      <c r="AG313" s="1">
        <v>60485.963849298168</v>
      </c>
      <c r="AH313" s="1">
        <v>32.239285950000003</v>
      </c>
      <c r="AI313">
        <v>22.12973805</v>
      </c>
      <c r="AJ313">
        <v>23.8291249</v>
      </c>
      <c r="AK313">
        <v>1.885</v>
      </c>
      <c r="AL313">
        <v>1.3648054999999999</v>
      </c>
      <c r="AM313">
        <v>1.4885061500000001</v>
      </c>
      <c r="AN313">
        <v>1237.9389787301191</v>
      </c>
      <c r="AO313" s="1">
        <v>1.253394635666123</v>
      </c>
      <c r="AP313">
        <v>2012.0386335949011</v>
      </c>
      <c r="AQ313" s="1">
        <v>3009.062469316541</v>
      </c>
      <c r="AR313" s="1">
        <v>8209.9490493307458</v>
      </c>
      <c r="AS313" s="1">
        <v>879.57655412032238</v>
      </c>
      <c r="AT313">
        <v>471.41960772098719</v>
      </c>
      <c r="AU313">
        <v>14582.0463140835</v>
      </c>
      <c r="AV313" s="1">
        <v>7697.7995810043412</v>
      </c>
      <c r="AW313" s="1">
        <v>0.46236721519500001</v>
      </c>
      <c r="AX313">
        <v>5952.52673335482</v>
      </c>
      <c r="AY313" s="1">
        <v>0.34502192533999998</v>
      </c>
      <c r="AZ313">
        <v>1185.9783765723901</v>
      </c>
      <c r="BA313" s="1">
        <v>6.8879773889999982E-2</v>
      </c>
      <c r="BB313">
        <v>2108.398911951429</v>
      </c>
      <c r="BC313" s="1">
        <v>0.123731085575</v>
      </c>
      <c r="BD313">
        <v>16944.703602882979</v>
      </c>
      <c r="BE313" s="1">
        <v>0.53115186609891041</v>
      </c>
      <c r="BF313">
        <v>0.23673915623257541</v>
      </c>
      <c r="BG313">
        <v>0.1541696737842442</v>
      </c>
      <c r="BH313">
        <v>4.5494024060219282E-2</v>
      </c>
      <c r="BI313">
        <v>3.2445279824050779E-2</v>
      </c>
    </row>
    <row r="314" spans="1:61" x14ac:dyDescent="0.35">
      <c r="A314" t="s">
        <v>1637</v>
      </c>
      <c r="B314" t="s">
        <v>939</v>
      </c>
      <c r="C314">
        <v>89.5</v>
      </c>
      <c r="D314">
        <v>9.6920672232682019</v>
      </c>
      <c r="E314">
        <v>797.94152314999997</v>
      </c>
      <c r="F314" t="s">
        <v>3</v>
      </c>
      <c r="G314" t="s">
        <v>3</v>
      </c>
      <c r="H314" t="s">
        <v>3</v>
      </c>
      <c r="I314">
        <v>2.3132646713607229E-2</v>
      </c>
      <c r="J314">
        <v>0.9574777465392682</v>
      </c>
      <c r="K314">
        <v>2.1521172703063071E-2</v>
      </c>
      <c r="L314">
        <v>0.40259252043104982</v>
      </c>
      <c r="M314" t="s">
        <v>3</v>
      </c>
      <c r="N314">
        <v>0.14644853277034001</v>
      </c>
      <c r="O314">
        <v>58835.993694187979</v>
      </c>
      <c r="P314" s="1">
        <v>0.20827337772665169</v>
      </c>
      <c r="Q314">
        <v>0.17751679866901429</v>
      </c>
      <c r="R314">
        <v>0.61420982360433396</v>
      </c>
      <c r="S314">
        <v>8.7905000000000015</v>
      </c>
      <c r="T314">
        <v>75752.040724392995</v>
      </c>
      <c r="U314" s="1">
        <v>100.4243008231722</v>
      </c>
      <c r="V314">
        <v>255090.08120861361</v>
      </c>
      <c r="W314" s="1">
        <v>0.70303976671596669</v>
      </c>
      <c r="X314">
        <v>5.8591857089471608E-2</v>
      </c>
      <c r="Y314">
        <v>0.23836837619456161</v>
      </c>
      <c r="Z314">
        <v>0.29696023328403331</v>
      </c>
      <c r="AA314">
        <v>255.09008120861361</v>
      </c>
      <c r="AB314">
        <v>7249.1890209880821</v>
      </c>
      <c r="AC314" s="1">
        <v>516.54855942922586</v>
      </c>
      <c r="AD314" s="1">
        <v>206588.5661300513</v>
      </c>
      <c r="AE314" s="1" t="s">
        <v>3</v>
      </c>
      <c r="AF314">
        <v>37622.675000000003</v>
      </c>
      <c r="AG314" s="1">
        <v>59705.748953277842</v>
      </c>
      <c r="AH314" s="1">
        <v>33.0228976</v>
      </c>
      <c r="AI314">
        <v>22.068621749999998</v>
      </c>
      <c r="AJ314">
        <v>23.266109149999998</v>
      </c>
      <c r="AK314">
        <v>1.972</v>
      </c>
      <c r="AL314">
        <v>1.48470835</v>
      </c>
      <c r="AM314">
        <v>1.6510646</v>
      </c>
      <c r="AN314">
        <v>1217.105347251995</v>
      </c>
      <c r="AO314" s="1">
        <v>1.2387076036461191</v>
      </c>
      <c r="AP314">
        <v>2202.9793977871941</v>
      </c>
      <c r="AQ314" s="1">
        <v>3166.31303117371</v>
      </c>
      <c r="AR314" s="1">
        <v>8782.277548771317</v>
      </c>
      <c r="AS314" s="1">
        <v>844.79354123246173</v>
      </c>
      <c r="AT314">
        <v>575.82879675014715</v>
      </c>
      <c r="AU314">
        <v>15572.19231571483</v>
      </c>
      <c r="AV314" s="1">
        <v>8210.8494072837493</v>
      </c>
      <c r="AW314" s="1">
        <v>0.46085327350499988</v>
      </c>
      <c r="AX314">
        <v>6630.2005917761244</v>
      </c>
      <c r="AY314" s="1">
        <v>0.34138151761000002</v>
      </c>
      <c r="AZ314">
        <v>1424.2238887194851</v>
      </c>
      <c r="BA314">
        <v>7.674788448E-2</v>
      </c>
      <c r="BB314">
        <v>2227.543046280945</v>
      </c>
      <c r="BC314" s="1">
        <v>0.121017324415</v>
      </c>
      <c r="BD314">
        <v>18492.816934060309</v>
      </c>
      <c r="BE314" s="1">
        <v>0.53534236681463521</v>
      </c>
      <c r="BF314">
        <v>0.2396621206289811</v>
      </c>
      <c r="BG314">
        <v>0.15113060265721009</v>
      </c>
      <c r="BH314">
        <v>4.6893734265636741E-2</v>
      </c>
      <c r="BI314">
        <v>2.697117563353689E-2</v>
      </c>
    </row>
    <row r="315" spans="1:61" x14ac:dyDescent="0.35">
      <c r="A315" t="s">
        <v>1638</v>
      </c>
      <c r="B315" t="s">
        <v>940</v>
      </c>
      <c r="C315">
        <v>74.8</v>
      </c>
      <c r="D315">
        <v>16.8142720051152</v>
      </c>
      <c r="E315">
        <v>1137.6862733999999</v>
      </c>
      <c r="F315" t="s">
        <v>3</v>
      </c>
      <c r="G315">
        <v>1.4566415197790431E-2</v>
      </c>
      <c r="H315" t="s">
        <v>3</v>
      </c>
      <c r="I315">
        <v>4.3517974877233787E-2</v>
      </c>
      <c r="J315">
        <v>0.91418518789417269</v>
      </c>
      <c r="K315">
        <v>3.05570202375814E-2</v>
      </c>
      <c r="L315">
        <v>0.30898227955688451</v>
      </c>
      <c r="M315">
        <v>1.361726336705474E-2</v>
      </c>
      <c r="N315">
        <v>0.14698218643282601</v>
      </c>
      <c r="O315">
        <v>63515.808090749997</v>
      </c>
      <c r="P315" s="1">
        <v>0.20239139611220669</v>
      </c>
      <c r="Q315">
        <v>0.1906618461272693</v>
      </c>
      <c r="R315">
        <v>0.60694675776052398</v>
      </c>
      <c r="S315">
        <v>10.345499999999999</v>
      </c>
      <c r="T315">
        <v>80199.722294518491</v>
      </c>
      <c r="U315" s="1">
        <v>120.0851616836178</v>
      </c>
      <c r="V315">
        <v>255814.08108423249</v>
      </c>
      <c r="W315" s="1">
        <v>0.73431657632204028</v>
      </c>
      <c r="X315">
        <v>9.6107476143851747E-2</v>
      </c>
      <c r="Y315">
        <v>0.16957594753410801</v>
      </c>
      <c r="Z315">
        <v>0.26568342367795972</v>
      </c>
      <c r="AA315">
        <v>255.8140810842325</v>
      </c>
      <c r="AB315">
        <v>7117.2066661063509</v>
      </c>
      <c r="AC315" s="1">
        <v>619.91734406479998</v>
      </c>
      <c r="AD315">
        <v>219206.6510755037</v>
      </c>
      <c r="AE315" s="1" t="s">
        <v>3</v>
      </c>
      <c r="AF315">
        <v>40156.75</v>
      </c>
      <c r="AG315" s="1">
        <v>68295.048980580861</v>
      </c>
      <c r="AH315" s="1">
        <v>40.516625949999998</v>
      </c>
      <c r="AI315">
        <v>23.512641299999999</v>
      </c>
      <c r="AJ315">
        <v>26.10086665</v>
      </c>
      <c r="AK315">
        <v>1.7649999999999999</v>
      </c>
      <c r="AL315">
        <v>1.2720187999999999</v>
      </c>
      <c r="AM315">
        <v>1.47879585</v>
      </c>
      <c r="AN315">
        <v>1152.880816252565</v>
      </c>
      <c r="AO315" s="1">
        <v>1.107454698875376</v>
      </c>
      <c r="AP315">
        <v>1913.0092065141</v>
      </c>
      <c r="AQ315" s="1">
        <v>2849.2229006367252</v>
      </c>
      <c r="AR315" s="1">
        <v>7839.9865680835373</v>
      </c>
      <c r="AS315" s="1">
        <v>854.12084363517897</v>
      </c>
      <c r="AT315">
        <v>374.88548086811289</v>
      </c>
      <c r="AU315">
        <v>13831.22499973766</v>
      </c>
      <c r="AV315" s="1">
        <v>6317.2958755897671</v>
      </c>
      <c r="AW315" s="1">
        <v>0.39487996658500002</v>
      </c>
      <c r="AX315">
        <v>7083.8590604491937</v>
      </c>
      <c r="AY315" s="1">
        <v>0.42404627193</v>
      </c>
      <c r="AZ315">
        <v>1172.7336930025151</v>
      </c>
      <c r="BA315">
        <v>7.2802113880000005E-2</v>
      </c>
      <c r="BB315">
        <v>1804.69287146284</v>
      </c>
      <c r="BC315" s="1">
        <v>0.10827164763</v>
      </c>
      <c r="BD315">
        <v>16378.581500504321</v>
      </c>
      <c r="BE315" s="1">
        <v>0.5534046835268146</v>
      </c>
      <c r="BF315">
        <v>0.2257337167690098</v>
      </c>
      <c r="BG315">
        <v>0.16604915735930459</v>
      </c>
      <c r="BH315">
        <v>3.9035644100404499E-2</v>
      </c>
      <c r="BI315">
        <v>1.5776798244466438E-2</v>
      </c>
    </row>
    <row r="316" spans="1:61" x14ac:dyDescent="0.35">
      <c r="A316" t="s">
        <v>1639</v>
      </c>
      <c r="B316" t="s">
        <v>941</v>
      </c>
      <c r="C316">
        <v>15.75</v>
      </c>
      <c r="D316">
        <v>370.49965604324137</v>
      </c>
      <c r="E316">
        <v>2613.367156400001</v>
      </c>
      <c r="F316">
        <v>5.0570168194848088E-2</v>
      </c>
      <c r="G316">
        <v>3.7450113958272288E-2</v>
      </c>
      <c r="H316" t="s">
        <v>3</v>
      </c>
      <c r="I316">
        <v>4.2184880709640528E-2</v>
      </c>
      <c r="J316">
        <v>0.81942293461368487</v>
      </c>
      <c r="K316">
        <v>4.9463755853144671E-2</v>
      </c>
      <c r="L316">
        <v>7.9847792534991718E-2</v>
      </c>
      <c r="M316">
        <v>2.05807194746086E-2</v>
      </c>
      <c r="N316">
        <v>0.11482441341616</v>
      </c>
      <c r="O316">
        <v>83436.782581174019</v>
      </c>
      <c r="P316" s="1">
        <v>0.1244367451182052</v>
      </c>
      <c r="Q316">
        <v>0.15778098790552861</v>
      </c>
      <c r="R316">
        <v>0.71778226697626613</v>
      </c>
      <c r="S316">
        <v>19.465</v>
      </c>
      <c r="T316">
        <v>107190.36540649099</v>
      </c>
      <c r="U316" s="1">
        <v>140.9213163769943</v>
      </c>
      <c r="V316">
        <v>333553.23141588882</v>
      </c>
      <c r="W316" s="1">
        <v>0.85615991327448193</v>
      </c>
      <c r="X316">
        <v>0.11681888850692609</v>
      </c>
      <c r="Y316">
        <v>2.7021198218591891E-2</v>
      </c>
      <c r="Z316">
        <v>0.14384008672551801</v>
      </c>
      <c r="AA316">
        <v>333.55323141588872</v>
      </c>
      <c r="AB316">
        <v>13332.918298110029</v>
      </c>
      <c r="AC316" s="1">
        <v>1311.194488302498</v>
      </c>
      <c r="AD316">
        <v>309390.85831867711</v>
      </c>
      <c r="AE316" s="1" t="s">
        <v>3</v>
      </c>
      <c r="AF316">
        <v>68797.350000000006</v>
      </c>
      <c r="AG316" s="1">
        <v>176749.7408406215</v>
      </c>
      <c r="AH316" s="1">
        <v>88.908133400000011</v>
      </c>
      <c r="AI316">
        <v>39.193782849999998</v>
      </c>
      <c r="AJ316">
        <v>52.672143249999998</v>
      </c>
      <c r="AK316">
        <v>1.9215</v>
      </c>
      <c r="AL316">
        <v>1.4559578500000001</v>
      </c>
      <c r="AM316">
        <v>1.6064518999999999</v>
      </c>
      <c r="AN316">
        <v>622.40053542621149</v>
      </c>
      <c r="AO316">
        <v>0.57821363070952647</v>
      </c>
      <c r="AP316">
        <v>2145.726309535597</v>
      </c>
      <c r="AQ316" s="1">
        <v>2631.495173396007</v>
      </c>
      <c r="AR316" s="1">
        <v>9992.1197066923723</v>
      </c>
      <c r="AS316" s="1">
        <v>1123.7258660390819</v>
      </c>
      <c r="AT316" s="1">
        <v>644.52534895330075</v>
      </c>
      <c r="AU316">
        <v>16537.59240461636</v>
      </c>
      <c r="AV316" s="1">
        <v>3089.2301095657649</v>
      </c>
      <c r="AW316" s="1">
        <v>0.18337605704500001</v>
      </c>
      <c r="AX316">
        <v>12079.45098751514</v>
      </c>
      <c r="AY316" s="1">
        <v>0.68148557019500011</v>
      </c>
      <c r="AZ316">
        <v>1472.704633719205</v>
      </c>
      <c r="BA316">
        <v>8.2155210060000011E-2</v>
      </c>
      <c r="BB316">
        <v>893.06178306843992</v>
      </c>
      <c r="BC316" s="1">
        <v>5.2983162675000008E-2</v>
      </c>
      <c r="BD316">
        <v>17534.447513868548</v>
      </c>
      <c r="BE316" s="1">
        <v>0.60387250371558854</v>
      </c>
      <c r="BF316">
        <v>0.22023532144095559</v>
      </c>
      <c r="BG316">
        <v>0.12611683703687671</v>
      </c>
      <c r="BH316">
        <v>3.2091966508298153E-2</v>
      </c>
      <c r="BI316">
        <v>1.7683371298281129E-2</v>
      </c>
    </row>
    <row r="317" spans="1:61" x14ac:dyDescent="0.35">
      <c r="A317" t="s">
        <v>1640</v>
      </c>
      <c r="B317" t="s">
        <v>942</v>
      </c>
      <c r="C317">
        <v>63.3</v>
      </c>
      <c r="D317">
        <v>42.307527392716217</v>
      </c>
      <c r="E317">
        <v>2079.7312244</v>
      </c>
      <c r="F317">
        <v>1.3921084459047609E-2</v>
      </c>
      <c r="G317">
        <v>1.9350603716685209E-2</v>
      </c>
      <c r="H317" t="s">
        <v>3</v>
      </c>
      <c r="I317">
        <v>5.1527251619167491E-2</v>
      </c>
      <c r="J317">
        <v>0.86841550488499308</v>
      </c>
      <c r="K317">
        <v>5.2675054337372802E-2</v>
      </c>
      <c r="L317">
        <v>0.46818478117073142</v>
      </c>
      <c r="M317">
        <v>2.3866340367872961E-2</v>
      </c>
      <c r="N317">
        <v>0.15588266769811959</v>
      </c>
      <c r="O317">
        <v>64843.185833169009</v>
      </c>
      <c r="P317" s="1">
        <v>0.17161324430168859</v>
      </c>
      <c r="Q317">
        <v>0.16177356066326579</v>
      </c>
      <c r="R317">
        <v>0.66661319503504568</v>
      </c>
      <c r="S317">
        <v>16.704499999999999</v>
      </c>
      <c r="T317">
        <v>83904.924010089511</v>
      </c>
      <c r="U317" s="1">
        <v>130.82181166057941</v>
      </c>
      <c r="V317">
        <v>230532.73106192329</v>
      </c>
      <c r="W317" s="1">
        <v>0.74729424053877114</v>
      </c>
      <c r="X317">
        <v>0.17371030860297829</v>
      </c>
      <c r="Y317">
        <v>7.8995450858250507E-2</v>
      </c>
      <c r="Z317">
        <v>0.2527057594612287</v>
      </c>
      <c r="AA317">
        <v>230.53273106192341</v>
      </c>
      <c r="AB317">
        <v>6504.220498499014</v>
      </c>
      <c r="AC317" s="1">
        <v>688.65549094320932</v>
      </c>
      <c r="AD317">
        <v>183644.52488267299</v>
      </c>
      <c r="AE317" s="1" t="s">
        <v>3</v>
      </c>
      <c r="AF317">
        <v>36907.5</v>
      </c>
      <c r="AG317" s="1">
        <v>63739.643150562457</v>
      </c>
      <c r="AH317" s="1">
        <v>45.094268600000007</v>
      </c>
      <c r="AI317">
        <v>25.939494849999999</v>
      </c>
      <c r="AJ317">
        <v>31.5143834</v>
      </c>
      <c r="AK317">
        <v>1.60785</v>
      </c>
      <c r="AL317">
        <v>1.10359425</v>
      </c>
      <c r="AM317">
        <v>1.38257925</v>
      </c>
      <c r="AN317">
        <v>354.65935280504669</v>
      </c>
      <c r="AO317" s="1">
        <v>1.019148728386968</v>
      </c>
      <c r="AP317">
        <v>1765.8629694006229</v>
      </c>
      <c r="AQ317" s="1">
        <v>2593.4567137518329</v>
      </c>
      <c r="AR317" s="1">
        <v>7851.308754964979</v>
      </c>
      <c r="AS317" s="1">
        <v>905.67819876288956</v>
      </c>
      <c r="AT317">
        <v>435.5999692109429</v>
      </c>
      <c r="AU317">
        <v>13551.90660609127</v>
      </c>
      <c r="AV317" s="1">
        <v>5675.778687195836</v>
      </c>
      <c r="AW317" s="1">
        <v>0.39346168991000002</v>
      </c>
      <c r="AX317">
        <v>6096.6903830675783</v>
      </c>
      <c r="AY317" s="1">
        <v>0.41239943546000002</v>
      </c>
      <c r="AZ317">
        <v>902.68867725551013</v>
      </c>
      <c r="BA317">
        <v>6.1816303375000013E-2</v>
      </c>
      <c r="BB317">
        <v>1939.817971449575</v>
      </c>
      <c r="BC317" s="1">
        <v>0.13232257124499999</v>
      </c>
      <c r="BD317">
        <v>14614.975718968501</v>
      </c>
      <c r="BE317" s="1">
        <v>0.54678645396858006</v>
      </c>
      <c r="BF317">
        <v>0.23216774947421209</v>
      </c>
      <c r="BG317">
        <v>0.16551243670497159</v>
      </c>
      <c r="BH317">
        <v>3.1921511485086138E-2</v>
      </c>
      <c r="BI317">
        <v>2.3611848367149951E-2</v>
      </c>
    </row>
    <row r="318" spans="1:61" x14ac:dyDescent="0.35">
      <c r="A318" t="s">
        <v>1641</v>
      </c>
      <c r="B318" t="s">
        <v>943</v>
      </c>
      <c r="C318">
        <v>15.1</v>
      </c>
      <c r="D318">
        <v>288.78361249759331</v>
      </c>
      <c r="E318">
        <v>3796.81544635</v>
      </c>
      <c r="F318">
        <v>5.9277613609231396E-3</v>
      </c>
      <c r="G318">
        <v>0.2113733880382283</v>
      </c>
      <c r="H318">
        <v>2.0198766899762132E-3</v>
      </c>
      <c r="I318">
        <v>0.1267078092234516</v>
      </c>
      <c r="J318">
        <v>0.51510972123142507</v>
      </c>
      <c r="K318">
        <v>0.14057780010386581</v>
      </c>
      <c r="L318">
        <v>0.982952623289439</v>
      </c>
      <c r="M318">
        <v>5.993693259657535E-2</v>
      </c>
      <c r="N318">
        <v>0.19924741563495479</v>
      </c>
      <c r="O318">
        <v>65384.176647025</v>
      </c>
      <c r="P318" s="1">
        <v>0.25049470972653148</v>
      </c>
      <c r="Q318">
        <v>0.2031022244662597</v>
      </c>
      <c r="R318">
        <v>0.54640306580720888</v>
      </c>
      <c r="S318">
        <v>38.003999999999998</v>
      </c>
      <c r="T318">
        <v>87922.467325453486</v>
      </c>
      <c r="U318" s="1">
        <v>106.7193176501261</v>
      </c>
      <c r="V318">
        <v>131394.46474947999</v>
      </c>
      <c r="W318" s="1">
        <v>0.6722653947192434</v>
      </c>
      <c r="X318">
        <v>0.24544888378366839</v>
      </c>
      <c r="Y318">
        <v>8.2285721497088279E-2</v>
      </c>
      <c r="Z318">
        <v>0.32773460528075671</v>
      </c>
      <c r="AA318">
        <v>131.39446474947999</v>
      </c>
      <c r="AB318">
        <v>4363.1080712798685</v>
      </c>
      <c r="AC318" s="1">
        <v>501.82417566470588</v>
      </c>
      <c r="AD318">
        <v>82070.169711158422</v>
      </c>
      <c r="AE318" s="1" t="s">
        <v>3</v>
      </c>
      <c r="AF318">
        <v>29466.7</v>
      </c>
      <c r="AG318" s="1">
        <v>45002.845013154947</v>
      </c>
      <c r="AH318" s="1">
        <v>52.905924900000002</v>
      </c>
      <c r="AI318">
        <v>30.6293486</v>
      </c>
      <c r="AJ318">
        <v>37.962473150000001</v>
      </c>
      <c r="AK318">
        <v>2.7040000000000002</v>
      </c>
      <c r="AL318">
        <v>2.1962858500000002</v>
      </c>
      <c r="AM318">
        <v>2.524718</v>
      </c>
      <c r="AN318">
        <v>7.2906756133461856E-2</v>
      </c>
      <c r="AO318" s="1">
        <v>1.090615939520031</v>
      </c>
      <c r="AP318">
        <v>2237.413836995825</v>
      </c>
      <c r="AQ318" s="1">
        <v>3897.4251752055402</v>
      </c>
      <c r="AR318" s="1">
        <v>9697.7129013395297</v>
      </c>
      <c r="AS318" s="1">
        <v>1269.5264674666209</v>
      </c>
      <c r="AT318">
        <v>665.79947345482708</v>
      </c>
      <c r="AU318">
        <v>17767.877854462338</v>
      </c>
      <c r="AV318" s="1">
        <v>9895.6838368657736</v>
      </c>
      <c r="AW318" s="1">
        <v>0.53214086947000006</v>
      </c>
      <c r="AX318">
        <v>3730.8195276950792</v>
      </c>
      <c r="AY318" s="1">
        <v>0.20088717085999999</v>
      </c>
      <c r="AZ318">
        <v>826.17352344963513</v>
      </c>
      <c r="BA318">
        <v>4.448199475000001E-2</v>
      </c>
      <c r="BB318">
        <v>4120.2735070768949</v>
      </c>
      <c r="BC318" s="1">
        <v>0.22248996492500001</v>
      </c>
      <c r="BD318">
        <v>18572.95039508738</v>
      </c>
      <c r="BE318" s="1">
        <v>0.56740021715803257</v>
      </c>
      <c r="BF318">
        <v>0.23274911389247269</v>
      </c>
      <c r="BG318">
        <v>0.15622160245198469</v>
      </c>
      <c r="BH318">
        <v>3.2259768358820773E-2</v>
      </c>
      <c r="BI318">
        <v>1.1369298138689411E-2</v>
      </c>
    </row>
    <row r="319" spans="1:61" x14ac:dyDescent="0.35">
      <c r="A319" t="s">
        <v>1642</v>
      </c>
      <c r="B319" t="s">
        <v>944</v>
      </c>
      <c r="C319">
        <v>69.25</v>
      </c>
      <c r="D319">
        <v>13.43815677855136</v>
      </c>
      <c r="E319">
        <v>845.37887139999998</v>
      </c>
      <c r="F319">
        <v>1.077179048260607E-2</v>
      </c>
      <c r="G319">
        <v>9.2880965945973046E-3</v>
      </c>
      <c r="H319" t="s">
        <v>3</v>
      </c>
      <c r="I319">
        <v>2.129296875371018E-2</v>
      </c>
      <c r="J319">
        <v>0.95893608609821523</v>
      </c>
      <c r="K319">
        <v>2.3866790578068758E-2</v>
      </c>
      <c r="L319">
        <v>0.1747133743244681</v>
      </c>
      <c r="M319" t="s">
        <v>3</v>
      </c>
      <c r="N319">
        <v>0.1209895858875924</v>
      </c>
      <c r="O319">
        <v>64436.946905024997</v>
      </c>
      <c r="P319" s="1">
        <v>0.17682366826595181</v>
      </c>
      <c r="Q319">
        <v>0.16829650892666509</v>
      </c>
      <c r="R319">
        <v>0.65487982280738311</v>
      </c>
      <c r="S319">
        <v>6.359</v>
      </c>
      <c r="T319">
        <v>85190.849370952521</v>
      </c>
      <c r="U319" s="1">
        <v>131.5110948112584</v>
      </c>
      <c r="V319">
        <v>183264.73749160659</v>
      </c>
      <c r="W319" s="1">
        <v>0.86546580064676459</v>
      </c>
      <c r="X319">
        <v>6.3054977214649061E-2</v>
      </c>
      <c r="Y319">
        <v>7.1479222138586443E-2</v>
      </c>
      <c r="Z319">
        <v>0.13453419935323549</v>
      </c>
      <c r="AA319">
        <v>183.26473749160661</v>
      </c>
      <c r="AB319">
        <v>3992.352587099555</v>
      </c>
      <c r="AC319" s="1">
        <v>494.03311522080003</v>
      </c>
      <c r="AD319">
        <v>169932.9892812749</v>
      </c>
      <c r="AE319" s="1" t="s">
        <v>3</v>
      </c>
      <c r="AF319">
        <v>46392.824999999997</v>
      </c>
      <c r="AG319" s="1">
        <v>77719.549888409791</v>
      </c>
      <c r="AH319" s="1">
        <v>32.223264</v>
      </c>
      <c r="AI319">
        <v>20.721917699999999</v>
      </c>
      <c r="AJ319">
        <v>24.269050700000001</v>
      </c>
      <c r="AK319">
        <v>1.1805000000000001</v>
      </c>
      <c r="AL319">
        <v>0.78466765000000005</v>
      </c>
      <c r="AM319">
        <v>1.08399855</v>
      </c>
      <c r="AN319">
        <v>2275.4131833489059</v>
      </c>
      <c r="AO319" s="1">
        <v>1.175692397403018</v>
      </c>
      <c r="AP319">
        <v>1768.429810928691</v>
      </c>
      <c r="AQ319" s="1">
        <v>2738.463450765953</v>
      </c>
      <c r="AR319" s="1">
        <v>8043.8086909372287</v>
      </c>
      <c r="AS319" s="1">
        <v>654.53177618208099</v>
      </c>
      <c r="AT319">
        <v>1181.1016995349339</v>
      </c>
      <c r="AU319">
        <v>14386.33542834889</v>
      </c>
      <c r="AV319" s="1">
        <v>7359.3964148015493</v>
      </c>
      <c r="AW319" s="1">
        <v>0.47320398882999998</v>
      </c>
      <c r="AX319">
        <v>5854.4238425091553</v>
      </c>
      <c r="AY319" s="1">
        <v>0.37231045998500001</v>
      </c>
      <c r="AZ319">
        <v>1249.597127249315</v>
      </c>
      <c r="BA319">
        <v>7.9371410279999999E-2</v>
      </c>
      <c r="BB319">
        <v>1176.0823583593699</v>
      </c>
      <c r="BC319" s="1">
        <v>7.5114140904999988E-2</v>
      </c>
      <c r="BD319">
        <v>15639.49974291939</v>
      </c>
      <c r="BE319" s="1">
        <v>0.55499755351205715</v>
      </c>
      <c r="BF319">
        <v>0.25498508332366959</v>
      </c>
      <c r="BG319">
        <v>0.12731591726636829</v>
      </c>
      <c r="BH319">
        <v>3.8673820102076553E-2</v>
      </c>
      <c r="BI319">
        <v>2.4027625795828251E-2</v>
      </c>
    </row>
    <row r="320" spans="1:61" x14ac:dyDescent="0.35">
      <c r="A320" t="s">
        <v>1643</v>
      </c>
      <c r="B320" t="s">
        <v>945</v>
      </c>
      <c r="C320">
        <v>84.05</v>
      </c>
      <c r="D320">
        <v>20.8012332437516</v>
      </c>
      <c r="E320">
        <v>1633.8723429500001</v>
      </c>
      <c r="F320">
        <v>1.9182156015041529E-2</v>
      </c>
      <c r="G320">
        <v>1.2016348929700819E-2</v>
      </c>
      <c r="H320" t="s">
        <v>3</v>
      </c>
      <c r="I320">
        <v>4.4928152119579221E-2</v>
      </c>
      <c r="J320">
        <v>0.89767358395373764</v>
      </c>
      <c r="K320">
        <v>3.9676171678300252E-2</v>
      </c>
      <c r="L320">
        <v>0.37071337910182672</v>
      </c>
      <c r="M320">
        <v>1.251591708710245E-2</v>
      </c>
      <c r="N320">
        <v>0.15982020371917041</v>
      </c>
      <c r="O320">
        <v>65891.686567803001</v>
      </c>
      <c r="P320" s="1">
        <v>0.1710624719480254</v>
      </c>
      <c r="Q320">
        <v>0.17699018244732359</v>
      </c>
      <c r="R320">
        <v>0.65194734560465106</v>
      </c>
      <c r="S320">
        <v>13.1</v>
      </c>
      <c r="T320">
        <v>86092.42110681528</v>
      </c>
      <c r="U320" s="1">
        <v>128.9364553264507</v>
      </c>
      <c r="V320">
        <v>233855.3353845232</v>
      </c>
      <c r="W320" s="1">
        <v>0.76446146636810297</v>
      </c>
      <c r="X320">
        <v>0.13435453064225891</v>
      </c>
      <c r="Y320">
        <v>0.10118400298963801</v>
      </c>
      <c r="Z320">
        <v>0.23553853363189689</v>
      </c>
      <c r="AA320">
        <v>233.85533538452319</v>
      </c>
      <c r="AB320">
        <v>6427.2430817893328</v>
      </c>
      <c r="AC320" s="1">
        <v>635.48484119939098</v>
      </c>
      <c r="AD320">
        <v>194533.6850650282</v>
      </c>
      <c r="AE320" s="1" t="s">
        <v>3</v>
      </c>
      <c r="AF320">
        <v>39611.1</v>
      </c>
      <c r="AG320" s="1">
        <v>67422.565470774425</v>
      </c>
      <c r="AH320" s="1">
        <v>42.961481350000007</v>
      </c>
      <c r="AI320">
        <v>24.366320850000001</v>
      </c>
      <c r="AJ320">
        <v>28.265520299999999</v>
      </c>
      <c r="AK320">
        <v>1.788</v>
      </c>
      <c r="AL320">
        <v>1.21538145</v>
      </c>
      <c r="AM320">
        <v>1.52433025</v>
      </c>
      <c r="AN320">
        <v>1151.478880420914</v>
      </c>
      <c r="AO320" s="1">
        <v>1.1258560825513251</v>
      </c>
      <c r="AP320">
        <v>1756.6527608563761</v>
      </c>
      <c r="AQ320" s="1">
        <v>2527.7703619415011</v>
      </c>
      <c r="AR320" s="1">
        <v>7979.040949065864</v>
      </c>
      <c r="AS320" s="1">
        <v>938.93853411588293</v>
      </c>
      <c r="AT320">
        <v>452.43895852434389</v>
      </c>
      <c r="AU320">
        <v>13654.841564503969</v>
      </c>
      <c r="AV320" s="1">
        <v>5977.4005982704648</v>
      </c>
      <c r="AW320" s="1">
        <v>0.39860183069999999</v>
      </c>
      <c r="AX320">
        <v>6519.7083570099439</v>
      </c>
      <c r="AY320" s="1">
        <v>0.41976888141500002</v>
      </c>
      <c r="AZ320">
        <v>1095.8274752565901</v>
      </c>
      <c r="BA320">
        <v>7.234683293999998E-2</v>
      </c>
      <c r="BB320">
        <v>1669.5379218573601</v>
      </c>
      <c r="BC320" s="1">
        <v>0.109282454965</v>
      </c>
      <c r="BD320">
        <v>15262.47435239436</v>
      </c>
      <c r="BE320" s="1">
        <v>0.56207442350151193</v>
      </c>
      <c r="BF320">
        <v>0.23761361185284821</v>
      </c>
      <c r="BG320">
        <v>0.148567747965345</v>
      </c>
      <c r="BH320">
        <v>3.5575746323606161E-2</v>
      </c>
      <c r="BI320">
        <v>1.6168470356688551E-2</v>
      </c>
    </row>
    <row r="321" spans="1:61" x14ac:dyDescent="0.35">
      <c r="A321" t="s">
        <v>1644</v>
      </c>
      <c r="B321" t="s">
        <v>946</v>
      </c>
      <c r="C321">
        <v>42.05</v>
      </c>
      <c r="D321">
        <v>43.893459078194716</v>
      </c>
      <c r="E321">
        <v>1575.4655144999999</v>
      </c>
      <c r="F321">
        <v>1.0978751285357189E-2</v>
      </c>
      <c r="G321">
        <v>2.811174826224714E-2</v>
      </c>
      <c r="H321" t="s">
        <v>3</v>
      </c>
      <c r="I321">
        <v>4.6406731411783239E-2</v>
      </c>
      <c r="J321">
        <v>0.85837361407284263</v>
      </c>
      <c r="K321">
        <v>6.9079475064055984E-2</v>
      </c>
      <c r="L321">
        <v>0.54449615721053402</v>
      </c>
      <c r="M321">
        <v>3.1612165732805481E-2</v>
      </c>
      <c r="N321">
        <v>0.1658148650087862</v>
      </c>
      <c r="O321">
        <v>62094.352030564507</v>
      </c>
      <c r="P321" s="1">
        <v>0.1841980910754922</v>
      </c>
      <c r="Q321">
        <v>0.18986269561774849</v>
      </c>
      <c r="R321">
        <v>0.62593921330675917</v>
      </c>
      <c r="S321">
        <v>13.5535</v>
      </c>
      <c r="T321">
        <v>84823.111874791008</v>
      </c>
      <c r="U321" s="1">
        <v>122.94345848475859</v>
      </c>
      <c r="V321">
        <v>186959.26832829471</v>
      </c>
      <c r="W321" s="1">
        <v>0.69483887779071851</v>
      </c>
      <c r="X321">
        <v>0.17717313062043011</v>
      </c>
      <c r="Y321">
        <v>0.1279879915888513</v>
      </c>
      <c r="Z321">
        <v>0.30516112220928138</v>
      </c>
      <c r="AA321">
        <v>186.9592683282946</v>
      </c>
      <c r="AB321">
        <v>5248.1269288938784</v>
      </c>
      <c r="AC321" s="1">
        <v>527.88266028785688</v>
      </c>
      <c r="AD321">
        <v>145656.9560982557</v>
      </c>
      <c r="AE321" s="1" t="s">
        <v>3</v>
      </c>
      <c r="AF321">
        <v>34800.724999999999</v>
      </c>
      <c r="AG321" s="1">
        <v>55632.418164219838</v>
      </c>
      <c r="AH321" s="1">
        <v>44.122160750000013</v>
      </c>
      <c r="AI321">
        <v>24.577403149999999</v>
      </c>
      <c r="AJ321">
        <v>31.5046912</v>
      </c>
      <c r="AK321">
        <v>1.8973500000000001</v>
      </c>
      <c r="AL321">
        <v>1.1195837</v>
      </c>
      <c r="AM321">
        <v>1.5918690499999999</v>
      </c>
      <c r="AN321">
        <v>157.9150476667605</v>
      </c>
      <c r="AO321" s="1">
        <v>0.91018371399412312</v>
      </c>
      <c r="AP321">
        <v>1921.6153723294251</v>
      </c>
      <c r="AQ321" s="1">
        <v>2750.1344624994208</v>
      </c>
      <c r="AR321" s="1">
        <v>8092.5166522685231</v>
      </c>
      <c r="AS321" s="1">
        <v>928.73882226087915</v>
      </c>
      <c r="AT321" s="1">
        <v>350.61146929059612</v>
      </c>
      <c r="AU321">
        <v>14043.61677864885</v>
      </c>
      <c r="AV321" s="1">
        <v>7398.5794012026799</v>
      </c>
      <c r="AW321" s="1">
        <v>0.47180071326999989</v>
      </c>
      <c r="AX321">
        <v>4776.8364085269104</v>
      </c>
      <c r="AY321" s="1">
        <v>0.30473829173499989</v>
      </c>
      <c r="AZ321">
        <v>889.29798218916983</v>
      </c>
      <c r="BA321" s="1">
        <v>5.6513005790000001E-2</v>
      </c>
      <c r="BB321">
        <v>2646.8461413418099</v>
      </c>
      <c r="BC321" s="1">
        <v>0.16694798918500001</v>
      </c>
      <c r="BD321">
        <v>15711.559933260571</v>
      </c>
      <c r="BE321" s="1">
        <v>0.53472314734917836</v>
      </c>
      <c r="BF321">
        <v>0.23793321557974501</v>
      </c>
      <c r="BG321">
        <v>0.17195193094570291</v>
      </c>
      <c r="BH321">
        <v>3.4224513649583163E-2</v>
      </c>
      <c r="BI321">
        <v>2.1167192475790662E-2</v>
      </c>
    </row>
    <row r="322" spans="1:61" x14ac:dyDescent="0.35">
      <c r="A322" t="s">
        <v>1645</v>
      </c>
      <c r="B322" t="s">
        <v>947</v>
      </c>
      <c r="C322">
        <v>60.5</v>
      </c>
      <c r="D322">
        <v>83.231497378323795</v>
      </c>
      <c r="E322">
        <v>3748.2110292499988</v>
      </c>
      <c r="F322">
        <v>2.0291957445734352E-2</v>
      </c>
      <c r="G322">
        <v>2.905591369686597E-2</v>
      </c>
      <c r="H322" t="s">
        <v>3</v>
      </c>
      <c r="I322">
        <v>4.9506449884437392E-2</v>
      </c>
      <c r="J322">
        <v>0.85380069564322181</v>
      </c>
      <c r="K322">
        <v>4.7375631878244333E-2</v>
      </c>
      <c r="L322">
        <v>0.239255327488997</v>
      </c>
      <c r="M322">
        <v>2.203551963089356E-2</v>
      </c>
      <c r="N322">
        <v>0.1441435929669338</v>
      </c>
      <c r="O322">
        <v>71114.606792630992</v>
      </c>
      <c r="P322" s="1">
        <v>0.19658638113485649</v>
      </c>
      <c r="Q322">
        <v>0.1974357573513679</v>
      </c>
      <c r="R322">
        <v>0.60597786151377553</v>
      </c>
      <c r="S322">
        <v>26.9635</v>
      </c>
      <c r="T322">
        <v>94255.921464918996</v>
      </c>
      <c r="U322" s="1">
        <v>149.7601675702864</v>
      </c>
      <c r="V322">
        <v>243141.95324958791</v>
      </c>
      <c r="W322" s="1">
        <v>0.79153720073984135</v>
      </c>
      <c r="X322">
        <v>0.1390479782144739</v>
      </c>
      <c r="Y322">
        <v>6.9414821045684708E-2</v>
      </c>
      <c r="Z322">
        <v>0.20846279926015859</v>
      </c>
      <c r="AA322">
        <v>243.14195324958791</v>
      </c>
      <c r="AB322">
        <v>7285.3199455875174</v>
      </c>
      <c r="AC322" s="1">
        <v>792.27875227788388</v>
      </c>
      <c r="AD322">
        <v>198633.06213493241</v>
      </c>
      <c r="AE322" s="1" t="s">
        <v>3</v>
      </c>
      <c r="AF322">
        <v>47645.625</v>
      </c>
      <c r="AG322" s="1">
        <v>85080.117944949481</v>
      </c>
      <c r="AH322" s="1">
        <v>49.115118699999996</v>
      </c>
      <c r="AI322">
        <v>28.271190399999998</v>
      </c>
      <c r="AJ322">
        <v>32.281811400000009</v>
      </c>
      <c r="AK322">
        <v>2.1989999999999998</v>
      </c>
      <c r="AL322">
        <v>1.6395423499999999</v>
      </c>
      <c r="AM322">
        <v>1.9267088999999999</v>
      </c>
      <c r="AN322">
        <v>715.88147169301305</v>
      </c>
      <c r="AO322">
        <v>0.88611337533208023</v>
      </c>
      <c r="AP322">
        <v>1562.4618767220591</v>
      </c>
      <c r="AQ322" s="1">
        <v>2503.4177260205929</v>
      </c>
      <c r="AR322" s="1">
        <v>7807.2906307729163</v>
      </c>
      <c r="AS322" s="1">
        <v>871.60975325613185</v>
      </c>
      <c r="AT322" s="1">
        <v>368.02664283824498</v>
      </c>
      <c r="AU322">
        <v>13112.80662960995</v>
      </c>
      <c r="AV322" s="1">
        <v>4381.6555788250662</v>
      </c>
      <c r="AW322" s="1">
        <v>0.32111776737499997</v>
      </c>
      <c r="AX322">
        <v>7102.1156200810556</v>
      </c>
      <c r="AY322" s="1">
        <v>0.51458163173499993</v>
      </c>
      <c r="AZ322">
        <v>1064.067252547085</v>
      </c>
      <c r="BA322">
        <v>7.7599293390000018E-2</v>
      </c>
      <c r="BB322">
        <v>1191.397063324835</v>
      </c>
      <c r="BC322" s="1">
        <v>8.6701307505000005E-2</v>
      </c>
      <c r="BD322">
        <v>13739.23551477804</v>
      </c>
      <c r="BE322" s="1">
        <v>0.58732867472034811</v>
      </c>
      <c r="BF322">
        <v>0.22888073522332569</v>
      </c>
      <c r="BG322">
        <v>0.12941440334933321</v>
      </c>
      <c r="BH322">
        <v>3.5457789369146252E-2</v>
      </c>
      <c r="BI322">
        <v>1.8918397337846931E-2</v>
      </c>
    </row>
    <row r="323" spans="1:61" x14ac:dyDescent="0.35">
      <c r="A323" t="s">
        <v>1646</v>
      </c>
      <c r="B323" t="s">
        <v>948</v>
      </c>
      <c r="C323">
        <v>33.450000000000003</v>
      </c>
      <c r="D323">
        <v>239.28898909125189</v>
      </c>
      <c r="E323">
        <v>7943.5767185000004</v>
      </c>
      <c r="F323">
        <v>9.3025223408694541E-2</v>
      </c>
      <c r="G323">
        <v>7.2203147894269015E-2</v>
      </c>
      <c r="H323">
        <v>2.346972332743052E-3</v>
      </c>
      <c r="I323">
        <v>6.2408485093985493E-2</v>
      </c>
      <c r="J323">
        <v>0.71494475466273211</v>
      </c>
      <c r="K323">
        <v>5.6134894544713522E-2</v>
      </c>
      <c r="L323">
        <v>0.15309343589440999</v>
      </c>
      <c r="M323">
        <v>4.6434916285300193E-2</v>
      </c>
      <c r="N323">
        <v>0.1331636967164922</v>
      </c>
      <c r="O323">
        <v>80535.373194777014</v>
      </c>
      <c r="P323" s="1">
        <v>0.18406936632024659</v>
      </c>
      <c r="Q323">
        <v>0.17451405490556721</v>
      </c>
      <c r="R323">
        <v>0.64141657877418612</v>
      </c>
      <c r="S323">
        <v>49.197500000000012</v>
      </c>
      <c r="T323">
        <v>107087.3395958045</v>
      </c>
      <c r="U323" s="1">
        <v>166.26792041152959</v>
      </c>
      <c r="V323">
        <v>287411.03786224028</v>
      </c>
      <c r="W323" s="1">
        <v>0.78134501071101914</v>
      </c>
      <c r="X323">
        <v>0.1837790365671492</v>
      </c>
      <c r="Y323">
        <v>3.4875952721831832E-2</v>
      </c>
      <c r="Z323">
        <v>0.218654989288981</v>
      </c>
      <c r="AA323">
        <v>287.41103786224028</v>
      </c>
      <c r="AB323">
        <v>11530.26913340516</v>
      </c>
      <c r="AC323" s="1">
        <v>1064.4358751342111</v>
      </c>
      <c r="AD323">
        <v>264375.59195839532</v>
      </c>
      <c r="AE323" s="1" t="s">
        <v>3</v>
      </c>
      <c r="AF323">
        <v>61789.525000000001</v>
      </c>
      <c r="AG323" s="1">
        <v>141748.8936229648</v>
      </c>
      <c r="AH323" s="1">
        <v>73.525659699999991</v>
      </c>
      <c r="AI323">
        <v>38.188190950000013</v>
      </c>
      <c r="AJ323">
        <v>45.910383600000003</v>
      </c>
      <c r="AK323">
        <v>1.9930000000000001</v>
      </c>
      <c r="AL323">
        <v>1.4620555</v>
      </c>
      <c r="AM323">
        <v>1.6082533000000001</v>
      </c>
      <c r="AN323">
        <v>96.978936210650033</v>
      </c>
      <c r="AO323" s="1">
        <v>0.63623526780969419</v>
      </c>
      <c r="AP323">
        <v>1784.632498677782</v>
      </c>
      <c r="AQ323" s="1">
        <v>2473.6545077558062</v>
      </c>
      <c r="AR323" s="1">
        <v>9311.9471243718617</v>
      </c>
      <c r="AS323" s="1">
        <v>1165.5999561210931</v>
      </c>
      <c r="AT323">
        <v>459.19238568907838</v>
      </c>
      <c r="AU323">
        <v>15195.02647261562</v>
      </c>
      <c r="AV323" s="1">
        <v>2867.3097907247752</v>
      </c>
      <c r="AW323" s="1">
        <v>0.18639704438499999</v>
      </c>
      <c r="AX323">
        <v>10393.446748602641</v>
      </c>
      <c r="AY323" s="1">
        <v>0.64913217104499998</v>
      </c>
      <c r="AZ323">
        <v>1591.518294602155</v>
      </c>
      <c r="BA323">
        <v>0.101859692955</v>
      </c>
      <c r="BB323">
        <v>972.55015327914009</v>
      </c>
      <c r="BC323" s="1">
        <v>6.261109162499999E-2</v>
      </c>
      <c r="BD323">
        <v>15824.824987208711</v>
      </c>
      <c r="BE323" s="1">
        <v>0.61149498716794903</v>
      </c>
      <c r="BF323">
        <v>0.23026391119625519</v>
      </c>
      <c r="BG323">
        <v>0.11058461166016829</v>
      </c>
      <c r="BH323">
        <v>3.05351004558744E-2</v>
      </c>
      <c r="BI323">
        <v>1.7121389519752919E-2</v>
      </c>
    </row>
    <row r="324" spans="1:61" x14ac:dyDescent="0.35">
      <c r="A324" t="s">
        <v>1647</v>
      </c>
      <c r="B324" t="s">
        <v>949</v>
      </c>
      <c r="C324">
        <v>16.399999999999999</v>
      </c>
      <c r="D324">
        <v>291.04383133388262</v>
      </c>
      <c r="E324">
        <v>3490.3147922500011</v>
      </c>
      <c r="F324">
        <v>7.8172155677065768E-3</v>
      </c>
      <c r="G324">
        <v>0.25243019448620269</v>
      </c>
      <c r="H324">
        <v>1.853418186748773E-3</v>
      </c>
      <c r="I324">
        <v>0.1147876573654074</v>
      </c>
      <c r="J324">
        <v>0.48698787460796988</v>
      </c>
      <c r="K324">
        <v>0.13871492912881331</v>
      </c>
      <c r="L324">
        <v>0.9836851988045302</v>
      </c>
      <c r="M324">
        <v>5.8488063848559833E-2</v>
      </c>
      <c r="N324">
        <v>0.20787768319749411</v>
      </c>
      <c r="O324">
        <v>64130.326125879998</v>
      </c>
      <c r="P324" s="1">
        <v>0.28872364921327459</v>
      </c>
      <c r="Q324">
        <v>0.19322646765086629</v>
      </c>
      <c r="R324">
        <v>0.5180498831358592</v>
      </c>
      <c r="S324">
        <v>35.319000000000003</v>
      </c>
      <c r="T324">
        <v>86937.881181452001</v>
      </c>
      <c r="U324" s="1">
        <v>103.56690088156989</v>
      </c>
      <c r="V324">
        <v>134274.75462061231</v>
      </c>
      <c r="W324" s="1">
        <v>0.67869308358842073</v>
      </c>
      <c r="X324">
        <v>0.24109671607560759</v>
      </c>
      <c r="Y324">
        <v>8.0210200335971565E-2</v>
      </c>
      <c r="Z324">
        <v>0.32130691641157921</v>
      </c>
      <c r="AA324">
        <v>134.2747546206123</v>
      </c>
      <c r="AB324">
        <v>4415.5821123776304</v>
      </c>
      <c r="AC324" s="1">
        <v>523.80612070215909</v>
      </c>
      <c r="AD324">
        <v>83872.365473780868</v>
      </c>
      <c r="AE324" s="1" t="s">
        <v>3</v>
      </c>
      <c r="AF324">
        <v>29967.599999999999</v>
      </c>
      <c r="AG324" s="1">
        <v>45617.130960797484</v>
      </c>
      <c r="AH324" s="1">
        <v>52.388926849999997</v>
      </c>
      <c r="AI324">
        <v>30.553088249999998</v>
      </c>
      <c r="AJ324">
        <v>37.025998299999998</v>
      </c>
      <c r="AK324">
        <v>2.6114999999999999</v>
      </c>
      <c r="AL324">
        <v>2.1064650500000011</v>
      </c>
      <c r="AM324">
        <v>2.4528933500000001</v>
      </c>
      <c r="AN324">
        <v>0</v>
      </c>
      <c r="AO324" s="1">
        <v>1.0682579826174059</v>
      </c>
      <c r="AP324">
        <v>2295.910732444303</v>
      </c>
      <c r="AQ324" s="1">
        <v>3889.5629635345599</v>
      </c>
      <c r="AR324" s="1">
        <v>9551.1188042795002</v>
      </c>
      <c r="AS324" s="1">
        <v>1272.132169665246</v>
      </c>
      <c r="AT324">
        <v>682.72032464678364</v>
      </c>
      <c r="AU324">
        <v>17691.444994570389</v>
      </c>
      <c r="AV324" s="1">
        <v>9598.7487694713145</v>
      </c>
      <c r="AW324" s="1">
        <v>0.52429350772500005</v>
      </c>
      <c r="AX324">
        <v>3801.6029089291051</v>
      </c>
      <c r="AY324" s="1">
        <v>0.20697102594</v>
      </c>
      <c r="AZ324">
        <v>807.64459757094005</v>
      </c>
      <c r="BA324">
        <v>4.3679499274999999E-2</v>
      </c>
      <c r="BB324">
        <v>4105.6028293860099</v>
      </c>
      <c r="BC324" s="1">
        <v>0.22505596707499989</v>
      </c>
      <c r="BD324">
        <v>18313.599105357371</v>
      </c>
      <c r="BE324" s="1">
        <v>0.55768638332375653</v>
      </c>
      <c r="BF324">
        <v>0.22603356532202151</v>
      </c>
      <c r="BG324">
        <v>0.17390721923397789</v>
      </c>
      <c r="BH324">
        <v>3.1250818975083527E-2</v>
      </c>
      <c r="BI324">
        <v>1.112201314516063E-2</v>
      </c>
    </row>
    <row r="325" spans="1:61" x14ac:dyDescent="0.35">
      <c r="A325" t="s">
        <v>1648</v>
      </c>
      <c r="B325" t="s">
        <v>950</v>
      </c>
      <c r="C325">
        <v>69.599999999999994</v>
      </c>
      <c r="D325">
        <v>12.213675886838461</v>
      </c>
      <c r="E325">
        <v>789.46546139999987</v>
      </c>
      <c r="F325" t="s">
        <v>3</v>
      </c>
      <c r="G325">
        <v>1.2373676594300441E-2</v>
      </c>
      <c r="H325" t="s">
        <v>3</v>
      </c>
      <c r="I325">
        <v>2.1122788763619931E-2</v>
      </c>
      <c r="J325">
        <v>0.9523021412993089</v>
      </c>
      <c r="K325">
        <v>2.6248402865201151E-2</v>
      </c>
      <c r="L325">
        <v>0.34280334889306702</v>
      </c>
      <c r="M325" t="s">
        <v>3</v>
      </c>
      <c r="N325">
        <v>0.14616678279695339</v>
      </c>
      <c r="O325">
        <v>58633.059115021999</v>
      </c>
      <c r="P325" s="1">
        <v>0.24479016471839829</v>
      </c>
      <c r="Q325">
        <v>0.19523709479345741</v>
      </c>
      <c r="R325">
        <v>0.55997274048814416</v>
      </c>
      <c r="S325">
        <v>7.7810000000000006</v>
      </c>
      <c r="T325">
        <v>78958.790774617009</v>
      </c>
      <c r="U325" s="1">
        <v>109.04803795390789</v>
      </c>
      <c r="V325">
        <v>247819.35502010089</v>
      </c>
      <c r="W325" s="1">
        <v>0.75946927528911812</v>
      </c>
      <c r="X325">
        <v>5.9732351339232617E-2</v>
      </c>
      <c r="Y325">
        <v>0.1807983733716492</v>
      </c>
      <c r="Z325">
        <v>0.24053072471088191</v>
      </c>
      <c r="AA325">
        <v>247.81935502010089</v>
      </c>
      <c r="AB325">
        <v>7053.2579469618213</v>
      </c>
      <c r="AC325" s="1">
        <v>628.9543931975478</v>
      </c>
      <c r="AD325">
        <v>197934.42723354709</v>
      </c>
      <c r="AE325" s="1" t="s">
        <v>3</v>
      </c>
      <c r="AF325">
        <v>39273.625</v>
      </c>
      <c r="AG325" s="1">
        <v>63700.836662328533</v>
      </c>
      <c r="AH325" s="1">
        <v>38.952872849999999</v>
      </c>
      <c r="AI325">
        <v>23.279961350000001</v>
      </c>
      <c r="AJ325">
        <v>25.552944050000001</v>
      </c>
      <c r="AK325">
        <v>2.2170000000000001</v>
      </c>
      <c r="AL325">
        <v>1.4962328499999999</v>
      </c>
      <c r="AM325">
        <v>1.74748415</v>
      </c>
      <c r="AN325">
        <v>1049.351255244369</v>
      </c>
      <c r="AO325" s="1">
        <v>1.164977609585677</v>
      </c>
      <c r="AP325">
        <v>2042.221651932424</v>
      </c>
      <c r="AQ325" s="1">
        <v>3190.9160958519742</v>
      </c>
      <c r="AR325" s="1">
        <v>8243.6120728787373</v>
      </c>
      <c r="AS325" s="1">
        <v>855.67707312378775</v>
      </c>
      <c r="AT325" s="1">
        <v>445.31656998466428</v>
      </c>
      <c r="AU325">
        <v>14777.743463771591</v>
      </c>
      <c r="AV325" s="1">
        <v>7428.0935259008593</v>
      </c>
      <c r="AW325" s="1">
        <v>0.43981765244499987</v>
      </c>
      <c r="AX325">
        <v>6635.5124826558404</v>
      </c>
      <c r="AY325" s="1">
        <v>0.37104972074999998</v>
      </c>
      <c r="AZ325">
        <v>1376.6386691990749</v>
      </c>
      <c r="BA325">
        <v>7.7327512114999983E-2</v>
      </c>
      <c r="BB325">
        <v>1928.960191309025</v>
      </c>
      <c r="BC325" s="1">
        <v>0.111805114715</v>
      </c>
      <c r="BD325">
        <v>17369.204869064801</v>
      </c>
      <c r="BE325" s="1">
        <v>0.5412346621228914</v>
      </c>
      <c r="BF325">
        <v>0.2339032608402922</v>
      </c>
      <c r="BG325">
        <v>0.1564952476972542</v>
      </c>
      <c r="BH325">
        <v>4.1753665083625179E-2</v>
      </c>
      <c r="BI325">
        <v>2.6613164255937061E-2</v>
      </c>
    </row>
    <row r="326" spans="1:61" x14ac:dyDescent="0.35">
      <c r="A326" t="s">
        <v>1649</v>
      </c>
      <c r="B326" t="s">
        <v>951</v>
      </c>
      <c r="C326">
        <v>18.399999999999999</v>
      </c>
      <c r="D326">
        <v>204.0344545908749</v>
      </c>
      <c r="E326">
        <v>2840.8630884499999</v>
      </c>
      <c r="F326">
        <v>3.3429336798773052E-2</v>
      </c>
      <c r="G326">
        <v>7.9206272374416242E-2</v>
      </c>
      <c r="H326">
        <v>2.7720745498335032E-3</v>
      </c>
      <c r="I326">
        <v>7.1066884805596808E-2</v>
      </c>
      <c r="J326">
        <v>0.74435731958555762</v>
      </c>
      <c r="K326">
        <v>7.3286487294306535E-2</v>
      </c>
      <c r="L326">
        <v>0.38628350363687802</v>
      </c>
      <c r="M326">
        <v>2.8938396228436809E-2</v>
      </c>
      <c r="N326">
        <v>0.1588631613300327</v>
      </c>
      <c r="O326">
        <v>70126.61340613199</v>
      </c>
      <c r="P326" s="1">
        <v>0.20041786598063599</v>
      </c>
      <c r="Q326">
        <v>0.15390332025416131</v>
      </c>
      <c r="R326">
        <v>0.64567881376520264</v>
      </c>
      <c r="S326">
        <v>23.175999999999998</v>
      </c>
      <c r="T326">
        <v>92733.361263448009</v>
      </c>
      <c r="U326" s="1">
        <v>125.4469908933665</v>
      </c>
      <c r="V326">
        <v>242413.84112121031</v>
      </c>
      <c r="W326" s="1">
        <v>0.70319384457791101</v>
      </c>
      <c r="X326">
        <v>0.24791274846562339</v>
      </c>
      <c r="Y326">
        <v>4.8893406956465671E-2</v>
      </c>
      <c r="Z326">
        <v>0.29680615542208921</v>
      </c>
      <c r="AA326">
        <v>242.41384112121031</v>
      </c>
      <c r="AB326">
        <v>9532.9599024104791</v>
      </c>
      <c r="AC326" s="1">
        <v>917.5603486082789</v>
      </c>
      <c r="AD326">
        <v>201554.3613445606</v>
      </c>
      <c r="AE326" s="1" t="s">
        <v>3</v>
      </c>
      <c r="AF326">
        <v>41570.550000000003</v>
      </c>
      <c r="AG326" s="1">
        <v>69152.176085083745</v>
      </c>
      <c r="AH326" s="1">
        <v>66.143974899999989</v>
      </c>
      <c r="AI326">
        <v>36.226928599999987</v>
      </c>
      <c r="AJ326">
        <v>44.270585799999992</v>
      </c>
      <c r="AK326">
        <v>1.7685</v>
      </c>
      <c r="AL326">
        <v>1.30163125</v>
      </c>
      <c r="AM326">
        <v>1.51854895</v>
      </c>
      <c r="AN326">
        <v>174.5924527982568</v>
      </c>
      <c r="AO326" s="1">
        <v>1.008469123203553</v>
      </c>
      <c r="AP326">
        <v>1930.649050186664</v>
      </c>
      <c r="AQ326" s="1">
        <v>2530.561362734994</v>
      </c>
      <c r="AR326" s="1">
        <v>8741.9724398603103</v>
      </c>
      <c r="AS326" s="1">
        <v>978.99777567995238</v>
      </c>
      <c r="AT326">
        <v>430.68461295732959</v>
      </c>
      <c r="AU326">
        <v>14612.865241419249</v>
      </c>
      <c r="AV326" s="1">
        <v>4317.4510053917238</v>
      </c>
      <c r="AW326" s="1">
        <v>0.276591234485</v>
      </c>
      <c r="AX326">
        <v>8654.815014153075</v>
      </c>
      <c r="AY326" s="1">
        <v>0.53733681312500003</v>
      </c>
      <c r="AZ326">
        <v>1168.086843051575</v>
      </c>
      <c r="BA326">
        <v>7.4879890395000009E-2</v>
      </c>
      <c r="BB326">
        <v>1770.676997658175</v>
      </c>
      <c r="BC326" s="1">
        <v>0.11119206198500001</v>
      </c>
      <c r="BD326">
        <v>15911.02986025455</v>
      </c>
      <c r="BE326" s="1">
        <v>0.56811615901649226</v>
      </c>
      <c r="BF326">
        <v>0.2294949017629439</v>
      </c>
      <c r="BG326">
        <v>0.15713789077092691</v>
      </c>
      <c r="BH326">
        <v>2.9918772958588871E-2</v>
      </c>
      <c r="BI326">
        <v>1.5332275491047979E-2</v>
      </c>
    </row>
    <row r="327" spans="1:61" x14ac:dyDescent="0.35">
      <c r="A327" t="s">
        <v>1650</v>
      </c>
      <c r="B327" t="s">
        <v>952</v>
      </c>
      <c r="C327">
        <v>28.35</v>
      </c>
      <c r="D327">
        <v>180.58419046182749</v>
      </c>
      <c r="E327">
        <v>5080.1120992499991</v>
      </c>
      <c r="F327">
        <v>6.4351347246421581E-2</v>
      </c>
      <c r="G327">
        <v>0.1251500570354028</v>
      </c>
      <c r="H327">
        <v>2.5825530260668189E-3</v>
      </c>
      <c r="I327">
        <v>5.6961994477214138E-2</v>
      </c>
      <c r="J327">
        <v>0.69213927432799127</v>
      </c>
      <c r="K327">
        <v>5.9925115210231313E-2</v>
      </c>
      <c r="L327">
        <v>0.25957365694533302</v>
      </c>
      <c r="M327">
        <v>4.6138230697701912E-2</v>
      </c>
      <c r="N327">
        <v>0.14269031071603991</v>
      </c>
      <c r="O327">
        <v>76267.763583751512</v>
      </c>
      <c r="P327" s="1">
        <v>0.18991836617751881</v>
      </c>
      <c r="Q327">
        <v>0.18440565307992779</v>
      </c>
      <c r="R327">
        <v>0.62567598074255337</v>
      </c>
      <c r="S327">
        <v>34.898499999999999</v>
      </c>
      <c r="T327">
        <v>100581.698523828</v>
      </c>
      <c r="U327" s="1">
        <v>152.26634863036321</v>
      </c>
      <c r="V327">
        <v>280793.93308428122</v>
      </c>
      <c r="W327" s="1">
        <v>0.74535752807808797</v>
      </c>
      <c r="X327">
        <v>0.2070324439375526</v>
      </c>
      <c r="Y327">
        <v>4.7610027984359531E-2</v>
      </c>
      <c r="Z327">
        <v>0.25464247192191208</v>
      </c>
      <c r="AA327">
        <v>280.79393308428132</v>
      </c>
      <c r="AB327">
        <v>10201.051184565131</v>
      </c>
      <c r="AC327" s="1">
        <v>1005.14939256517</v>
      </c>
      <c r="AD327">
        <v>243711.8314050936</v>
      </c>
      <c r="AE327" s="1" t="s">
        <v>3</v>
      </c>
      <c r="AF327">
        <v>50097.224999999999</v>
      </c>
      <c r="AG327" s="1">
        <v>95561.021391026719</v>
      </c>
      <c r="AH327" s="1">
        <v>65.65786134999999</v>
      </c>
      <c r="AI327">
        <v>34.543353850000003</v>
      </c>
      <c r="AJ327">
        <v>39.815967450000002</v>
      </c>
      <c r="AK327">
        <v>1.871</v>
      </c>
      <c r="AL327">
        <v>1.41331385</v>
      </c>
      <c r="AM327">
        <v>1.6159616000000001</v>
      </c>
      <c r="AN327">
        <v>212.2496821698027</v>
      </c>
      <c r="AO327" s="1">
        <v>0.81642182063815005</v>
      </c>
      <c r="AP327">
        <v>1772.2987819062951</v>
      </c>
      <c r="AQ327" s="1">
        <v>2580.0545339586929</v>
      </c>
      <c r="AR327" s="1">
        <v>8798.2975063386239</v>
      </c>
      <c r="AS327" s="1">
        <v>1143.112819751505</v>
      </c>
      <c r="AT327">
        <v>405.63861621247418</v>
      </c>
      <c r="AU327">
        <v>14699.402258167591</v>
      </c>
      <c r="AV327" s="1">
        <v>3536.9823576281101</v>
      </c>
      <c r="AW327" s="1">
        <v>0.23671022051999999</v>
      </c>
      <c r="AX327">
        <v>9264.9997474895463</v>
      </c>
      <c r="AY327" s="1">
        <v>0.59933858773000015</v>
      </c>
      <c r="AZ327">
        <v>1252.157034847025</v>
      </c>
      <c r="BA327">
        <v>8.2419729694999985E-2</v>
      </c>
      <c r="BB327">
        <v>1228.73255471172</v>
      </c>
      <c r="BC327" s="1">
        <v>8.153146205999999E-2</v>
      </c>
      <c r="BD327">
        <v>15282.8716946764</v>
      </c>
      <c r="BE327" s="1">
        <v>0.59434485394970071</v>
      </c>
      <c r="BF327">
        <v>0.22744858496152859</v>
      </c>
      <c r="BG327">
        <v>0.1283633777090939</v>
      </c>
      <c r="BH327">
        <v>3.3330788672251532E-2</v>
      </c>
      <c r="BI327">
        <v>1.6512394707425149E-2</v>
      </c>
    </row>
    <row r="328" spans="1:61" x14ac:dyDescent="0.35">
      <c r="A328" t="s">
        <v>1651</v>
      </c>
      <c r="B328" t="s">
        <v>953</v>
      </c>
      <c r="C328">
        <v>95.55</v>
      </c>
      <c r="D328">
        <v>23.87274315348516</v>
      </c>
      <c r="E328">
        <v>1601.7766204500001</v>
      </c>
      <c r="F328">
        <v>5.8887991250898006E-3</v>
      </c>
      <c r="G328">
        <v>2.2352297080459611E-2</v>
      </c>
      <c r="H328" t="s">
        <v>3</v>
      </c>
      <c r="I328">
        <v>2.189657133357719E-2</v>
      </c>
      <c r="J328">
        <v>0.91361058031215392</v>
      </c>
      <c r="K328">
        <v>4.4181172339024528E-2</v>
      </c>
      <c r="L328">
        <v>0.82602602554660121</v>
      </c>
      <c r="M328">
        <v>8.590283753765679E-3</v>
      </c>
      <c r="N328">
        <v>0.18815306555183531</v>
      </c>
      <c r="O328">
        <v>64043.453377327998</v>
      </c>
      <c r="P328" s="1">
        <v>0.19492531479793659</v>
      </c>
      <c r="Q328">
        <v>0.19192113514925449</v>
      </c>
      <c r="R328">
        <v>0.61315355005280892</v>
      </c>
      <c r="S328">
        <v>15.093999999999999</v>
      </c>
      <c r="T328">
        <v>85330.709738388992</v>
      </c>
      <c r="U328" s="1">
        <v>105.5513520369811</v>
      </c>
      <c r="V328">
        <v>178454.8716146496</v>
      </c>
      <c r="W328" s="1">
        <v>0.65081704676806407</v>
      </c>
      <c r="X328">
        <v>0.14946904798909519</v>
      </c>
      <c r="Y328">
        <v>0.19971390524284099</v>
      </c>
      <c r="Z328">
        <v>0.3491829532319361</v>
      </c>
      <c r="AA328">
        <v>178.45487161464959</v>
      </c>
      <c r="AB328">
        <v>4223.3916212470349</v>
      </c>
      <c r="AC328" s="1">
        <v>423.477179777983</v>
      </c>
      <c r="AD328">
        <v>135247.93608007659</v>
      </c>
      <c r="AE328" s="1" t="s">
        <v>3</v>
      </c>
      <c r="AF328">
        <v>33243.375</v>
      </c>
      <c r="AG328" s="1">
        <v>51046.708370396736</v>
      </c>
      <c r="AH328" s="1">
        <v>30.72347005</v>
      </c>
      <c r="AI328">
        <v>21.2996558</v>
      </c>
      <c r="AJ328">
        <v>23.804644150000001</v>
      </c>
      <c r="AK328">
        <v>1.4675</v>
      </c>
      <c r="AL328">
        <v>1.2037186</v>
      </c>
      <c r="AM328">
        <v>1.3372966500000001</v>
      </c>
      <c r="AN328">
        <v>239.61825523235191</v>
      </c>
      <c r="AO328" s="1">
        <v>0.95286949249302588</v>
      </c>
      <c r="AP328">
        <v>1987.5060880832759</v>
      </c>
      <c r="AQ328" s="1">
        <v>3383.3467585122212</v>
      </c>
      <c r="AR328" s="1">
        <v>9320.4286187224498</v>
      </c>
      <c r="AS328" s="1">
        <v>886.23526578738074</v>
      </c>
      <c r="AT328">
        <v>557.6914543429499</v>
      </c>
      <c r="AU328">
        <v>16135.20818544828</v>
      </c>
      <c r="AV328" s="1">
        <v>9290.7586969380336</v>
      </c>
      <c r="AW328" s="1">
        <v>0.53119651127499989</v>
      </c>
      <c r="AX328">
        <v>3876.0453945051149</v>
      </c>
      <c r="AY328" s="1">
        <v>0.22490633316</v>
      </c>
      <c r="AZ328">
        <v>804.13670346346498</v>
      </c>
      <c r="BA328">
        <v>4.6819035495000008E-2</v>
      </c>
      <c r="BB328">
        <v>3513.8083488919692</v>
      </c>
      <c r="BC328" s="1">
        <v>0.197078120045</v>
      </c>
      <c r="BD328">
        <v>17484.749143798581</v>
      </c>
      <c r="BE328" s="1">
        <v>0.54748901154712948</v>
      </c>
      <c r="BF328">
        <v>0.25081416238473742</v>
      </c>
      <c r="BG328">
        <v>0.13998352525395161</v>
      </c>
      <c r="BH328">
        <v>4.1353395389877208E-2</v>
      </c>
      <c r="BI328">
        <v>2.035990542430436E-2</v>
      </c>
    </row>
    <row r="329" spans="1:61" x14ac:dyDescent="0.35">
      <c r="A329" t="s">
        <v>1652</v>
      </c>
      <c r="B329" t="s">
        <v>954</v>
      </c>
      <c r="C329">
        <v>80.400000000000006</v>
      </c>
      <c r="D329">
        <v>8.5732501373066814</v>
      </c>
      <c r="E329">
        <v>649.36205170000005</v>
      </c>
      <c r="F329" t="s">
        <v>3</v>
      </c>
      <c r="G329">
        <v>3.1487901941667527E-2</v>
      </c>
      <c r="H329" t="s">
        <v>3</v>
      </c>
      <c r="I329">
        <v>8.1970856036459872E-2</v>
      </c>
      <c r="J329">
        <v>0.88291891178045012</v>
      </c>
      <c r="K329">
        <v>2.6829466673309061E-2</v>
      </c>
      <c r="L329">
        <v>0.30779770070935192</v>
      </c>
      <c r="M329">
        <v>2.8451350551263539E-2</v>
      </c>
      <c r="N329">
        <v>0.14853307287614209</v>
      </c>
      <c r="O329">
        <v>62587.343355341502</v>
      </c>
      <c r="P329" s="1">
        <v>0.19146753431988731</v>
      </c>
      <c r="Q329">
        <v>0.1719289119085439</v>
      </c>
      <c r="R329">
        <v>0.63660355377156885</v>
      </c>
      <c r="S329">
        <v>7.1849999999999996</v>
      </c>
      <c r="T329">
        <v>74438.938708820991</v>
      </c>
      <c r="U329" s="1">
        <v>96.364859685255851</v>
      </c>
      <c r="V329">
        <v>223862.21031353611</v>
      </c>
      <c r="W329" s="1">
        <v>0.72950785304408128</v>
      </c>
      <c r="X329">
        <v>6.1928321546044461E-2</v>
      </c>
      <c r="Y329">
        <v>0.20856382540987439</v>
      </c>
      <c r="Z329">
        <v>0.27049214695591878</v>
      </c>
      <c r="AA329">
        <v>223.862210313536</v>
      </c>
      <c r="AB329">
        <v>5807.042612406005</v>
      </c>
      <c r="AC329" s="1">
        <v>552.35602741975208</v>
      </c>
      <c r="AD329">
        <v>196743.2201624657</v>
      </c>
      <c r="AE329" s="1" t="s">
        <v>3</v>
      </c>
      <c r="AF329">
        <v>39520.974999999999</v>
      </c>
      <c r="AG329" s="1">
        <v>62623.311536076777</v>
      </c>
      <c r="AH329" s="1">
        <v>37.630927800000002</v>
      </c>
      <c r="AI329">
        <v>22.4495301</v>
      </c>
      <c r="AJ329">
        <v>27.786836600000001</v>
      </c>
      <c r="AK329">
        <v>2.0975000000000001</v>
      </c>
      <c r="AL329">
        <v>1.6775429500000001</v>
      </c>
      <c r="AM329">
        <v>2.0296880499999999</v>
      </c>
      <c r="AN329">
        <v>2257.893769703388</v>
      </c>
      <c r="AO329" s="1">
        <v>1.521438554739974</v>
      </c>
      <c r="AP329">
        <v>2391.385771328607</v>
      </c>
      <c r="AQ329" s="1">
        <v>3372.7863416421692</v>
      </c>
      <c r="AR329" s="1">
        <v>9045.5965575939808</v>
      </c>
      <c r="AS329" s="1">
        <v>865.8258464365623</v>
      </c>
      <c r="AT329">
        <v>367.22669534061538</v>
      </c>
      <c r="AU329">
        <v>16042.821212341931</v>
      </c>
      <c r="AV329" s="1">
        <v>8124.0614144651308</v>
      </c>
      <c r="AW329" s="1">
        <v>0.45737557666499989</v>
      </c>
      <c r="AX329">
        <v>6845.7959049054898</v>
      </c>
      <c r="AY329" s="1">
        <v>0.37870806150000003</v>
      </c>
      <c r="AZ329">
        <v>1380.93307289066</v>
      </c>
      <c r="BA329">
        <v>7.7108178139999997E-2</v>
      </c>
      <c r="BB329">
        <v>1557.4501043861701</v>
      </c>
      <c r="BC329" s="1">
        <v>8.6808183704999986E-2</v>
      </c>
      <c r="BD329">
        <v>17908.24049664745</v>
      </c>
      <c r="BE329" s="1">
        <v>0.54991100097438272</v>
      </c>
      <c r="BF329">
        <v>0.239880465015538</v>
      </c>
      <c r="BG329">
        <v>0.15295303149892481</v>
      </c>
      <c r="BH329">
        <v>3.7170046611653788E-2</v>
      </c>
      <c r="BI329">
        <v>2.0085455899500781E-2</v>
      </c>
    </row>
    <row r="330" spans="1:61" x14ac:dyDescent="0.35">
      <c r="A330" t="s">
        <v>1653</v>
      </c>
      <c r="B330" t="s">
        <v>955</v>
      </c>
      <c r="C330">
        <v>13.1</v>
      </c>
      <c r="D330">
        <v>139.346360727139</v>
      </c>
      <c r="E330">
        <v>1256.0012113499999</v>
      </c>
      <c r="F330">
        <v>1.877896386107723E-2</v>
      </c>
      <c r="G330">
        <v>4.5290574601998923E-2</v>
      </c>
      <c r="H330" t="s">
        <v>3</v>
      </c>
      <c r="I330">
        <v>5.224267073241419E-2</v>
      </c>
      <c r="J330">
        <v>0.84483581987813261</v>
      </c>
      <c r="K330">
        <v>5.6839217657809381E-2</v>
      </c>
      <c r="L330">
        <v>0.45957692849982912</v>
      </c>
      <c r="M330">
        <v>2.5717698314092641E-2</v>
      </c>
      <c r="N330">
        <v>0.15928474190871081</v>
      </c>
      <c r="O330">
        <v>62362.478941950503</v>
      </c>
      <c r="P330" s="1">
        <v>0.2113238873623339</v>
      </c>
      <c r="Q330">
        <v>0.17579328481640191</v>
      </c>
      <c r="R330">
        <v>0.61288282782126391</v>
      </c>
      <c r="S330">
        <v>12.186500000000001</v>
      </c>
      <c r="T330">
        <v>81267.679125230483</v>
      </c>
      <c r="U330" s="1">
        <v>107.8193252424748</v>
      </c>
      <c r="V330">
        <v>192874.7885783329</v>
      </c>
      <c r="W330" s="1">
        <v>0.71601309374986777</v>
      </c>
      <c r="X330">
        <v>0.20080065581593079</v>
      </c>
      <c r="Y330">
        <v>8.3186250434201456E-2</v>
      </c>
      <c r="Z330">
        <v>0.28398690625013218</v>
      </c>
      <c r="AA330">
        <v>192.8747885783329</v>
      </c>
      <c r="AB330">
        <v>6643.8960662587433</v>
      </c>
      <c r="AC330" s="1">
        <v>708.82765921204327</v>
      </c>
      <c r="AD330">
        <v>155427.2518563715</v>
      </c>
      <c r="AE330" s="1" t="s">
        <v>3</v>
      </c>
      <c r="AF330">
        <v>36627.925000000003</v>
      </c>
      <c r="AG330" s="1">
        <v>57515.016096601241</v>
      </c>
      <c r="AH330" s="1">
        <v>54.705276199999993</v>
      </c>
      <c r="AI330">
        <v>31.341220650000011</v>
      </c>
      <c r="AJ330">
        <v>39.288928000000013</v>
      </c>
      <c r="AK330">
        <v>1.6225000000000001</v>
      </c>
      <c r="AL330">
        <v>1.2359448</v>
      </c>
      <c r="AM330">
        <v>1.440415</v>
      </c>
      <c r="AN330">
        <v>168.89136769837569</v>
      </c>
      <c r="AO330">
        <v>1.0593850678884571</v>
      </c>
      <c r="AP330">
        <v>2160.227677032075</v>
      </c>
      <c r="AQ330" s="1">
        <v>2604.520717522345</v>
      </c>
      <c r="AR330" s="1">
        <v>8088.6850896870756</v>
      </c>
      <c r="AS330" s="1">
        <v>922.8254157802221</v>
      </c>
      <c r="AT330">
        <v>445.08160491952691</v>
      </c>
      <c r="AU330">
        <v>14221.340504941239</v>
      </c>
      <c r="AV330" s="1">
        <v>6985.92115828433</v>
      </c>
      <c r="AW330" s="1">
        <v>0.43366504800500011</v>
      </c>
      <c r="AX330">
        <v>6088.0200305277885</v>
      </c>
      <c r="AY330" s="1">
        <v>0.37375102488499989</v>
      </c>
      <c r="AZ330">
        <v>960.58781037950007</v>
      </c>
      <c r="BA330">
        <v>6.0427293964999997E-2</v>
      </c>
      <c r="BB330">
        <v>2193.878979347915</v>
      </c>
      <c r="BC330" s="1">
        <v>0.13215663314500001</v>
      </c>
      <c r="BD330">
        <v>16228.40797853953</v>
      </c>
      <c r="BE330" s="1">
        <v>0.53977615562394399</v>
      </c>
      <c r="BF330">
        <v>0.2303879832139212</v>
      </c>
      <c r="BG330">
        <v>0.1758961728309229</v>
      </c>
      <c r="BH330">
        <v>3.3127571843273453E-2</v>
      </c>
      <c r="BI330">
        <v>2.081211648793849E-2</v>
      </c>
    </row>
    <row r="331" spans="1:61" x14ac:dyDescent="0.35">
      <c r="A331" t="s">
        <v>1654</v>
      </c>
      <c r="B331" t="s">
        <v>956</v>
      </c>
      <c r="C331">
        <v>92.45</v>
      </c>
      <c r="D331">
        <v>10.482399092273941</v>
      </c>
      <c r="E331">
        <v>873.92524085000002</v>
      </c>
      <c r="F331">
        <v>1.7601499456067281E-2</v>
      </c>
      <c r="G331">
        <v>1.4532879625023041E-2</v>
      </c>
      <c r="H331" t="s">
        <v>3</v>
      </c>
      <c r="I331">
        <v>4.3333814674384477E-2</v>
      </c>
      <c r="J331">
        <v>0.92079968985261718</v>
      </c>
      <c r="K331">
        <v>2.830654959403333E-2</v>
      </c>
      <c r="L331">
        <v>0.33785789127209032</v>
      </c>
      <c r="M331">
        <v>1.984055351592684E-2</v>
      </c>
      <c r="N331">
        <v>0.1537857745763887</v>
      </c>
      <c r="O331">
        <v>61741.792497930001</v>
      </c>
      <c r="P331" s="1">
        <v>0.24234796640513159</v>
      </c>
      <c r="Q331">
        <v>0.20397092981275181</v>
      </c>
      <c r="R331">
        <v>0.55368110378211655</v>
      </c>
      <c r="S331">
        <v>10.446999999999999</v>
      </c>
      <c r="T331">
        <v>72716.749620414019</v>
      </c>
      <c r="U331" s="1">
        <v>87.722090346151191</v>
      </c>
      <c r="V331">
        <v>228239.63694866569</v>
      </c>
      <c r="W331" s="1">
        <v>0.79910480057392186</v>
      </c>
      <c r="X331">
        <v>5.6284152346330871E-2</v>
      </c>
      <c r="Y331">
        <v>0.14461104707974731</v>
      </c>
      <c r="Z331">
        <v>0.2008951994260782</v>
      </c>
      <c r="AA331">
        <v>228.23963694866561</v>
      </c>
      <c r="AB331">
        <v>5817.4075796545676</v>
      </c>
      <c r="AC331" s="1">
        <v>581.56096648301479</v>
      </c>
      <c r="AD331">
        <v>191233.29659343511</v>
      </c>
      <c r="AE331" s="1" t="s">
        <v>3</v>
      </c>
      <c r="AF331">
        <v>40786.699999999997</v>
      </c>
      <c r="AG331" s="1">
        <v>64071.338464873857</v>
      </c>
      <c r="AH331" s="1">
        <v>37.179667950000002</v>
      </c>
      <c r="AI331">
        <v>22.06794725</v>
      </c>
      <c r="AJ331">
        <v>27.084476250000009</v>
      </c>
      <c r="AK331">
        <v>1.6625000000000001</v>
      </c>
      <c r="AL331">
        <v>1.1257713</v>
      </c>
      <c r="AM331">
        <v>1.5012373000000001</v>
      </c>
      <c r="AN331">
        <v>1754.90743873616</v>
      </c>
      <c r="AO331">
        <v>1.308702059632644</v>
      </c>
      <c r="AP331">
        <v>2128.3069203700611</v>
      </c>
      <c r="AQ331" s="1">
        <v>3328.940857353216</v>
      </c>
      <c r="AR331" s="1">
        <v>8335.3672712383086</v>
      </c>
      <c r="AS331" s="1">
        <v>877.72829879760627</v>
      </c>
      <c r="AT331">
        <v>449.32213573243462</v>
      </c>
      <c r="AU331">
        <v>15119.66548349163</v>
      </c>
      <c r="AV331" s="1">
        <v>7462.9878626665059</v>
      </c>
      <c r="AW331" s="1">
        <v>0.44800625568500002</v>
      </c>
      <c r="AX331">
        <v>6688.4472766223753</v>
      </c>
      <c r="AY331" s="1">
        <v>0.38376869101500011</v>
      </c>
      <c r="AZ331">
        <v>1120.878691569415</v>
      </c>
      <c r="BA331">
        <v>6.6908592404999995E-2</v>
      </c>
      <c r="BB331">
        <v>1722.266051326365</v>
      </c>
      <c r="BC331" s="1">
        <v>0.10131646091</v>
      </c>
      <c r="BD331">
        <v>16994.579882184658</v>
      </c>
      <c r="BE331" s="1">
        <v>0.54110496125806007</v>
      </c>
      <c r="BF331">
        <v>0.2352256554318177</v>
      </c>
      <c r="BG331">
        <v>0.16337009801251651</v>
      </c>
      <c r="BH331">
        <v>4.0045331336361421E-2</v>
      </c>
      <c r="BI331">
        <v>2.0253953961244249E-2</v>
      </c>
    </row>
    <row r="332" spans="1:61" x14ac:dyDescent="0.35">
      <c r="A332" t="s">
        <v>1655</v>
      </c>
      <c r="B332" t="s">
        <v>957</v>
      </c>
      <c r="C332">
        <v>31.7</v>
      </c>
      <c r="D332">
        <v>175.25295401642791</v>
      </c>
      <c r="E332">
        <v>4902.7176468999996</v>
      </c>
      <c r="F332">
        <v>3.1885644413368837E-2</v>
      </c>
      <c r="G332">
        <v>3.9294237714921257E-2</v>
      </c>
      <c r="H332">
        <v>2.190376699497891E-3</v>
      </c>
      <c r="I332">
        <v>4.8416247527991077E-2</v>
      </c>
      <c r="J332">
        <v>0.83024540524394386</v>
      </c>
      <c r="K332">
        <v>4.9000448928343897E-2</v>
      </c>
      <c r="L332">
        <v>0.21199728264840759</v>
      </c>
      <c r="M332">
        <v>2.1731767969934469E-2</v>
      </c>
      <c r="N332">
        <v>0.14236650780572671</v>
      </c>
      <c r="O332">
        <v>75795.240659186995</v>
      </c>
      <c r="P332" s="1">
        <v>0.17244866215886029</v>
      </c>
      <c r="Q332">
        <v>0.18966880997918459</v>
      </c>
      <c r="R332">
        <v>0.6378825278619551</v>
      </c>
      <c r="S332">
        <v>31.737500000000001</v>
      </c>
      <c r="T332">
        <v>99609.268725065485</v>
      </c>
      <c r="U332" s="1">
        <v>161.62158400672851</v>
      </c>
      <c r="V332">
        <v>270983.04888040689</v>
      </c>
      <c r="W332" s="1">
        <v>0.79934348377732745</v>
      </c>
      <c r="X332">
        <v>0.16183577322327869</v>
      </c>
      <c r="Y332">
        <v>3.8820742999393927E-2</v>
      </c>
      <c r="Z332">
        <v>0.20065651622267269</v>
      </c>
      <c r="AA332">
        <v>270.98304888040701</v>
      </c>
      <c r="AB332">
        <v>9675.6459771099526</v>
      </c>
      <c r="AC332" s="1">
        <v>985.23745399951144</v>
      </c>
      <c r="AD332">
        <v>229977.87217781771</v>
      </c>
      <c r="AE332" s="1" t="s">
        <v>3</v>
      </c>
      <c r="AF332">
        <v>48852.15</v>
      </c>
      <c r="AG332" s="1">
        <v>91473.058934329703</v>
      </c>
      <c r="AH332" s="1">
        <v>65.270966049999998</v>
      </c>
      <c r="AI332">
        <v>33.876384199999997</v>
      </c>
      <c r="AJ332">
        <v>38.880290450000011</v>
      </c>
      <c r="AK332">
        <v>1.8979999999999999</v>
      </c>
      <c r="AL332">
        <v>1.4329532</v>
      </c>
      <c r="AM332">
        <v>1.6183472000000001</v>
      </c>
      <c r="AN332">
        <v>0</v>
      </c>
      <c r="AO332" s="1">
        <v>0.81732575933866891</v>
      </c>
      <c r="AP332">
        <v>1716.141229164881</v>
      </c>
      <c r="AQ332" s="1">
        <v>2554.923344621091</v>
      </c>
      <c r="AR332" s="1">
        <v>8384.0005235572535</v>
      </c>
      <c r="AS332" s="1">
        <v>1025.950461624871</v>
      </c>
      <c r="AT332">
        <v>374.90187727135952</v>
      </c>
      <c r="AU332">
        <v>14055.917436239461</v>
      </c>
      <c r="AV332" s="1">
        <v>3892.0264891891152</v>
      </c>
      <c r="AW332" s="1">
        <v>0.26621038561499988</v>
      </c>
      <c r="AX332">
        <v>8538.9006920703923</v>
      </c>
      <c r="AY332" s="1">
        <v>0.57166580364999997</v>
      </c>
      <c r="AZ332">
        <v>1208.1613663968849</v>
      </c>
      <c r="BA332">
        <v>8.2655575140000007E-2</v>
      </c>
      <c r="BB332">
        <v>1157.3520756676451</v>
      </c>
      <c r="BC332" s="1">
        <v>7.9468235590000005E-2</v>
      </c>
      <c r="BD332">
        <v>14796.440623324041</v>
      </c>
      <c r="BE332" s="1">
        <v>0.59271133152788946</v>
      </c>
      <c r="BF332">
        <v>0.23504141094131389</v>
      </c>
      <c r="BG332">
        <v>0.1224010466655575</v>
      </c>
      <c r="BH332">
        <v>3.3624794536553322E-2</v>
      </c>
      <c r="BI332">
        <v>1.6221416328685848E-2</v>
      </c>
    </row>
    <row r="333" spans="1:61" x14ac:dyDescent="0.35">
      <c r="A333" t="s">
        <v>1656</v>
      </c>
      <c r="B333" t="s">
        <v>958</v>
      </c>
      <c r="C333">
        <v>151.94999999999999</v>
      </c>
      <c r="D333">
        <v>11.485612640855591</v>
      </c>
      <c r="E333">
        <v>1319.2437369500001</v>
      </c>
      <c r="F333" t="s">
        <v>3</v>
      </c>
      <c r="G333">
        <v>1.44119218271516E-2</v>
      </c>
      <c r="H333" t="s">
        <v>3</v>
      </c>
      <c r="I333">
        <v>1.352861411021954E-2</v>
      </c>
      <c r="J333">
        <v>0.94923619227054412</v>
      </c>
      <c r="K333">
        <v>2.891810112543939E-2</v>
      </c>
      <c r="L333">
        <v>0.95114372288914706</v>
      </c>
      <c r="M333" t="s">
        <v>3</v>
      </c>
      <c r="N333">
        <v>0.18254495810437071</v>
      </c>
      <c r="O333">
        <v>62893.870486887499</v>
      </c>
      <c r="P333" s="1">
        <v>0.1797840404549011</v>
      </c>
      <c r="Q333">
        <v>0.19724327480092979</v>
      </c>
      <c r="R333">
        <v>0.622972684744169</v>
      </c>
      <c r="S333">
        <v>12.560499999999999</v>
      </c>
      <c r="T333">
        <v>85725.500812836486</v>
      </c>
      <c r="U333" s="1">
        <v>103.1394361656556</v>
      </c>
      <c r="V333">
        <v>181111.20185649971</v>
      </c>
      <c r="W333" s="1">
        <v>0.64608697229025769</v>
      </c>
      <c r="X333">
        <v>8.110592095565039E-2</v>
      </c>
      <c r="Y333">
        <v>0.27280710675409192</v>
      </c>
      <c r="Z333">
        <v>0.35391302770974242</v>
      </c>
      <c r="AA333">
        <v>181.1112018564998</v>
      </c>
      <c r="AB333">
        <v>3899.436818253861</v>
      </c>
      <c r="AC333" s="1">
        <v>356.79726255925738</v>
      </c>
      <c r="AD333">
        <v>136743.10763791579</v>
      </c>
      <c r="AE333" s="1" t="s">
        <v>3</v>
      </c>
      <c r="AF333">
        <v>34366.875</v>
      </c>
      <c r="AG333" s="1">
        <v>51674.598302195969</v>
      </c>
      <c r="AH333" s="1">
        <v>25.302978400000001</v>
      </c>
      <c r="AI333">
        <v>20.132583400000001</v>
      </c>
      <c r="AJ333">
        <v>21.134767100000001</v>
      </c>
      <c r="AK333">
        <v>1.3325</v>
      </c>
      <c r="AL333">
        <v>1.1312899999999999</v>
      </c>
      <c r="AM333">
        <v>1.2244305</v>
      </c>
      <c r="AN333">
        <v>7.9798570112431071E-3</v>
      </c>
      <c r="AO333" s="1">
        <v>0.84532215235959551</v>
      </c>
      <c r="AP333">
        <v>2167.736949271406</v>
      </c>
      <c r="AQ333" s="1">
        <v>3886.5287633997482</v>
      </c>
      <c r="AR333" s="1">
        <v>9684.0526021815658</v>
      </c>
      <c r="AS333" s="1">
        <v>851.86596779721344</v>
      </c>
      <c r="AT333">
        <v>471.87087232621781</v>
      </c>
      <c r="AU333">
        <v>16890.690480732461</v>
      </c>
      <c r="AV333" s="1">
        <v>10970.685066941011</v>
      </c>
      <c r="AW333" s="1">
        <v>0.59315131908999996</v>
      </c>
      <c r="AX333">
        <v>3309.4259515202548</v>
      </c>
      <c r="AY333" s="1">
        <v>0.18394716691499999</v>
      </c>
      <c r="AZ333">
        <v>820.28117531830981</v>
      </c>
      <c r="BA333">
        <v>4.4308559594999998E-2</v>
      </c>
      <c r="BB333">
        <v>3316.4217726022948</v>
      </c>
      <c r="BC333" s="1">
        <v>0.1785929544</v>
      </c>
      <c r="BD333">
        <v>18416.813966381869</v>
      </c>
      <c r="BE333" s="1">
        <v>0.5326401492890539</v>
      </c>
      <c r="BF333">
        <v>0.25459014450786083</v>
      </c>
      <c r="BG333">
        <v>0.14297315164833529</v>
      </c>
      <c r="BH333">
        <v>4.3651994110017037E-2</v>
      </c>
      <c r="BI333">
        <v>2.614456044473296E-2</v>
      </c>
    </row>
    <row r="334" spans="1:61" x14ac:dyDescent="0.35">
      <c r="A334" t="s">
        <v>1657</v>
      </c>
      <c r="B334" t="s">
        <v>959</v>
      </c>
      <c r="C334">
        <v>30.75</v>
      </c>
      <c r="D334">
        <v>189.9953925371282</v>
      </c>
      <c r="E334">
        <v>5205.8795131500001</v>
      </c>
      <c r="F334">
        <v>2.282481442341372E-2</v>
      </c>
      <c r="G334">
        <v>4.8588999939630603E-2</v>
      </c>
      <c r="H334">
        <v>2.194544955453178E-3</v>
      </c>
      <c r="I334">
        <v>5.8691653062019303E-2</v>
      </c>
      <c r="J334">
        <v>0.81258585960482621</v>
      </c>
      <c r="K334">
        <v>5.6060167110991432E-2</v>
      </c>
      <c r="L334">
        <v>0.27949379332545238</v>
      </c>
      <c r="M334">
        <v>2.0765417283951659E-2</v>
      </c>
      <c r="N334">
        <v>0.1523900455855485</v>
      </c>
      <c r="O334">
        <v>75712.02115488</v>
      </c>
      <c r="P334" s="1">
        <v>0.16616752559290221</v>
      </c>
      <c r="Q334">
        <v>0.1807959060669736</v>
      </c>
      <c r="R334">
        <v>0.65303656834012414</v>
      </c>
      <c r="S334">
        <v>35.604500000000009</v>
      </c>
      <c r="T334">
        <v>100123.853128153</v>
      </c>
      <c r="U334" s="1">
        <v>151.5789031548083</v>
      </c>
      <c r="V334">
        <v>253901.77902459359</v>
      </c>
      <c r="W334" s="1">
        <v>0.76587794852680269</v>
      </c>
      <c r="X334">
        <v>0.18912904537286379</v>
      </c>
      <c r="Y334">
        <v>4.499300610033348E-2</v>
      </c>
      <c r="Z334">
        <v>0.23412205147319731</v>
      </c>
      <c r="AA334">
        <v>253.90177902459359</v>
      </c>
      <c r="AB334">
        <v>9159.0718188670253</v>
      </c>
      <c r="AC334" s="1">
        <v>920.80252983814603</v>
      </c>
      <c r="AD334">
        <v>210979.83580419529</v>
      </c>
      <c r="AE334" s="1" t="s">
        <v>3</v>
      </c>
      <c r="AF334">
        <v>45592.15</v>
      </c>
      <c r="AG334" s="1">
        <v>80551.14175918448</v>
      </c>
      <c r="AH334" s="1">
        <v>63.148469250000012</v>
      </c>
      <c r="AI334">
        <v>33.597654949999999</v>
      </c>
      <c r="AJ334">
        <v>39.888532049999988</v>
      </c>
      <c r="AK334">
        <v>2.2599999999999998</v>
      </c>
      <c r="AL334">
        <v>1.7609684999999999</v>
      </c>
      <c r="AM334">
        <v>2.0041655</v>
      </c>
      <c r="AN334">
        <v>174.5924527982568</v>
      </c>
      <c r="AO334" s="1">
        <v>0.90354076640923198</v>
      </c>
      <c r="AP334">
        <v>1706.9117514550269</v>
      </c>
      <c r="AQ334" s="1">
        <v>2465.8785013048941</v>
      </c>
      <c r="AR334" s="1">
        <v>8380.9784461284944</v>
      </c>
      <c r="AS334" s="1">
        <v>1044.699497292673</v>
      </c>
      <c r="AT334">
        <v>390.92944315054581</v>
      </c>
      <c r="AU334">
        <v>13989.397639331641</v>
      </c>
      <c r="AV334" s="1">
        <v>4148.0823237075601</v>
      </c>
      <c r="AW334" s="1">
        <v>0.28450590651500002</v>
      </c>
      <c r="AX334">
        <v>8148.2338121656767</v>
      </c>
      <c r="AY334" s="1">
        <v>0.54656605629499988</v>
      </c>
      <c r="AZ334">
        <v>1139.3892927540851</v>
      </c>
      <c r="BA334">
        <v>7.9455344965000008E-2</v>
      </c>
      <c r="BB334">
        <v>1312.469731494755</v>
      </c>
      <c r="BC334" s="1">
        <v>8.9472692224999997E-2</v>
      </c>
      <c r="BD334">
        <v>14748.175160122069</v>
      </c>
      <c r="BE334" s="1">
        <v>0.59366897153715104</v>
      </c>
      <c r="BF334">
        <v>0.23408963097569799</v>
      </c>
      <c r="BG334">
        <v>0.12544757449793331</v>
      </c>
      <c r="BH334">
        <v>2.9673143592492381E-2</v>
      </c>
      <c r="BI334">
        <v>1.7120679396725111E-2</v>
      </c>
    </row>
    <row r="335" spans="1:61" x14ac:dyDescent="0.35">
      <c r="A335" t="s">
        <v>1658</v>
      </c>
      <c r="B335" t="s">
        <v>960</v>
      </c>
      <c r="C335">
        <v>87.65</v>
      </c>
      <c r="D335">
        <v>13.65079033404475</v>
      </c>
      <c r="E335">
        <v>1106.49807685</v>
      </c>
      <c r="F335">
        <v>1.0981649328789001E-2</v>
      </c>
      <c r="G335">
        <v>7.5593469841767564E-3</v>
      </c>
      <c r="H335" t="s">
        <v>3</v>
      </c>
      <c r="I335">
        <v>1.8671228874889131E-2</v>
      </c>
      <c r="J335">
        <v>0.95318736388132275</v>
      </c>
      <c r="K335">
        <v>2.6730212647394301E-2</v>
      </c>
      <c r="L335">
        <v>0.19860098398036449</v>
      </c>
      <c r="M335">
        <v>1.2591738087898589E-2</v>
      </c>
      <c r="N335">
        <v>0.12113210487358669</v>
      </c>
      <c r="O335">
        <v>64346.898899525499</v>
      </c>
      <c r="P335" s="1">
        <v>0.18894833646220191</v>
      </c>
      <c r="Q335">
        <v>0.18081341810313209</v>
      </c>
      <c r="R335">
        <v>0.63023824543466589</v>
      </c>
      <c r="S335">
        <v>8.9570000000000007</v>
      </c>
      <c r="T335">
        <v>84844.730674819002</v>
      </c>
      <c r="U335" s="1">
        <v>130.1592881386442</v>
      </c>
      <c r="V335">
        <v>192343.3397940229</v>
      </c>
      <c r="W335" s="1">
        <v>0.8615099488421718</v>
      </c>
      <c r="X335">
        <v>6.8577346947421416E-2</v>
      </c>
      <c r="Y335">
        <v>6.9912704210406823E-2</v>
      </c>
      <c r="Z335">
        <v>0.1384900511578282</v>
      </c>
      <c r="AA335">
        <v>192.3433397940228</v>
      </c>
      <c r="AB335">
        <v>4352.4950259441084</v>
      </c>
      <c r="AC335" s="1">
        <v>511.83349343780782</v>
      </c>
      <c r="AD335">
        <v>178574.96129984371</v>
      </c>
      <c r="AE335" s="1" t="s">
        <v>3</v>
      </c>
      <c r="AF335">
        <v>45519.474999999999</v>
      </c>
      <c r="AG335" s="1">
        <v>75799.493635642924</v>
      </c>
      <c r="AH335" s="1">
        <v>33.163689099999992</v>
      </c>
      <c r="AI335">
        <v>21.498560999999999</v>
      </c>
      <c r="AJ335">
        <v>23.669523399999999</v>
      </c>
      <c r="AK335">
        <v>1.5455000000000001</v>
      </c>
      <c r="AL335">
        <v>0.97984795000000013</v>
      </c>
      <c r="AM335">
        <v>1.3040504500000001</v>
      </c>
      <c r="AN335">
        <v>1825.0244113176691</v>
      </c>
      <c r="AO335" s="1">
        <v>1.1644953395977931</v>
      </c>
      <c r="AP335">
        <v>1726.4287330472459</v>
      </c>
      <c r="AQ335" s="1">
        <v>2759.1205137768579</v>
      </c>
      <c r="AR335" s="1">
        <v>7712.0689078919149</v>
      </c>
      <c r="AS335" s="1">
        <v>617.50661862575691</v>
      </c>
      <c r="AT335">
        <v>1152.5000511129169</v>
      </c>
      <c r="AU335">
        <v>13967.62482445469</v>
      </c>
      <c r="AV335" s="1">
        <v>7013.0195655845646</v>
      </c>
      <c r="AW335" s="1">
        <v>0.46959577666000002</v>
      </c>
      <c r="AX335">
        <v>5607.5037847857766</v>
      </c>
      <c r="AY335" s="1">
        <v>0.37148836597000001</v>
      </c>
      <c r="AZ335">
        <v>1195.76857002981</v>
      </c>
      <c r="BA335">
        <v>7.9154150485000005E-2</v>
      </c>
      <c r="BB335">
        <v>1202.31996137805</v>
      </c>
      <c r="BC335" s="1">
        <v>7.9761706900000007E-2</v>
      </c>
      <c r="BD335">
        <v>15018.611881778201</v>
      </c>
      <c r="BE335" s="1">
        <v>0.5576537094498365</v>
      </c>
      <c r="BF335">
        <v>0.2402174634113626</v>
      </c>
      <c r="BG335">
        <v>0.1414298542491482</v>
      </c>
      <c r="BH335">
        <v>3.8588119002444438E-2</v>
      </c>
      <c r="BI335">
        <v>2.211085388720839E-2</v>
      </c>
    </row>
    <row r="336" spans="1:61" x14ac:dyDescent="0.35">
      <c r="A336" t="s">
        <v>1659</v>
      </c>
      <c r="B336" t="s">
        <v>961</v>
      </c>
      <c r="C336">
        <v>176.2</v>
      </c>
      <c r="D336">
        <v>9.5094721827106401</v>
      </c>
      <c r="E336">
        <v>1489.225455</v>
      </c>
      <c r="F336">
        <v>6.0974909025940339E-3</v>
      </c>
      <c r="G336">
        <v>1.0620337003881221E-2</v>
      </c>
      <c r="H336" t="s">
        <v>3</v>
      </c>
      <c r="I336">
        <v>3.4474532218557542E-2</v>
      </c>
      <c r="J336">
        <v>0.92305303158556207</v>
      </c>
      <c r="K336">
        <v>3.1015550188541321E-2</v>
      </c>
      <c r="L336">
        <v>0.35712893962407971</v>
      </c>
      <c r="M336">
        <v>9.4825366057978422E-3</v>
      </c>
      <c r="N336">
        <v>0.15624616031607369</v>
      </c>
      <c r="O336">
        <v>64142.286989848988</v>
      </c>
      <c r="P336" s="1">
        <v>0.1839485147147579</v>
      </c>
      <c r="Q336">
        <v>0.16314943991014411</v>
      </c>
      <c r="R336">
        <v>0.65290204537509822</v>
      </c>
      <c r="S336">
        <v>14.945</v>
      </c>
      <c r="T336">
        <v>77910.39047217599</v>
      </c>
      <c r="U336" s="1">
        <v>103.14529868449981</v>
      </c>
      <c r="V336">
        <v>258118.6999236352</v>
      </c>
      <c r="W336" s="1">
        <v>0.74384386579817563</v>
      </c>
      <c r="X336">
        <v>8.0313837986568354E-2</v>
      </c>
      <c r="Y336">
        <v>0.17584229621525599</v>
      </c>
      <c r="Z336">
        <v>0.25615613420182431</v>
      </c>
      <c r="AA336">
        <v>258.11869992363512</v>
      </c>
      <c r="AB336">
        <v>6276.2443913116676</v>
      </c>
      <c r="AC336" s="1">
        <v>553.85625983650721</v>
      </c>
      <c r="AD336">
        <v>214716.86656597641</v>
      </c>
      <c r="AE336" s="1" t="s">
        <v>3</v>
      </c>
      <c r="AF336">
        <v>39758.625</v>
      </c>
      <c r="AG336" s="1">
        <v>64697.645874199203</v>
      </c>
      <c r="AH336" s="1">
        <v>32.753513599999998</v>
      </c>
      <c r="AI336">
        <v>21.0991857</v>
      </c>
      <c r="AJ336">
        <v>24.67524585</v>
      </c>
      <c r="AK336">
        <v>1.3774999999999999</v>
      </c>
      <c r="AL336">
        <v>0.97445425000000019</v>
      </c>
      <c r="AM336">
        <v>1.1983807</v>
      </c>
      <c r="AN336">
        <v>1148.268937765049</v>
      </c>
      <c r="AO336">
        <v>1.14539110053544</v>
      </c>
      <c r="AP336">
        <v>1875.4648000366151</v>
      </c>
      <c r="AQ336" s="1">
        <v>2953.7545528777532</v>
      </c>
      <c r="AR336" s="1">
        <v>8092.9089332492131</v>
      </c>
      <c r="AS336" s="1">
        <v>829.8824828187428</v>
      </c>
      <c r="AT336" s="1">
        <v>362.01802887277029</v>
      </c>
      <c r="AU336">
        <v>14114.0287978551</v>
      </c>
      <c r="AV336" s="1">
        <v>6918.0870746603196</v>
      </c>
      <c r="AW336" s="1">
        <v>0.44284022437499998</v>
      </c>
      <c r="AX336">
        <v>6405.7216702650558</v>
      </c>
      <c r="AY336" s="1">
        <v>0.38741374942000001</v>
      </c>
      <c r="AZ336">
        <v>1135.4673602693999</v>
      </c>
      <c r="BA336">
        <v>7.1294989325000002E-2</v>
      </c>
      <c r="BB336">
        <v>1564.827771706535</v>
      </c>
      <c r="BC336" s="1">
        <v>9.845103686499998E-2</v>
      </c>
      <c r="BD336">
        <v>16024.10387690131</v>
      </c>
      <c r="BE336" s="1">
        <v>0.55623815621570727</v>
      </c>
      <c r="BF336">
        <v>0.24673234826083401</v>
      </c>
      <c r="BG336">
        <v>0.13191834799646029</v>
      </c>
      <c r="BH336">
        <v>4.3203515082370393E-2</v>
      </c>
      <c r="BI336">
        <v>2.1907632444628129E-2</v>
      </c>
    </row>
    <row r="337" spans="1:61" x14ac:dyDescent="0.35">
      <c r="A337" t="s">
        <v>1660</v>
      </c>
      <c r="B337" t="s">
        <v>962</v>
      </c>
      <c r="C337">
        <v>28.05</v>
      </c>
      <c r="D337">
        <v>193.185899246768</v>
      </c>
      <c r="E337">
        <v>4776.1599520999989</v>
      </c>
      <c r="F337">
        <v>2.8456167957012932E-2</v>
      </c>
      <c r="G337">
        <v>7.9023954378170641E-2</v>
      </c>
      <c r="H337">
        <v>2.3147785744164879E-3</v>
      </c>
      <c r="I337">
        <v>6.5247914743152821E-2</v>
      </c>
      <c r="J337">
        <v>0.75293499223521498</v>
      </c>
      <c r="K337">
        <v>7.285841627016984E-2</v>
      </c>
      <c r="L337">
        <v>0.35959332475865491</v>
      </c>
      <c r="M337">
        <v>2.484117339293378E-2</v>
      </c>
      <c r="N337">
        <v>0.15949057485270379</v>
      </c>
      <c r="O337">
        <v>73549.659836805993</v>
      </c>
      <c r="P337" s="1">
        <v>0.1789701674539646</v>
      </c>
      <c r="Q337">
        <v>0.18470652894572279</v>
      </c>
      <c r="R337">
        <v>0.63632330360031264</v>
      </c>
      <c r="S337">
        <v>34.926499999999997</v>
      </c>
      <c r="T337">
        <v>98269.140616588003</v>
      </c>
      <c r="U337" s="1">
        <v>137.25469825544661</v>
      </c>
      <c r="V337">
        <v>241398.75848220251</v>
      </c>
      <c r="W337" s="1">
        <v>0.74742032062661978</v>
      </c>
      <c r="X337">
        <v>0.2090739614428353</v>
      </c>
      <c r="Y337">
        <v>4.3505717930544842E-2</v>
      </c>
      <c r="Z337">
        <v>0.25257967937338011</v>
      </c>
      <c r="AA337">
        <v>241.39875848220251</v>
      </c>
      <c r="AB337">
        <v>9428.8814541102365</v>
      </c>
      <c r="AC337" s="1">
        <v>917.13939303235509</v>
      </c>
      <c r="AD337">
        <v>199671.5397613642</v>
      </c>
      <c r="AE337" s="1" t="s">
        <v>3</v>
      </c>
      <c r="AF337">
        <v>42197.675000000003</v>
      </c>
      <c r="AG337" s="1">
        <v>72740.80636685589</v>
      </c>
      <c r="AH337" s="1">
        <v>68.71835320000001</v>
      </c>
      <c r="AI337">
        <v>35.645140949999998</v>
      </c>
      <c r="AJ337">
        <v>44.205962550000002</v>
      </c>
      <c r="AK337">
        <v>1.8805000000000001</v>
      </c>
      <c r="AL337">
        <v>1.4134772</v>
      </c>
      <c r="AM337">
        <v>1.6348130999999999</v>
      </c>
      <c r="AN337">
        <v>174.5924527982568</v>
      </c>
      <c r="AO337" s="1">
        <v>0.98002479076433957</v>
      </c>
      <c r="AP337">
        <v>1767.5571481650311</v>
      </c>
      <c r="AQ337" s="1">
        <v>2618.001606862772</v>
      </c>
      <c r="AR337" s="1">
        <v>8846.073297985793</v>
      </c>
      <c r="AS337" s="1">
        <v>1011.786156578855</v>
      </c>
      <c r="AT337">
        <v>436.41761658327698</v>
      </c>
      <c r="AU337">
        <v>14679.835826175729</v>
      </c>
      <c r="AV337" s="1">
        <v>4255.2133593967692</v>
      </c>
      <c r="AW337" s="1">
        <v>0.27832286627500002</v>
      </c>
      <c r="AX337">
        <v>8497.4497880255185</v>
      </c>
      <c r="AY337" s="1">
        <v>0.53625921504999996</v>
      </c>
      <c r="AZ337">
        <v>1178.0065633885349</v>
      </c>
      <c r="BA337">
        <v>7.8154581804999984E-2</v>
      </c>
      <c r="BB337">
        <v>1669.4123469605099</v>
      </c>
      <c r="BC337" s="1">
        <v>0.10726333687</v>
      </c>
      <c r="BD337">
        <v>15600.082057771329</v>
      </c>
      <c r="BE337" s="1">
        <v>0.58305610288443854</v>
      </c>
      <c r="BF337">
        <v>0.23828548338556849</v>
      </c>
      <c r="BG337">
        <v>0.1326121774914148</v>
      </c>
      <c r="BH337">
        <v>2.8914386572379911E-2</v>
      </c>
      <c r="BI337">
        <v>1.71318496661984E-2</v>
      </c>
    </row>
    <row r="338" spans="1:61" x14ac:dyDescent="0.35">
      <c r="A338" t="s">
        <v>1661</v>
      </c>
      <c r="B338" t="s">
        <v>963</v>
      </c>
      <c r="C338">
        <v>15.65</v>
      </c>
      <c r="D338">
        <v>348.28713821333662</v>
      </c>
      <c r="E338">
        <v>4454.9711234000006</v>
      </c>
      <c r="F338">
        <v>5.3523542255998844E-3</v>
      </c>
      <c r="G338">
        <v>0.36687135013469779</v>
      </c>
      <c r="H338">
        <v>2.1521552213710918E-3</v>
      </c>
      <c r="I338">
        <v>0.1343013755686977</v>
      </c>
      <c r="J338">
        <v>0.36755226680339609</v>
      </c>
      <c r="K338">
        <v>0.12586317008960371</v>
      </c>
      <c r="L338">
        <v>0.99623893142567144</v>
      </c>
      <c r="M338">
        <v>6.4607100032740117E-2</v>
      </c>
      <c r="N338">
        <v>0.19681046572606059</v>
      </c>
      <c r="O338">
        <v>66018.948047067999</v>
      </c>
      <c r="P338" s="1">
        <v>0.26084375287399642</v>
      </c>
      <c r="Q338">
        <v>0.1960919235676517</v>
      </c>
      <c r="R338">
        <v>0.54306432355835188</v>
      </c>
      <c r="S338">
        <v>54.99649999999999</v>
      </c>
      <c r="T338">
        <v>87033.309097844496</v>
      </c>
      <c r="U338" s="1">
        <v>88.526106138200973</v>
      </c>
      <c r="V338">
        <v>121803.43581351091</v>
      </c>
      <c r="W338" s="1">
        <v>0.66349320598386996</v>
      </c>
      <c r="X338">
        <v>0.25516612762637803</v>
      </c>
      <c r="Y338">
        <v>8.1340666389752056E-2</v>
      </c>
      <c r="Z338">
        <v>0.33650679401612998</v>
      </c>
      <c r="AA338">
        <v>121.8034358135109</v>
      </c>
      <c r="AB338">
        <v>4748.2444562430228</v>
      </c>
      <c r="AC338" s="1">
        <v>558.13627216639975</v>
      </c>
      <c r="AD338">
        <v>70358.531404629728</v>
      </c>
      <c r="AE338" s="1" t="s">
        <v>3</v>
      </c>
      <c r="AF338">
        <v>28740.400000000001</v>
      </c>
      <c r="AG338" s="1">
        <v>42286.592399107387</v>
      </c>
      <c r="AH338" s="1">
        <v>57.800428749999988</v>
      </c>
      <c r="AI338">
        <v>34.753028299999997</v>
      </c>
      <c r="AJ338">
        <v>42.8963392</v>
      </c>
      <c r="AK338">
        <v>2.3940000000000001</v>
      </c>
      <c r="AL338">
        <v>1.9163046500000001</v>
      </c>
      <c r="AM338">
        <v>2.20090875</v>
      </c>
      <c r="AN338">
        <v>7.2906756133461856E-2</v>
      </c>
      <c r="AO338">
        <v>1.2314897466191901</v>
      </c>
      <c r="AP338">
        <v>2598.048792831541</v>
      </c>
      <c r="AQ338" s="1">
        <v>4163.3664278975139</v>
      </c>
      <c r="AR338" s="1">
        <v>9874.6470682386389</v>
      </c>
      <c r="AS338" s="1">
        <v>1377.2660212117139</v>
      </c>
      <c r="AT338">
        <v>802.15241127604224</v>
      </c>
      <c r="AU338">
        <v>18815.480721455449</v>
      </c>
      <c r="AV338" s="1">
        <v>10387.583594757911</v>
      </c>
      <c r="AW338" s="1">
        <v>0.53082269734499987</v>
      </c>
      <c r="AX338">
        <v>4270.1553392429796</v>
      </c>
      <c r="AY338" s="1">
        <v>0.21217154822000001</v>
      </c>
      <c r="AZ338">
        <v>803.27703653803508</v>
      </c>
      <c r="BA338">
        <v>4.1586098469999999E-2</v>
      </c>
      <c r="BB338">
        <v>4263.6658672775757</v>
      </c>
      <c r="BC338" s="1">
        <v>0.21541965598000001</v>
      </c>
      <c r="BD338">
        <v>19724.681837816501</v>
      </c>
      <c r="BE338" s="1">
        <v>0.56875008120450765</v>
      </c>
      <c r="BF338">
        <v>0.22457413542921351</v>
      </c>
      <c r="BG338">
        <v>0.16201063324458451</v>
      </c>
      <c r="BH338">
        <v>3.2493657301523149E-2</v>
      </c>
      <c r="BI338">
        <v>1.2171492820171209E-2</v>
      </c>
    </row>
    <row r="339" spans="1:61" x14ac:dyDescent="0.35">
      <c r="A339" t="s">
        <v>1662</v>
      </c>
      <c r="B339" t="s">
        <v>964</v>
      </c>
      <c r="C339">
        <v>63.55</v>
      </c>
      <c r="D339">
        <v>45.006267870369633</v>
      </c>
      <c r="E339">
        <v>2456.6203528999999</v>
      </c>
      <c r="F339">
        <v>1.1738559285220791E-2</v>
      </c>
      <c r="G339">
        <v>2.1278714454739191E-2</v>
      </c>
      <c r="H339" t="s">
        <v>3</v>
      </c>
      <c r="I339">
        <v>7.2065337443223992E-2</v>
      </c>
      <c r="J339">
        <v>0.84247423192127457</v>
      </c>
      <c r="K339">
        <v>5.2664285463845308E-2</v>
      </c>
      <c r="L339">
        <v>0.41201227712757033</v>
      </c>
      <c r="M339">
        <v>3.1727572935719157E-2</v>
      </c>
      <c r="N339">
        <v>0.15790514762090049</v>
      </c>
      <c r="O339">
        <v>68317.34310868902</v>
      </c>
      <c r="P339" s="1">
        <v>0.19570320978853639</v>
      </c>
      <c r="Q339">
        <v>0.20152241090225079</v>
      </c>
      <c r="R339">
        <v>0.60277437930921285</v>
      </c>
      <c r="S339">
        <v>17.345500000000001</v>
      </c>
      <c r="T339">
        <v>89923.189965133002</v>
      </c>
      <c r="U339" s="1">
        <v>147.19660706306831</v>
      </c>
      <c r="V339">
        <v>192931.7770013845</v>
      </c>
      <c r="W339" s="1">
        <v>0.75617183104821861</v>
      </c>
      <c r="X339">
        <v>0.1608122092205283</v>
      </c>
      <c r="Y339">
        <v>8.3015959731253086E-2</v>
      </c>
      <c r="Z339">
        <v>0.24382816895178139</v>
      </c>
      <c r="AA339">
        <v>192.93177700138449</v>
      </c>
      <c r="AB339">
        <v>5561.6846089933306</v>
      </c>
      <c r="AC339" s="1">
        <v>582.61390429284779</v>
      </c>
      <c r="AD339">
        <v>156955.88934377141</v>
      </c>
      <c r="AE339" s="1" t="s">
        <v>3</v>
      </c>
      <c r="AF339">
        <v>40109.974999999999</v>
      </c>
      <c r="AG339" s="1">
        <v>65958.81314320321</v>
      </c>
      <c r="AH339" s="1">
        <v>43.530717449999997</v>
      </c>
      <c r="AI339">
        <v>26.23294615</v>
      </c>
      <c r="AJ339">
        <v>32.12550284999999</v>
      </c>
      <c r="AK339">
        <v>1.857</v>
      </c>
      <c r="AL339">
        <v>1.3170630999999999</v>
      </c>
      <c r="AM339">
        <v>1.6841352999999999</v>
      </c>
      <c r="AN339">
        <v>614.35911926723043</v>
      </c>
      <c r="AO339" s="1">
        <v>1.0010980952823461</v>
      </c>
      <c r="AP339">
        <v>1676.2326200142629</v>
      </c>
      <c r="AQ339" s="1">
        <v>2458.015824088222</v>
      </c>
      <c r="AR339" s="1">
        <v>7872.9169931514862</v>
      </c>
      <c r="AS339" s="1">
        <v>855.66566967062352</v>
      </c>
      <c r="AT339">
        <v>389.7645623493774</v>
      </c>
      <c r="AU339">
        <v>13252.595669273969</v>
      </c>
      <c r="AV339" s="1">
        <v>5778.5699873868098</v>
      </c>
      <c r="AW339" s="1">
        <v>0.41152279133000003</v>
      </c>
      <c r="AX339">
        <v>5644.3104924073896</v>
      </c>
      <c r="AY339" s="1">
        <v>0.40293399283499998</v>
      </c>
      <c r="AZ339">
        <v>955.36989650918474</v>
      </c>
      <c r="BA339">
        <v>6.8080765255000009E-2</v>
      </c>
      <c r="BB339">
        <v>1661.10098209169</v>
      </c>
      <c r="BC339" s="1">
        <v>0.117462450585</v>
      </c>
      <c r="BD339">
        <v>14039.351358395081</v>
      </c>
      <c r="BE339" s="1">
        <v>0.56258663751915661</v>
      </c>
      <c r="BF339">
        <v>0.22638017127424059</v>
      </c>
      <c r="BG339">
        <v>0.15399319882342671</v>
      </c>
      <c r="BH339">
        <v>3.451012989364436E-2</v>
      </c>
      <c r="BI339">
        <v>2.2529862489531712E-2</v>
      </c>
    </row>
    <row r="340" spans="1:61" x14ac:dyDescent="0.35">
      <c r="A340" t="s">
        <v>1663</v>
      </c>
      <c r="B340" t="s">
        <v>965</v>
      </c>
      <c r="C340">
        <v>30</v>
      </c>
      <c r="D340">
        <v>187.9661802396281</v>
      </c>
      <c r="E340">
        <v>5077.724252850001</v>
      </c>
      <c r="F340">
        <v>3.3063804856997767E-2</v>
      </c>
      <c r="G340">
        <v>4.0617793610589432E-2</v>
      </c>
      <c r="H340">
        <v>2.2525720471548659E-3</v>
      </c>
      <c r="I340">
        <v>4.8636289838862548E-2</v>
      </c>
      <c r="J340">
        <v>0.82595823862264606</v>
      </c>
      <c r="K340">
        <v>5.0521387151547192E-2</v>
      </c>
      <c r="L340">
        <v>0.20538450214665829</v>
      </c>
      <c r="M340">
        <v>2.2400868374521259E-2</v>
      </c>
      <c r="N340">
        <v>0.14406287513624139</v>
      </c>
      <c r="O340">
        <v>76695.567792956499</v>
      </c>
      <c r="P340" s="1">
        <v>0.16536998692552979</v>
      </c>
      <c r="Q340">
        <v>0.18888693824623909</v>
      </c>
      <c r="R340">
        <v>0.64574307482823112</v>
      </c>
      <c r="S340">
        <v>33.229999999999997</v>
      </c>
      <c r="T340">
        <v>101209.303065959</v>
      </c>
      <c r="U340" s="1">
        <v>157.00435806005319</v>
      </c>
      <c r="V340">
        <v>280770.49386039778</v>
      </c>
      <c r="W340" s="1">
        <v>0.79297372807656319</v>
      </c>
      <c r="X340">
        <v>0.16847178660082501</v>
      </c>
      <c r="Y340">
        <v>3.8554485322611867E-2</v>
      </c>
      <c r="Z340">
        <v>0.20702627192343689</v>
      </c>
      <c r="AA340">
        <v>280.77049386039789</v>
      </c>
      <c r="AB340">
        <v>10137.033105209021</v>
      </c>
      <c r="AC340" s="1">
        <v>1019.860212369712</v>
      </c>
      <c r="AD340">
        <v>238027.9913797428</v>
      </c>
      <c r="AE340" s="1" t="s">
        <v>3</v>
      </c>
      <c r="AF340">
        <v>49798.400000000001</v>
      </c>
      <c r="AG340" s="1">
        <v>92458.918585753854</v>
      </c>
      <c r="AH340" s="1">
        <v>65.812966199999991</v>
      </c>
      <c r="AI340">
        <v>34.30080925</v>
      </c>
      <c r="AJ340">
        <v>39.099071500000001</v>
      </c>
      <c r="AK340">
        <v>1.873</v>
      </c>
      <c r="AL340">
        <v>1.3953632499999999</v>
      </c>
      <c r="AM340">
        <v>1.57961485</v>
      </c>
      <c r="AN340">
        <v>0</v>
      </c>
      <c r="AO340" s="1">
        <v>0.82494833281590785</v>
      </c>
      <c r="AP340">
        <v>1743.419548178374</v>
      </c>
      <c r="AQ340" s="1">
        <v>2585.8462378523991</v>
      </c>
      <c r="AR340" s="1">
        <v>8559.8030387423478</v>
      </c>
      <c r="AS340" s="1">
        <v>1052.6496301716629</v>
      </c>
      <c r="AT340">
        <v>388.05661521590503</v>
      </c>
      <c r="AU340">
        <v>14329.775070160689</v>
      </c>
      <c r="AV340" s="1">
        <v>3682.866228527816</v>
      </c>
      <c r="AW340" s="1">
        <v>0.25050814787999992</v>
      </c>
      <c r="AX340">
        <v>8916.9260435752294</v>
      </c>
      <c r="AY340" s="1">
        <v>0.59340294947499994</v>
      </c>
      <c r="AZ340">
        <v>1149.980566613845</v>
      </c>
      <c r="BA340">
        <v>7.8390116859999998E-2</v>
      </c>
      <c r="BB340">
        <v>1138.51622042434</v>
      </c>
      <c r="BC340" s="1">
        <v>7.7698785765000028E-2</v>
      </c>
      <c r="BD340">
        <v>14888.289059141231</v>
      </c>
      <c r="BE340" s="1">
        <v>0.59895987925345895</v>
      </c>
      <c r="BF340">
        <v>0.23525634007272761</v>
      </c>
      <c r="BG340">
        <v>0.1157767390258925</v>
      </c>
      <c r="BH340">
        <v>3.1778922037673012E-2</v>
      </c>
      <c r="BI340">
        <v>1.8228119610248051E-2</v>
      </c>
    </row>
    <row r="341" spans="1:61" x14ac:dyDescent="0.35">
      <c r="A341" t="s">
        <v>1664</v>
      </c>
      <c r="B341" t="s">
        <v>966</v>
      </c>
      <c r="C341">
        <v>77.2</v>
      </c>
      <c r="D341">
        <v>8.3881154954748638</v>
      </c>
      <c r="E341">
        <v>611.07371314999989</v>
      </c>
      <c r="F341" t="s">
        <v>3</v>
      </c>
      <c r="G341">
        <v>2.2152943370281331E-2</v>
      </c>
      <c r="H341" t="s">
        <v>3</v>
      </c>
      <c r="I341">
        <v>4.8134536661720358E-2</v>
      </c>
      <c r="J341">
        <v>0.91462689008213727</v>
      </c>
      <c r="K341">
        <v>3.4024074401477838E-2</v>
      </c>
      <c r="L341">
        <v>0.41370395490598838</v>
      </c>
      <c r="M341">
        <v>2.9134167420959381E-2</v>
      </c>
      <c r="N341">
        <v>0.1658231035449895</v>
      </c>
      <c r="O341">
        <v>58664.138472605511</v>
      </c>
      <c r="P341" s="1">
        <v>0.22931072075378911</v>
      </c>
      <c r="Q341">
        <v>0.20504814208648259</v>
      </c>
      <c r="R341">
        <v>0.56564113715972852</v>
      </c>
      <c r="S341">
        <v>8.208000000000002</v>
      </c>
      <c r="T341">
        <v>74427.033186608009</v>
      </c>
      <c r="U341" s="1">
        <v>81.011379670162199</v>
      </c>
      <c r="V341">
        <v>195474.6696350339</v>
      </c>
      <c r="W341" s="1">
        <v>0.84547371761278856</v>
      </c>
      <c r="X341">
        <v>6.083548086615774E-2</v>
      </c>
      <c r="Y341">
        <v>9.3690801521053774E-2</v>
      </c>
      <c r="Z341">
        <v>0.1545262823872115</v>
      </c>
      <c r="AA341">
        <v>195.47466963503391</v>
      </c>
      <c r="AB341">
        <v>4857.3736338432491</v>
      </c>
      <c r="AC341" s="1">
        <v>601.44342120303008</v>
      </c>
      <c r="AD341">
        <v>167764.9100746786</v>
      </c>
      <c r="AE341" s="1" t="s">
        <v>3</v>
      </c>
      <c r="AF341">
        <v>37087.15</v>
      </c>
      <c r="AG341" s="1">
        <v>57767.959831520493</v>
      </c>
      <c r="AH341" s="1">
        <v>37.144345150000007</v>
      </c>
      <c r="AI341">
        <v>23.11054</v>
      </c>
      <c r="AJ341">
        <v>27.262483599999999</v>
      </c>
      <c r="AK341">
        <v>1.595</v>
      </c>
      <c r="AL341">
        <v>1.2723449</v>
      </c>
      <c r="AM341">
        <v>1.5061974</v>
      </c>
      <c r="AN341">
        <v>1698.4052741118319</v>
      </c>
      <c r="AO341" s="1">
        <v>1.4823444147766971</v>
      </c>
      <c r="AP341">
        <v>2365.0236601485972</v>
      </c>
      <c r="AQ341" s="1">
        <v>3706.5715342609278</v>
      </c>
      <c r="AR341" s="1">
        <v>8949.3550326690711</v>
      </c>
      <c r="AS341" s="1">
        <v>887.9634857861347</v>
      </c>
      <c r="AT341">
        <v>560.52552359125843</v>
      </c>
      <c r="AU341">
        <v>16469.43923645599</v>
      </c>
      <c r="AV341" s="1">
        <v>9119.1485190005442</v>
      </c>
      <c r="AW341" s="1">
        <v>0.49225371543500002</v>
      </c>
      <c r="AX341">
        <v>5860.6740202985357</v>
      </c>
      <c r="AY341" s="1">
        <v>0.31513349053000012</v>
      </c>
      <c r="AZ341">
        <v>1405.2461347813</v>
      </c>
      <c r="BA341">
        <v>7.4871364874999999E-2</v>
      </c>
      <c r="BB341">
        <v>2205.6342958209002</v>
      </c>
      <c r="BC341" s="1">
        <v>0.11774142916999999</v>
      </c>
      <c r="BD341">
        <v>18590.702969901278</v>
      </c>
      <c r="BE341" s="1">
        <v>0.53531684880759534</v>
      </c>
      <c r="BF341">
        <v>0.23001761197367709</v>
      </c>
      <c r="BG341">
        <v>0.17767739431864471</v>
      </c>
      <c r="BH341">
        <v>4.1597601181670517E-2</v>
      </c>
      <c r="BI341">
        <v>1.5390543718412459E-2</v>
      </c>
    </row>
    <row r="342" spans="1:61" x14ac:dyDescent="0.35">
      <c r="A342" t="s">
        <v>1665</v>
      </c>
      <c r="B342" t="s">
        <v>967</v>
      </c>
      <c r="C342">
        <v>61.45</v>
      </c>
      <c r="D342">
        <v>12.195703631239761</v>
      </c>
      <c r="E342">
        <v>678.56978355000001</v>
      </c>
      <c r="F342">
        <v>1.077179048260607E-2</v>
      </c>
      <c r="G342">
        <v>2.0952182800604149E-2</v>
      </c>
      <c r="H342" t="s">
        <v>3</v>
      </c>
      <c r="I342">
        <v>2.5252910821872129E-2</v>
      </c>
      <c r="J342">
        <v>0.95516773316409043</v>
      </c>
      <c r="K342">
        <v>2.2516248434754461E-2</v>
      </c>
      <c r="L342">
        <v>0.17186551216494431</v>
      </c>
      <c r="M342" t="s">
        <v>3</v>
      </c>
      <c r="N342">
        <v>0.12642235088791709</v>
      </c>
      <c r="O342">
        <v>63714.367897916512</v>
      </c>
      <c r="P342" s="1">
        <v>0.17013630933993101</v>
      </c>
      <c r="Q342">
        <v>0.15615172957294821</v>
      </c>
      <c r="R342">
        <v>0.67371196108712095</v>
      </c>
      <c r="S342">
        <v>5.8175000000000008</v>
      </c>
      <c r="T342">
        <v>82564.540774271503</v>
      </c>
      <c r="U342" s="1">
        <v>117.43259697292341</v>
      </c>
      <c r="V342">
        <v>196551.00438574929</v>
      </c>
      <c r="W342" s="1">
        <v>0.82599917171940462</v>
      </c>
      <c r="X342">
        <v>7.0503900213222892E-2</v>
      </c>
      <c r="Y342">
        <v>0.1034969280673726</v>
      </c>
      <c r="Z342">
        <v>0.17400082828059549</v>
      </c>
      <c r="AA342">
        <v>196.55100438574931</v>
      </c>
      <c r="AB342">
        <v>4770.9365934620128</v>
      </c>
      <c r="AC342" s="1">
        <v>524.82183771049415</v>
      </c>
      <c r="AD342">
        <v>181420.77536834229</v>
      </c>
      <c r="AE342" s="1" t="s">
        <v>3</v>
      </c>
      <c r="AF342">
        <v>45222.824999999997</v>
      </c>
      <c r="AG342" s="1">
        <v>77415.187435042055</v>
      </c>
      <c r="AH342" s="1">
        <v>34.389154800000007</v>
      </c>
      <c r="AI342">
        <v>22.02216855</v>
      </c>
      <c r="AJ342">
        <v>25.850342950000002</v>
      </c>
      <c r="AK342">
        <v>1.4830000000000001</v>
      </c>
      <c r="AL342">
        <v>0.97653584999999998</v>
      </c>
      <c r="AM342">
        <v>1.3111801000000001</v>
      </c>
      <c r="AN342">
        <v>2071.8671735068242</v>
      </c>
      <c r="AO342" s="1">
        <v>1.1689555304132759</v>
      </c>
      <c r="AP342">
        <v>1864.426247423376</v>
      </c>
      <c r="AQ342" s="1">
        <v>2792.531605861514</v>
      </c>
      <c r="AR342" s="1">
        <v>8566.4981353703461</v>
      </c>
      <c r="AS342" s="1">
        <v>635.74381214273797</v>
      </c>
      <c r="AT342">
        <v>499.65985340345139</v>
      </c>
      <c r="AU342">
        <v>14358.859654201429</v>
      </c>
      <c r="AV342" s="1">
        <v>7412.925701980751</v>
      </c>
      <c r="AW342" s="1">
        <v>0.46227087288500002</v>
      </c>
      <c r="AX342">
        <v>6271.72259803424</v>
      </c>
      <c r="AY342" s="1">
        <v>0.38080460096500002</v>
      </c>
      <c r="AZ342">
        <v>1305.27066845433</v>
      </c>
      <c r="BA342">
        <v>8.0667459664999996E-2</v>
      </c>
      <c r="BB342">
        <v>1248.01855228777</v>
      </c>
      <c r="BC342" s="1">
        <v>7.6257066484999997E-2</v>
      </c>
      <c r="BD342">
        <v>16237.93752075709</v>
      </c>
      <c r="BE342" s="1">
        <v>0.566865759646485</v>
      </c>
      <c r="BF342">
        <v>0.24740432734458639</v>
      </c>
      <c r="BG342">
        <v>0.12762681498685599</v>
      </c>
      <c r="BH342">
        <v>3.7743600054035639E-2</v>
      </c>
      <c r="BI342">
        <v>2.035949796803711E-2</v>
      </c>
    </row>
    <row r="343" spans="1:61" x14ac:dyDescent="0.35">
      <c r="A343" t="s">
        <v>1666</v>
      </c>
      <c r="B343" t="s">
        <v>968</v>
      </c>
      <c r="C343">
        <v>58.55</v>
      </c>
      <c r="D343">
        <v>25.898160033570711</v>
      </c>
      <c r="E343">
        <v>1355.3137138</v>
      </c>
      <c r="F343">
        <v>8.4698291960597308E-3</v>
      </c>
      <c r="G343">
        <v>1.321668594523032E-2</v>
      </c>
      <c r="H343" t="s">
        <v>3</v>
      </c>
      <c r="I343">
        <v>2.4352362437916261E-2</v>
      </c>
      <c r="J343">
        <v>0.92109278572621955</v>
      </c>
      <c r="K343">
        <v>3.9408923048553632E-2</v>
      </c>
      <c r="L343">
        <v>0.39762564877940287</v>
      </c>
      <c r="M343">
        <v>1.016472053645572E-2</v>
      </c>
      <c r="N343">
        <v>0.1502675669461811</v>
      </c>
      <c r="O343">
        <v>61888.931350277016</v>
      </c>
      <c r="P343" s="1">
        <v>0.18827941135668949</v>
      </c>
      <c r="Q343">
        <v>0.17355593128645069</v>
      </c>
      <c r="R343">
        <v>0.6381646573568599</v>
      </c>
      <c r="S343">
        <v>12.112</v>
      </c>
      <c r="T343">
        <v>84047.329816008511</v>
      </c>
      <c r="U343" s="1">
        <v>116.464888799075</v>
      </c>
      <c r="V343">
        <v>214443.65129180331</v>
      </c>
      <c r="W343" s="1">
        <v>0.76539074104070137</v>
      </c>
      <c r="X343">
        <v>0.12527768628825489</v>
      </c>
      <c r="Y343">
        <v>0.1093315726710439</v>
      </c>
      <c r="Z343">
        <v>0.23460925895929879</v>
      </c>
      <c r="AA343">
        <v>214.44365129180321</v>
      </c>
      <c r="AB343">
        <v>5382.6508415949256</v>
      </c>
      <c r="AC343" s="1">
        <v>571.64621334819947</v>
      </c>
      <c r="AD343">
        <v>174482.5256762979</v>
      </c>
      <c r="AE343" s="1" t="s">
        <v>3</v>
      </c>
      <c r="AF343">
        <v>38995.875</v>
      </c>
      <c r="AG343" s="1">
        <v>64156.12995266942</v>
      </c>
      <c r="AH343" s="1">
        <v>37.101421199999997</v>
      </c>
      <c r="AI343">
        <v>22.952806500000001</v>
      </c>
      <c r="AJ343">
        <v>25.626107149999999</v>
      </c>
      <c r="AK343">
        <v>1.5505</v>
      </c>
      <c r="AL343">
        <v>1.3462207500000001</v>
      </c>
      <c r="AM343">
        <v>1.4617088</v>
      </c>
      <c r="AN343">
        <v>787.49002375939347</v>
      </c>
      <c r="AO343" s="1">
        <v>1.0318468189889181</v>
      </c>
      <c r="AP343">
        <v>1849.4436385461349</v>
      </c>
      <c r="AQ343" s="1">
        <v>2766.4798197828918</v>
      </c>
      <c r="AR343" s="1">
        <v>7787.0344122105189</v>
      </c>
      <c r="AS343" s="1">
        <v>811.61982481435098</v>
      </c>
      <c r="AT343">
        <v>387.61941353414397</v>
      </c>
      <c r="AU343">
        <v>13602.19710888804</v>
      </c>
      <c r="AV343" s="1">
        <v>7085.868336729196</v>
      </c>
      <c r="AW343" s="1">
        <v>0.45967059144</v>
      </c>
      <c r="AX343">
        <v>5425.6221507768742</v>
      </c>
      <c r="AY343" s="1">
        <v>0.34269085916999997</v>
      </c>
      <c r="AZ343">
        <v>1243.5137314733349</v>
      </c>
      <c r="BA343">
        <v>7.8030306490000007E-2</v>
      </c>
      <c r="BB343">
        <v>1869.7898299874651</v>
      </c>
      <c r="BC343" s="1">
        <v>0.11960824292</v>
      </c>
      <c r="BD343">
        <v>15624.794048966871</v>
      </c>
      <c r="BE343" s="1">
        <v>0.53929347437387065</v>
      </c>
      <c r="BF343">
        <v>0.24276479188255901</v>
      </c>
      <c r="BG343">
        <v>0.1574940199777124</v>
      </c>
      <c r="BH343">
        <v>3.847716444966965E-2</v>
      </c>
      <c r="BI343">
        <v>2.1970549316188252E-2</v>
      </c>
    </row>
    <row r="344" spans="1:61" x14ac:dyDescent="0.35">
      <c r="A344" t="s">
        <v>1667</v>
      </c>
      <c r="B344" t="s">
        <v>969</v>
      </c>
      <c r="C344">
        <v>117.95</v>
      </c>
      <c r="D344">
        <v>16.739639616646269</v>
      </c>
      <c r="E344">
        <v>1491.57435715</v>
      </c>
      <c r="F344">
        <v>6.4934753073290644E-3</v>
      </c>
      <c r="G344">
        <v>9.5293153767504399E-3</v>
      </c>
      <c r="H344" t="s">
        <v>3</v>
      </c>
      <c r="I344">
        <v>2.325862606789272E-2</v>
      </c>
      <c r="J344">
        <v>0.93379258191319647</v>
      </c>
      <c r="K344">
        <v>3.3427168742445099E-2</v>
      </c>
      <c r="L344">
        <v>0.46463542725229168</v>
      </c>
      <c r="M344">
        <v>1.0877325319327721E-2</v>
      </c>
      <c r="N344">
        <v>0.17219689350221201</v>
      </c>
      <c r="O344">
        <v>60648.554263695987</v>
      </c>
      <c r="P344" s="1">
        <v>0.2042010742163215</v>
      </c>
      <c r="Q344">
        <v>0.18339394234001249</v>
      </c>
      <c r="R344">
        <v>0.61240498344366601</v>
      </c>
      <c r="S344">
        <v>13.5</v>
      </c>
      <c r="T344">
        <v>79325.279689538496</v>
      </c>
      <c r="U344" s="1">
        <v>118.35521431024409</v>
      </c>
      <c r="V344">
        <v>220405.3843694813</v>
      </c>
      <c r="W344" s="1">
        <v>0.72905293807078475</v>
      </c>
      <c r="X344">
        <v>0.11887101885052979</v>
      </c>
      <c r="Y344">
        <v>0.15207604307868519</v>
      </c>
      <c r="Z344">
        <v>0.27094706192921508</v>
      </c>
      <c r="AA344">
        <v>220.40538436948131</v>
      </c>
      <c r="AB344">
        <v>5146.6352440819637</v>
      </c>
      <c r="AC344" s="1">
        <v>519.8273103731558</v>
      </c>
      <c r="AD344">
        <v>177450.6977742353</v>
      </c>
      <c r="AE344" s="1" t="s">
        <v>3</v>
      </c>
      <c r="AF344">
        <v>36318.474999999999</v>
      </c>
      <c r="AG344" s="1">
        <v>57637.232852011337</v>
      </c>
      <c r="AH344" s="1">
        <v>33.371933900000002</v>
      </c>
      <c r="AI344">
        <v>21.374469950000002</v>
      </c>
      <c r="AJ344">
        <v>23.63043175</v>
      </c>
      <c r="AK344">
        <v>2.0950000000000002</v>
      </c>
      <c r="AL344">
        <v>1.4143009499999999</v>
      </c>
      <c r="AM344">
        <v>1.75793515</v>
      </c>
      <c r="AN344">
        <v>535.06889394393897</v>
      </c>
      <c r="AO344" s="1">
        <v>1.0248475317465131</v>
      </c>
      <c r="AP344">
        <v>1866.071722320723</v>
      </c>
      <c r="AQ344" s="1">
        <v>2902.202706603488</v>
      </c>
      <c r="AR344" s="1">
        <v>8184.6876388084347</v>
      </c>
      <c r="AS344" s="1">
        <v>846.73288003721814</v>
      </c>
      <c r="AT344">
        <v>378.92299816157299</v>
      </c>
      <c r="AU344">
        <v>14178.617945931441</v>
      </c>
      <c r="AV344" s="1">
        <v>7748.453495275231</v>
      </c>
      <c r="AW344" s="1">
        <v>0.49575728338000002</v>
      </c>
      <c r="AX344">
        <v>5042.5957407799006</v>
      </c>
      <c r="AY344" s="1">
        <v>0.31224915858000002</v>
      </c>
      <c r="AZ344">
        <v>955.8259851048349</v>
      </c>
      <c r="BA344">
        <v>5.9327840070000012E-2</v>
      </c>
      <c r="BB344">
        <v>2125.8220798307102</v>
      </c>
      <c r="BC344" s="1">
        <v>0.13266571798499999</v>
      </c>
      <c r="BD344">
        <v>15872.697300990671</v>
      </c>
      <c r="BE344" s="1">
        <v>0.54884432898331303</v>
      </c>
      <c r="BF344">
        <v>0.25005114972430242</v>
      </c>
      <c r="BG344">
        <v>0.13828254946583821</v>
      </c>
      <c r="BH344">
        <v>4.5331282345992763E-2</v>
      </c>
      <c r="BI344">
        <v>1.749068948055368E-2</v>
      </c>
    </row>
    <row r="345" spans="1:61" x14ac:dyDescent="0.35">
      <c r="A345" t="s">
        <v>1668</v>
      </c>
      <c r="B345" t="s">
        <v>970</v>
      </c>
      <c r="C345">
        <v>144.5</v>
      </c>
      <c r="D345">
        <v>9.7046658327477715</v>
      </c>
      <c r="E345">
        <v>1069.21487465</v>
      </c>
      <c r="F345" t="s">
        <v>3</v>
      </c>
      <c r="G345">
        <v>8.3476315213576978E-3</v>
      </c>
      <c r="H345" t="s">
        <v>3</v>
      </c>
      <c r="I345">
        <v>1.316297918795303E-2</v>
      </c>
      <c r="J345">
        <v>0.9679062705413608</v>
      </c>
      <c r="K345">
        <v>1.7699575257071349E-2</v>
      </c>
      <c r="L345">
        <v>0.41454797132666721</v>
      </c>
      <c r="M345" t="s">
        <v>3</v>
      </c>
      <c r="N345">
        <v>0.15045771715324699</v>
      </c>
      <c r="O345">
        <v>59970.644932747491</v>
      </c>
      <c r="P345" s="1">
        <v>0.20539101136829921</v>
      </c>
      <c r="Q345">
        <v>0.18951354569132881</v>
      </c>
      <c r="R345">
        <v>0.60509544294037199</v>
      </c>
      <c r="S345">
        <v>10.632999999999999</v>
      </c>
      <c r="T345">
        <v>80974.214101696009</v>
      </c>
      <c r="U345" s="1">
        <v>108.7862011362914</v>
      </c>
      <c r="V345">
        <v>278222.75626791723</v>
      </c>
      <c r="W345" s="1">
        <v>0.67313113529909474</v>
      </c>
      <c r="X345">
        <v>8.2083657525793469E-2</v>
      </c>
      <c r="Y345">
        <v>0.24478520717511179</v>
      </c>
      <c r="Z345">
        <v>0.32686886470090531</v>
      </c>
      <c r="AA345">
        <v>278.22275626791719</v>
      </c>
      <c r="AB345">
        <v>7089.7221490179563</v>
      </c>
      <c r="AC345" s="1">
        <v>495.27278527736371</v>
      </c>
      <c r="AD345">
        <v>224590.1652761458</v>
      </c>
      <c r="AE345" s="1" t="s">
        <v>3</v>
      </c>
      <c r="AF345">
        <v>37521.875</v>
      </c>
      <c r="AG345" s="1">
        <v>60501.119095384238</v>
      </c>
      <c r="AH345" s="1">
        <v>30.8403369</v>
      </c>
      <c r="AI345">
        <v>21.287588549999999</v>
      </c>
      <c r="AJ345">
        <v>23.499287599999999</v>
      </c>
      <c r="AK345">
        <v>1.73</v>
      </c>
      <c r="AL345">
        <v>1.17928755</v>
      </c>
      <c r="AM345">
        <v>1.2848622000000001</v>
      </c>
      <c r="AN345">
        <v>856.5551535840716</v>
      </c>
      <c r="AO345" s="1">
        <v>1.128827302718771</v>
      </c>
      <c r="AP345">
        <v>2136.282133473987</v>
      </c>
      <c r="AQ345" s="1">
        <v>3343.3255130573762</v>
      </c>
      <c r="AR345" s="1">
        <v>8719.9934822234154</v>
      </c>
      <c r="AS345" s="1">
        <v>886.82582930618014</v>
      </c>
      <c r="AT345">
        <v>523.33736820495915</v>
      </c>
      <c r="AU345">
        <v>15609.76432626592</v>
      </c>
      <c r="AV345" s="1">
        <v>7826.251549167966</v>
      </c>
      <c r="AW345" s="1">
        <v>0.44546707023499998</v>
      </c>
      <c r="AX345">
        <v>6866.7199152869434</v>
      </c>
      <c r="AY345" s="1">
        <v>0.35372737517000002</v>
      </c>
      <c r="AZ345">
        <v>1358.177808451125</v>
      </c>
      <c r="BA345">
        <v>7.456853757000001E-2</v>
      </c>
      <c r="BB345">
        <v>2303.4960856883949</v>
      </c>
      <c r="BC345" s="1">
        <v>0.12623701702500001</v>
      </c>
      <c r="BD345">
        <v>18354.645358594429</v>
      </c>
      <c r="BE345" s="1">
        <v>0.53451497015569382</v>
      </c>
      <c r="BF345">
        <v>0.24478755099869501</v>
      </c>
      <c r="BG345">
        <v>0.15386216940239089</v>
      </c>
      <c r="BH345">
        <v>4.3940219865861177E-2</v>
      </c>
      <c r="BI345">
        <v>2.2895089577359119E-2</v>
      </c>
    </row>
    <row r="346" spans="1:61" x14ac:dyDescent="0.35">
      <c r="A346" t="s">
        <v>1669</v>
      </c>
      <c r="B346" t="s">
        <v>971</v>
      </c>
      <c r="C346">
        <v>44.2</v>
      </c>
      <c r="D346">
        <v>29.250127472402909</v>
      </c>
      <c r="E346">
        <v>1129.7600932</v>
      </c>
      <c r="F346">
        <v>1.491050478442648E-2</v>
      </c>
      <c r="G346">
        <v>1.482449257020798E-2</v>
      </c>
      <c r="H346" t="s">
        <v>3</v>
      </c>
      <c r="I346">
        <v>3.3467143144026677E-2</v>
      </c>
      <c r="J346">
        <v>0.92633590919716224</v>
      </c>
      <c r="K346">
        <v>2.9890571021575989E-2</v>
      </c>
      <c r="L346">
        <v>0.1469835847895887</v>
      </c>
      <c r="M346">
        <v>1.475475014003997E-2</v>
      </c>
      <c r="N346">
        <v>0.11588987878195051</v>
      </c>
      <c r="O346">
        <v>69243.760725074477</v>
      </c>
      <c r="P346" s="1">
        <v>0.15596802638626661</v>
      </c>
      <c r="Q346">
        <v>0.15014669212985959</v>
      </c>
      <c r="R346">
        <v>0.69388528148387374</v>
      </c>
      <c r="S346">
        <v>9.1264999999999983</v>
      </c>
      <c r="T346">
        <v>90834.549935260016</v>
      </c>
      <c r="U346" s="1">
        <v>137.6343585183202</v>
      </c>
      <c r="V346">
        <v>300209.04682337912</v>
      </c>
      <c r="W346" s="1">
        <v>0.8143617141279138</v>
      </c>
      <c r="X346">
        <v>0.1222117694697515</v>
      </c>
      <c r="Y346">
        <v>6.3426516402334793E-2</v>
      </c>
      <c r="Z346">
        <v>0.18563828587208631</v>
      </c>
      <c r="AA346">
        <v>300.20904682337908</v>
      </c>
      <c r="AB346">
        <v>7636.4434253257832</v>
      </c>
      <c r="AC346" s="1">
        <v>825.03299309605006</v>
      </c>
      <c r="AD346">
        <v>256400.11612277481</v>
      </c>
      <c r="AE346" s="1" t="s">
        <v>3</v>
      </c>
      <c r="AF346">
        <v>48021.925000000003</v>
      </c>
      <c r="AG346" s="1">
        <v>98295.70171334254</v>
      </c>
      <c r="AH346" s="1">
        <v>41.344740700000003</v>
      </c>
      <c r="AI346">
        <v>24.318734599999999</v>
      </c>
      <c r="AJ346">
        <v>27.073260449999999</v>
      </c>
      <c r="AK346">
        <v>1.5595000000000001</v>
      </c>
      <c r="AL346">
        <v>1.1559107500000001</v>
      </c>
      <c r="AM346">
        <v>1.3454447</v>
      </c>
      <c r="AN346">
        <v>1555.7074027837621</v>
      </c>
      <c r="AO346" s="1">
        <v>1.0107583003312941</v>
      </c>
      <c r="AP346">
        <v>1904.3882005907581</v>
      </c>
      <c r="AQ346" s="1">
        <v>2659.743053859394</v>
      </c>
      <c r="AR346" s="1">
        <v>8416.2549123600002</v>
      </c>
      <c r="AS346" s="1">
        <v>714.87679306435348</v>
      </c>
      <c r="AT346">
        <v>399.21400886198228</v>
      </c>
      <c r="AU346">
        <v>14094.47696873649</v>
      </c>
      <c r="AV346" s="1">
        <v>5247.7190467895107</v>
      </c>
      <c r="AW346" s="1">
        <v>0.34696107885499999</v>
      </c>
      <c r="AX346">
        <v>8406.7238362730823</v>
      </c>
      <c r="AY346" s="1">
        <v>0.50146528542000002</v>
      </c>
      <c r="AZ346">
        <v>1361.2800041586149</v>
      </c>
      <c r="BA346">
        <v>8.4308083409999984E-2</v>
      </c>
      <c r="BB346">
        <v>1070.2815043625151</v>
      </c>
      <c r="BC346" s="1">
        <v>6.7265552324999991E-2</v>
      </c>
      <c r="BD346">
        <v>16086.00439158373</v>
      </c>
      <c r="BE346" s="1">
        <v>0.57099739385595039</v>
      </c>
      <c r="BF346">
        <v>0.2291285511291864</v>
      </c>
      <c r="BG346">
        <v>0.14193194241161211</v>
      </c>
      <c r="BH346">
        <v>3.6505186514024172E-2</v>
      </c>
      <c r="BI346">
        <v>2.143692608922692E-2</v>
      </c>
    </row>
    <row r="347" spans="1:61" x14ac:dyDescent="0.35">
      <c r="A347" t="s">
        <v>1670</v>
      </c>
      <c r="B347" t="s">
        <v>972</v>
      </c>
      <c r="C347">
        <v>97.2</v>
      </c>
      <c r="D347">
        <v>12.412668485161459</v>
      </c>
      <c r="E347">
        <v>844.6455209999998</v>
      </c>
      <c r="F347" t="s">
        <v>3</v>
      </c>
      <c r="G347">
        <v>2.2629815900550229E-2</v>
      </c>
      <c r="H347" t="s">
        <v>3</v>
      </c>
      <c r="I347">
        <v>4.021883529269505E-2</v>
      </c>
      <c r="J347">
        <v>0.91072259804179012</v>
      </c>
      <c r="K347">
        <v>3.8592513881496072E-2</v>
      </c>
      <c r="L347">
        <v>0.49799270998602452</v>
      </c>
      <c r="M347">
        <v>1.9795114467790319E-2</v>
      </c>
      <c r="N347">
        <v>0.1793410220134182</v>
      </c>
      <c r="O347">
        <v>58113.387528338491</v>
      </c>
      <c r="P347" s="1">
        <v>0.22256817617043209</v>
      </c>
      <c r="Q347">
        <v>0.20309754085266341</v>
      </c>
      <c r="R347">
        <v>0.57433428297690448</v>
      </c>
      <c r="S347">
        <v>8.6120000000000001</v>
      </c>
      <c r="T347">
        <v>80945.055586262504</v>
      </c>
      <c r="U347" s="1">
        <v>105.20189046437829</v>
      </c>
      <c r="V347">
        <v>217306.44269413361</v>
      </c>
      <c r="W347" s="1">
        <v>0.71891946523118311</v>
      </c>
      <c r="X347">
        <v>0.1236821792026733</v>
      </c>
      <c r="Y347">
        <v>0.15739835556614359</v>
      </c>
      <c r="Z347">
        <v>0.28108053476881689</v>
      </c>
      <c r="AA347">
        <v>217.30644269413361</v>
      </c>
      <c r="AB347">
        <v>5683.7015269607209</v>
      </c>
      <c r="AC347" s="1">
        <v>530.8213459448699</v>
      </c>
      <c r="AD347">
        <v>171608.14455954061</v>
      </c>
      <c r="AE347" s="1" t="s">
        <v>3</v>
      </c>
      <c r="AF347">
        <v>35045.1</v>
      </c>
      <c r="AG347" s="1">
        <v>54660.189186397161</v>
      </c>
      <c r="AH347" s="1">
        <v>35.774868100000013</v>
      </c>
      <c r="AI347">
        <v>22.545688049999999</v>
      </c>
      <c r="AJ347">
        <v>26.054555400000002</v>
      </c>
      <c r="AK347">
        <v>1.6425000000000001</v>
      </c>
      <c r="AL347">
        <v>1.1959500000000001</v>
      </c>
      <c r="AM347">
        <v>1.4862964999999999</v>
      </c>
      <c r="AN347">
        <v>1010.908820192476</v>
      </c>
      <c r="AO347" s="1">
        <v>1.258979377669722</v>
      </c>
      <c r="AP347">
        <v>2306.2118448044098</v>
      </c>
      <c r="AQ347" s="1">
        <v>3580.4109914390551</v>
      </c>
      <c r="AR347" s="1">
        <v>8902.0550105954844</v>
      </c>
      <c r="AS347" s="1">
        <v>960.73350155747232</v>
      </c>
      <c r="AT347">
        <v>457.02591969350328</v>
      </c>
      <c r="AU347">
        <v>16206.437268089931</v>
      </c>
      <c r="AV347" s="1">
        <v>8840.5517048316597</v>
      </c>
      <c r="AW347" s="1">
        <v>0.49446005327999998</v>
      </c>
      <c r="AX347">
        <v>5935.3423784135148</v>
      </c>
      <c r="AY347" s="1">
        <v>0.31458399652500002</v>
      </c>
      <c r="AZ347">
        <v>1086.6756500402751</v>
      </c>
      <c r="BA347">
        <v>5.9157170070000001E-2</v>
      </c>
      <c r="BB347">
        <v>2381.3505799713498</v>
      </c>
      <c r="BC347" s="1">
        <v>0.13179878013499999</v>
      </c>
      <c r="BD347">
        <v>18243.920313256811</v>
      </c>
      <c r="BE347" s="1">
        <v>0.52963998923612721</v>
      </c>
      <c r="BF347">
        <v>0.24313334892777319</v>
      </c>
      <c r="BG347">
        <v>0.15739102751702791</v>
      </c>
      <c r="BH347">
        <v>3.9497232107948227E-2</v>
      </c>
      <c r="BI347">
        <v>3.033840221112348E-2</v>
      </c>
    </row>
    <row r="348" spans="1:61" x14ac:dyDescent="0.35">
      <c r="A348" t="s">
        <v>1671</v>
      </c>
      <c r="B348" t="s">
        <v>973</v>
      </c>
      <c r="C348">
        <v>22.6</v>
      </c>
      <c r="D348">
        <v>82.130160098197479</v>
      </c>
      <c r="E348">
        <v>1308.8003352000001</v>
      </c>
      <c r="F348">
        <v>1.214678291779832E-2</v>
      </c>
      <c r="G348">
        <v>1.1362290670277419E-2</v>
      </c>
      <c r="H348" t="s">
        <v>3</v>
      </c>
      <c r="I348">
        <v>2.4009790744329448E-2</v>
      </c>
      <c r="J348">
        <v>0.92759000242282319</v>
      </c>
      <c r="K348">
        <v>3.337575631453444E-2</v>
      </c>
      <c r="L348">
        <v>0.29940002757167328</v>
      </c>
      <c r="M348">
        <v>9.283027537939189E-3</v>
      </c>
      <c r="N348">
        <v>0.13635568959037769</v>
      </c>
      <c r="O348">
        <v>65240.471140190479</v>
      </c>
      <c r="P348" s="1">
        <v>0.1715285047236961</v>
      </c>
      <c r="Q348">
        <v>0.19774800282845439</v>
      </c>
      <c r="R348">
        <v>0.63072349244784953</v>
      </c>
      <c r="S348">
        <v>10.471</v>
      </c>
      <c r="T348">
        <v>87896.902482043501</v>
      </c>
      <c r="U348" s="1">
        <v>129.29907137507621</v>
      </c>
      <c r="V348">
        <v>249527.34646045731</v>
      </c>
      <c r="W348" s="1">
        <v>0.79844741581743117</v>
      </c>
      <c r="X348">
        <v>0.11338501738551809</v>
      </c>
      <c r="Y348">
        <v>8.8167566797050706E-2</v>
      </c>
      <c r="Z348">
        <v>0.20155258418256891</v>
      </c>
      <c r="AA348">
        <v>249.5273464604573</v>
      </c>
      <c r="AB348">
        <v>6611.1821517507724</v>
      </c>
      <c r="AC348" s="1">
        <v>755.05898830231274</v>
      </c>
      <c r="AD348">
        <v>212392.21588225281</v>
      </c>
      <c r="AE348" s="1" t="s">
        <v>3</v>
      </c>
      <c r="AF348">
        <v>40966.449999999997</v>
      </c>
      <c r="AG348" s="1">
        <v>69467.173791234818</v>
      </c>
      <c r="AH348" s="1">
        <v>46.125692550000011</v>
      </c>
      <c r="AI348">
        <v>25.781495450000001</v>
      </c>
      <c r="AJ348">
        <v>32.355545249999999</v>
      </c>
      <c r="AK348">
        <v>2.305000000000001</v>
      </c>
      <c r="AL348">
        <v>1.6196771000000001</v>
      </c>
      <c r="AM348">
        <v>2.0514256500000001</v>
      </c>
      <c r="AN348">
        <v>566.63739783132576</v>
      </c>
      <c r="AO348" s="1">
        <v>0.96357004708011684</v>
      </c>
      <c r="AP348">
        <v>1886.5261521107091</v>
      </c>
      <c r="AQ348" s="1">
        <v>2680.4067476557402</v>
      </c>
      <c r="AR348" s="1">
        <v>7916.8333983450557</v>
      </c>
      <c r="AS348" s="1">
        <v>795.03879888739948</v>
      </c>
      <c r="AT348">
        <v>330.63231921520662</v>
      </c>
      <c r="AU348">
        <v>13609.43741621411</v>
      </c>
      <c r="AV348" s="1">
        <v>6268.8420369094047</v>
      </c>
      <c r="AW348" s="1">
        <v>0.43387836098499988</v>
      </c>
      <c r="AX348">
        <v>6210.3821501406892</v>
      </c>
      <c r="AY348" s="1">
        <v>0.39556632154999999</v>
      </c>
      <c r="AZ348">
        <v>1030.2204895735599</v>
      </c>
      <c r="BA348">
        <v>6.7679085845E-2</v>
      </c>
      <c r="BB348">
        <v>1525.9392769546</v>
      </c>
      <c r="BC348" s="1">
        <v>0.10287623160999999</v>
      </c>
      <c r="BD348">
        <v>15035.383953578261</v>
      </c>
      <c r="BE348" s="1">
        <v>0.57212106671831497</v>
      </c>
      <c r="BF348">
        <v>0.236134229796128</v>
      </c>
      <c r="BG348">
        <v>0.13765751784537009</v>
      </c>
      <c r="BH348">
        <v>3.416244401089609E-2</v>
      </c>
      <c r="BI348">
        <v>1.992474162929082E-2</v>
      </c>
    </row>
    <row r="349" spans="1:61" x14ac:dyDescent="0.35">
      <c r="A349" t="s">
        <v>1672</v>
      </c>
      <c r="B349" t="s">
        <v>974</v>
      </c>
      <c r="C349">
        <v>111.85</v>
      </c>
      <c r="D349">
        <v>8.3658768399866759</v>
      </c>
      <c r="E349">
        <v>862.17432004999989</v>
      </c>
      <c r="F349">
        <v>1.7601499456067281E-2</v>
      </c>
      <c r="G349" t="s">
        <v>3</v>
      </c>
      <c r="H349" t="s">
        <v>3</v>
      </c>
      <c r="I349">
        <v>2.38279390870503E-2</v>
      </c>
      <c r="J349">
        <v>0.94824680749239776</v>
      </c>
      <c r="K349">
        <v>2.3885944151875661E-2</v>
      </c>
      <c r="L349">
        <v>0.31695120321126069</v>
      </c>
      <c r="M349">
        <v>1.5081419951165411E-2</v>
      </c>
      <c r="N349">
        <v>0.16209064884565719</v>
      </c>
      <c r="O349">
        <v>61960.897329385007</v>
      </c>
      <c r="P349" s="1">
        <v>0.21052528024195599</v>
      </c>
      <c r="Q349">
        <v>0.15599357258718061</v>
      </c>
      <c r="R349">
        <v>0.63348114717086346</v>
      </c>
      <c r="S349">
        <v>9.097999999999999</v>
      </c>
      <c r="T349">
        <v>78915.129688742483</v>
      </c>
      <c r="U349" s="1">
        <v>105.03307324148891</v>
      </c>
      <c r="V349">
        <v>257771.8783482475</v>
      </c>
      <c r="W349" s="1">
        <v>0.72428527728884906</v>
      </c>
      <c r="X349">
        <v>5.828732898406308E-2</v>
      </c>
      <c r="Y349">
        <v>0.21742739372708789</v>
      </c>
      <c r="Z349">
        <v>0.27571472271115099</v>
      </c>
      <c r="AA349">
        <v>257.77187834824741</v>
      </c>
      <c r="AB349">
        <v>7454.0096390085182</v>
      </c>
      <c r="AC349" s="1">
        <v>559.69239996375597</v>
      </c>
      <c r="AD349">
        <v>219407.36105406861</v>
      </c>
      <c r="AE349" s="1" t="s">
        <v>3</v>
      </c>
      <c r="AF349">
        <v>39537.25</v>
      </c>
      <c r="AG349" s="1">
        <v>66841.298445943554</v>
      </c>
      <c r="AH349" s="1">
        <v>35.041737200000007</v>
      </c>
      <c r="AI349">
        <v>22.78883605</v>
      </c>
      <c r="AJ349">
        <v>24.724699050000002</v>
      </c>
      <c r="AK349">
        <v>1.4995000000000001</v>
      </c>
      <c r="AL349">
        <v>1.01704635</v>
      </c>
      <c r="AM349">
        <v>1.31669455</v>
      </c>
      <c r="AN349">
        <v>1103.9790480981981</v>
      </c>
      <c r="AO349" s="1">
        <v>1.1620606856859379</v>
      </c>
      <c r="AP349">
        <v>2122.227638758503</v>
      </c>
      <c r="AQ349" s="1">
        <v>3098.4327461022231</v>
      </c>
      <c r="AR349" s="1">
        <v>8850.5240645170379</v>
      </c>
      <c r="AS349" s="1">
        <v>847.16344172425374</v>
      </c>
      <c r="AT349">
        <v>405.86651655751939</v>
      </c>
      <c r="AU349">
        <v>15324.21440765954</v>
      </c>
      <c r="AV349" s="1">
        <v>7618.1450615764788</v>
      </c>
      <c r="AW349" s="1">
        <v>0.44771479272999998</v>
      </c>
      <c r="AX349">
        <v>6957.5501785812448</v>
      </c>
      <c r="AY349" s="1">
        <v>0.37218144558999999</v>
      </c>
      <c r="AZ349">
        <v>1404.1700674434351</v>
      </c>
      <c r="BA349">
        <v>7.9635926450000005E-2</v>
      </c>
      <c r="BB349">
        <v>1767.6112250773449</v>
      </c>
      <c r="BC349" s="1">
        <v>0.100467835255</v>
      </c>
      <c r="BD349">
        <v>17747.476532678509</v>
      </c>
      <c r="BE349" s="1">
        <v>0.54703229129222519</v>
      </c>
      <c r="BF349">
        <v>0.23518249337582409</v>
      </c>
      <c r="BG349">
        <v>0.14391144003757569</v>
      </c>
      <c r="BH349">
        <v>4.3087961508777257E-2</v>
      </c>
      <c r="BI349">
        <v>3.078581378559787E-2</v>
      </c>
    </row>
    <row r="350" spans="1:61" x14ac:dyDescent="0.35">
      <c r="A350" t="s">
        <v>1673</v>
      </c>
      <c r="B350" t="s">
        <v>975</v>
      </c>
      <c r="C350">
        <v>28.3</v>
      </c>
      <c r="D350">
        <v>149.3282059494523</v>
      </c>
      <c r="E350">
        <v>3545.3173488500001</v>
      </c>
      <c r="F350">
        <v>3.2815391651565558E-2</v>
      </c>
      <c r="G350">
        <v>9.060919730852561E-2</v>
      </c>
      <c r="H350" t="s">
        <v>3</v>
      </c>
      <c r="I350">
        <v>5.6776066225035088E-2</v>
      </c>
      <c r="J350">
        <v>0.75853610250193149</v>
      </c>
      <c r="K350">
        <v>5.9878255362749079E-2</v>
      </c>
      <c r="L350">
        <v>0.281858747711489</v>
      </c>
      <c r="M350">
        <v>2.554474650762241E-2</v>
      </c>
      <c r="N350">
        <v>0.15059989621487291</v>
      </c>
      <c r="O350">
        <v>74954.777719105987</v>
      </c>
      <c r="P350" s="1">
        <v>0.18337769977546889</v>
      </c>
      <c r="Q350">
        <v>0.16385298180580629</v>
      </c>
      <c r="R350">
        <v>0.65276931841872465</v>
      </c>
      <c r="S350">
        <v>28.014500000000002</v>
      </c>
      <c r="T350">
        <v>98514.864974707511</v>
      </c>
      <c r="U350" s="1">
        <v>133.46569541871469</v>
      </c>
      <c r="V350">
        <v>260345.07219761409</v>
      </c>
      <c r="W350" s="1">
        <v>0.76455786477374754</v>
      </c>
      <c r="X350">
        <v>0.19641891931017749</v>
      </c>
      <c r="Y350">
        <v>3.9023215916075008E-2</v>
      </c>
      <c r="Z350">
        <v>0.23544213522625251</v>
      </c>
      <c r="AA350">
        <v>260.34507219761412</v>
      </c>
      <c r="AB350">
        <v>9824.5151851495939</v>
      </c>
      <c r="AC350" s="1">
        <v>996.9012202333854</v>
      </c>
      <c r="AD350">
        <v>220731.95375746081</v>
      </c>
      <c r="AE350" s="1" t="s">
        <v>3</v>
      </c>
      <c r="AF350">
        <v>45984.375</v>
      </c>
      <c r="AG350" s="1">
        <v>81126.021753228299</v>
      </c>
      <c r="AH350" s="1">
        <v>65.903435500000015</v>
      </c>
      <c r="AI350">
        <v>35.392025099999991</v>
      </c>
      <c r="AJ350">
        <v>41.480246100000002</v>
      </c>
      <c r="AK350">
        <v>2.1345000000000001</v>
      </c>
      <c r="AL350">
        <v>1.59123405</v>
      </c>
      <c r="AM350">
        <v>1.8821914500000001</v>
      </c>
      <c r="AN350">
        <v>271.82159194749642</v>
      </c>
      <c r="AO350" s="1">
        <v>0.94731637025933824</v>
      </c>
      <c r="AP350">
        <v>1856.467860367246</v>
      </c>
      <c r="AQ350" s="1">
        <v>2629.8028261433501</v>
      </c>
      <c r="AR350" s="1">
        <v>8777.5932117355587</v>
      </c>
      <c r="AS350" s="1">
        <v>1038.856817393038</v>
      </c>
      <c r="AT350">
        <v>428.20474701008402</v>
      </c>
      <c r="AU350">
        <v>14730.92546264928</v>
      </c>
      <c r="AV350" s="1">
        <v>4086.9990548479741</v>
      </c>
      <c r="AW350" s="1">
        <v>0.26897315376000003</v>
      </c>
      <c r="AX350">
        <v>9028.3332395526704</v>
      </c>
      <c r="AY350" s="1">
        <v>0.5708568799449999</v>
      </c>
      <c r="AZ350">
        <v>1092.2756024691651</v>
      </c>
      <c r="BA350">
        <v>7.1020982529999985E-2</v>
      </c>
      <c r="BB350">
        <v>1373.9909535177251</v>
      </c>
      <c r="BC350" s="1">
        <v>8.9148983759999995E-2</v>
      </c>
      <c r="BD350">
        <v>15581.598850387531</v>
      </c>
      <c r="BE350" s="1">
        <v>0.58878921368051873</v>
      </c>
      <c r="BF350">
        <v>0.23346725659334669</v>
      </c>
      <c r="BG350">
        <v>0.12816938011674639</v>
      </c>
      <c r="BH350">
        <v>3.090850516054822E-2</v>
      </c>
      <c r="BI350">
        <v>1.866564444883978E-2</v>
      </c>
    </row>
    <row r="351" spans="1:61" x14ac:dyDescent="0.35">
      <c r="A351" t="s">
        <v>1674</v>
      </c>
      <c r="B351" t="s">
        <v>976</v>
      </c>
      <c r="C351">
        <v>70.2</v>
      </c>
      <c r="D351">
        <v>11.121532490893729</v>
      </c>
      <c r="E351">
        <v>650.64667279999992</v>
      </c>
      <c r="F351" t="s">
        <v>3</v>
      </c>
      <c r="G351">
        <v>2.0841411206116059E-2</v>
      </c>
      <c r="H351" t="s">
        <v>3</v>
      </c>
      <c r="I351">
        <v>2.5374428022546039E-2</v>
      </c>
      <c r="J351">
        <v>0.94388396890853576</v>
      </c>
      <c r="K351">
        <v>3.1084323247594432E-2</v>
      </c>
      <c r="L351">
        <v>0.30586088781424742</v>
      </c>
      <c r="M351" t="s">
        <v>3</v>
      </c>
      <c r="N351">
        <v>0.1489448018263077</v>
      </c>
      <c r="O351">
        <v>59777.082203670499</v>
      </c>
      <c r="P351" s="1">
        <v>0.21765287462547731</v>
      </c>
      <c r="Q351">
        <v>0.20662388956971969</v>
      </c>
      <c r="R351">
        <v>0.575723235804803</v>
      </c>
      <c r="S351">
        <v>7.1990000000000007</v>
      </c>
      <c r="T351">
        <v>78881.169914475497</v>
      </c>
      <c r="U351" s="1">
        <v>94.608162633893272</v>
      </c>
      <c r="V351">
        <v>273761.762107888</v>
      </c>
      <c r="W351" s="1">
        <v>0.75364474423051386</v>
      </c>
      <c r="X351">
        <v>4.5648396464798263E-2</v>
      </c>
      <c r="Y351">
        <v>0.20070685930468779</v>
      </c>
      <c r="Z351">
        <v>0.24635525576948611</v>
      </c>
      <c r="AA351">
        <v>273.76176210788799</v>
      </c>
      <c r="AB351">
        <v>7694.4910250617349</v>
      </c>
      <c r="AC351" s="1">
        <v>615.94123906884079</v>
      </c>
      <c r="AD351">
        <v>221645.81338591789</v>
      </c>
      <c r="AE351" s="1" t="s">
        <v>3</v>
      </c>
      <c r="AF351">
        <v>40835.474999999999</v>
      </c>
      <c r="AG351" s="1">
        <v>68130.43165012887</v>
      </c>
      <c r="AH351" s="1">
        <v>36.452139850000002</v>
      </c>
      <c r="AI351">
        <v>22.8559701</v>
      </c>
      <c r="AJ351">
        <v>25.368779849999999</v>
      </c>
      <c r="AK351">
        <v>1.04</v>
      </c>
      <c r="AL351">
        <v>0.71048690000000003</v>
      </c>
      <c r="AM351">
        <v>0.88714729999999997</v>
      </c>
      <c r="AN351">
        <v>1818.467865076658</v>
      </c>
      <c r="AO351">
        <v>1.2742709022341989</v>
      </c>
      <c r="AP351">
        <v>2286.460911892515</v>
      </c>
      <c r="AQ351" s="1">
        <v>3509.879352405314</v>
      </c>
      <c r="AR351" s="1">
        <v>8799.296626259249</v>
      </c>
      <c r="AS351" s="1">
        <v>858.18231652611325</v>
      </c>
      <c r="AT351">
        <v>505.1682550791873</v>
      </c>
      <c r="AU351">
        <v>15958.98746216238</v>
      </c>
      <c r="AV351" s="1">
        <v>7675.7917739143404</v>
      </c>
      <c r="AW351" s="1">
        <v>0.41999786963500002</v>
      </c>
      <c r="AX351">
        <v>8091.0939180347696</v>
      </c>
      <c r="AY351" s="1">
        <v>0.40129436602000002</v>
      </c>
      <c r="AZ351">
        <v>1437.244973823425</v>
      </c>
      <c r="BA351">
        <v>7.5619451824999989E-2</v>
      </c>
      <c r="BB351">
        <v>1996.93375133072</v>
      </c>
      <c r="BC351" s="1">
        <v>0.10308831255500001</v>
      </c>
      <c r="BD351">
        <v>19201.064417103251</v>
      </c>
      <c r="BE351" s="1">
        <v>0.54048318499536296</v>
      </c>
      <c r="BF351">
        <v>0.2366087933810436</v>
      </c>
      <c r="BG351">
        <v>0.15644707903056609</v>
      </c>
      <c r="BH351">
        <v>4.0753257036948161E-2</v>
      </c>
      <c r="BI351">
        <v>2.5707685556079139E-2</v>
      </c>
    </row>
    <row r="352" spans="1:61" x14ac:dyDescent="0.35">
      <c r="A352" t="s">
        <v>1675</v>
      </c>
      <c r="B352" t="s">
        <v>977</v>
      </c>
      <c r="C352">
        <v>51.9</v>
      </c>
      <c r="D352">
        <v>22.259053044314609</v>
      </c>
      <c r="E352">
        <v>914.77953485000012</v>
      </c>
      <c r="F352" t="s">
        <v>3</v>
      </c>
      <c r="G352">
        <v>2.1060408428527692E-2</v>
      </c>
      <c r="H352" t="s">
        <v>3</v>
      </c>
      <c r="I352">
        <v>4.2781144761336591E-2</v>
      </c>
      <c r="J352">
        <v>0.90177802413565955</v>
      </c>
      <c r="K352">
        <v>4.4285858344581451E-2</v>
      </c>
      <c r="L352">
        <v>0.51663808077035367</v>
      </c>
      <c r="M352">
        <v>1.9792026098144368E-2</v>
      </c>
      <c r="N352">
        <v>0.17691778215174839</v>
      </c>
      <c r="O352">
        <v>58630.727873870499</v>
      </c>
      <c r="P352" s="1">
        <v>0.20571319116936829</v>
      </c>
      <c r="Q352">
        <v>0.1994920504648644</v>
      </c>
      <c r="R352">
        <v>0.59479475836576712</v>
      </c>
      <c r="S352">
        <v>10.07</v>
      </c>
      <c r="T352">
        <v>79416.826435064504</v>
      </c>
      <c r="U352" s="1">
        <v>97.704059460865935</v>
      </c>
      <c r="V352">
        <v>202650.07754512699</v>
      </c>
      <c r="W352" s="1">
        <v>0.71593861630868694</v>
      </c>
      <c r="X352">
        <v>0.13636414758497509</v>
      </c>
      <c r="Y352">
        <v>0.14769723610633809</v>
      </c>
      <c r="Z352">
        <v>0.28406138369131312</v>
      </c>
      <c r="AA352">
        <v>202.65007754512689</v>
      </c>
      <c r="AB352">
        <v>5230.3624309459483</v>
      </c>
      <c r="AC352" s="1">
        <v>538.07349502411012</v>
      </c>
      <c r="AD352">
        <v>157855.83846518211</v>
      </c>
      <c r="AE352" s="1" t="s">
        <v>3</v>
      </c>
      <c r="AF352">
        <v>34695.875</v>
      </c>
      <c r="AG352" s="1">
        <v>55006.325948699981</v>
      </c>
      <c r="AH352" s="1">
        <v>36.378303550000012</v>
      </c>
      <c r="AI352">
        <v>22.40159865</v>
      </c>
      <c r="AJ352">
        <v>26.11941165</v>
      </c>
      <c r="AK352">
        <v>2.2799999999999998</v>
      </c>
      <c r="AL352">
        <v>1.745584</v>
      </c>
      <c r="AM352">
        <v>2.09889825</v>
      </c>
      <c r="AN352">
        <v>907.06513413129392</v>
      </c>
      <c r="AO352" s="1">
        <v>1.1841627046569649</v>
      </c>
      <c r="AP352">
        <v>2175.7355687585709</v>
      </c>
      <c r="AQ352" s="1">
        <v>3204.26895536743</v>
      </c>
      <c r="AR352" s="1">
        <v>8659.2463576192131</v>
      </c>
      <c r="AS352" s="1">
        <v>956.53740659213906</v>
      </c>
      <c r="AT352">
        <v>381.2031270824711</v>
      </c>
      <c r="AU352">
        <v>15376.99141541982</v>
      </c>
      <c r="AV352" s="1">
        <v>8510.6060042115478</v>
      </c>
      <c r="AW352" s="1">
        <v>0.48361147243500008</v>
      </c>
      <c r="AX352">
        <v>5392.0846191342644</v>
      </c>
      <c r="AY352" s="1">
        <v>0.29975354924999997</v>
      </c>
      <c r="AZ352">
        <v>1079.5798779299851</v>
      </c>
      <c r="BA352">
        <v>6.033606398E-2</v>
      </c>
      <c r="BB352">
        <v>2758.5976763446411</v>
      </c>
      <c r="BC352" s="1">
        <v>0.15629891434000001</v>
      </c>
      <c r="BD352">
        <v>17740.868177620439</v>
      </c>
      <c r="BE352" s="1">
        <v>0.52960837453540976</v>
      </c>
      <c r="BF352">
        <v>0.2322020916801531</v>
      </c>
      <c r="BG352">
        <v>0.17091256925118939</v>
      </c>
      <c r="BH352">
        <v>3.6211754415062303E-2</v>
      </c>
      <c r="BI352">
        <v>3.1065210118185329E-2</v>
      </c>
    </row>
    <row r="353" spans="1:61" x14ac:dyDescent="0.35">
      <c r="A353" t="s">
        <v>1676</v>
      </c>
      <c r="B353" t="s">
        <v>978</v>
      </c>
      <c r="C353">
        <v>151.1</v>
      </c>
      <c r="D353">
        <v>11.48124324563117</v>
      </c>
      <c r="E353">
        <v>1364.3495178999999</v>
      </c>
      <c r="F353" t="s">
        <v>3</v>
      </c>
      <c r="G353">
        <v>1.2649499010588129E-2</v>
      </c>
      <c r="H353" t="s">
        <v>3</v>
      </c>
      <c r="I353">
        <v>2.0795788127273781E-2</v>
      </c>
      <c r="J353">
        <v>0.94183280060517816</v>
      </c>
      <c r="K353">
        <v>2.9714055551686509E-2</v>
      </c>
      <c r="L353">
        <v>0.95514647244408835</v>
      </c>
      <c r="M353">
        <v>1.9795114467790319E-2</v>
      </c>
      <c r="N353">
        <v>0.18240382574535599</v>
      </c>
      <c r="O353">
        <v>61435.878771218508</v>
      </c>
      <c r="P353" s="1">
        <v>0.1927208977341025</v>
      </c>
      <c r="Q353">
        <v>0.20150646222209981</v>
      </c>
      <c r="R353">
        <v>0.60577264004379772</v>
      </c>
      <c r="S353">
        <v>13.359</v>
      </c>
      <c r="T353">
        <v>83834.140865663998</v>
      </c>
      <c r="U353" s="1">
        <v>100.5999559171336</v>
      </c>
      <c r="V353">
        <v>187354.77026293529</v>
      </c>
      <c r="W353" s="1">
        <v>0.6638456234622464</v>
      </c>
      <c r="X353">
        <v>9.2920807715447237E-2</v>
      </c>
      <c r="Y353">
        <v>0.2432335688223064</v>
      </c>
      <c r="Z353">
        <v>0.33615437653775371</v>
      </c>
      <c r="AA353">
        <v>187.3547702629352</v>
      </c>
      <c r="AB353">
        <v>4003.1840218518141</v>
      </c>
      <c r="AC353" s="1">
        <v>381.59951510636319</v>
      </c>
      <c r="AD353">
        <v>140485.8755112584</v>
      </c>
      <c r="AE353" s="1" t="s">
        <v>3</v>
      </c>
      <c r="AF353">
        <v>34363.599999999999</v>
      </c>
      <c r="AG353" s="1">
        <v>53292.015809613062</v>
      </c>
      <c r="AH353" s="1">
        <v>25.579981700000001</v>
      </c>
      <c r="AI353">
        <v>20.22875130000001</v>
      </c>
      <c r="AJ353">
        <v>21.175280950000001</v>
      </c>
      <c r="AK353">
        <v>1.3174999999999999</v>
      </c>
      <c r="AL353">
        <v>1.1273664999999999</v>
      </c>
      <c r="AM353">
        <v>1.2136012</v>
      </c>
      <c r="AN353">
        <v>127.8934729268053</v>
      </c>
      <c r="AO353">
        <v>0.89372355710994833</v>
      </c>
      <c r="AP353">
        <v>2041.5388326026889</v>
      </c>
      <c r="AQ353" s="1">
        <v>3846.1887911247809</v>
      </c>
      <c r="AR353" s="1">
        <v>9537.3967587845455</v>
      </c>
      <c r="AS353" s="1">
        <v>858.55428351819432</v>
      </c>
      <c r="AT353" s="1">
        <v>433.77653454608873</v>
      </c>
      <c r="AU353">
        <v>16529.958651773679</v>
      </c>
      <c r="AV353" s="1">
        <v>10411.830718957481</v>
      </c>
      <c r="AW353" s="1">
        <v>0.58162195295999997</v>
      </c>
      <c r="AX353">
        <v>3533.5287724957552</v>
      </c>
      <c r="AY353" s="1">
        <v>0.20124286863499999</v>
      </c>
      <c r="AZ353">
        <v>797.04102353971496</v>
      </c>
      <c r="BA353">
        <v>4.4086727830000012E-2</v>
      </c>
      <c r="BB353">
        <v>3103.9006477463449</v>
      </c>
      <c r="BC353" s="1">
        <v>0.17304845056500001</v>
      </c>
      <c r="BD353">
        <v>17846.301162739299</v>
      </c>
      <c r="BE353" s="1">
        <v>0.54271219045087671</v>
      </c>
      <c r="BF353">
        <v>0.26089513393082697</v>
      </c>
      <c r="BG353">
        <v>0.1304941320925829</v>
      </c>
      <c r="BH353">
        <v>4.031056305440351E-2</v>
      </c>
      <c r="BI353">
        <v>2.558798047130988E-2</v>
      </c>
    </row>
    <row r="354" spans="1:61" x14ac:dyDescent="0.35">
      <c r="A354" t="s">
        <v>1677</v>
      </c>
      <c r="B354" t="s">
        <v>979</v>
      </c>
      <c r="C354">
        <v>71.25</v>
      </c>
      <c r="D354">
        <v>18.474109968604981</v>
      </c>
      <c r="E354">
        <v>1096.21186545</v>
      </c>
      <c r="F354">
        <v>7.6723436431356843E-3</v>
      </c>
      <c r="G354">
        <v>1.4709558375549509E-2</v>
      </c>
      <c r="H354" t="s">
        <v>3</v>
      </c>
      <c r="I354">
        <v>2.503494337067845E-2</v>
      </c>
      <c r="J354">
        <v>0.9285847700665828</v>
      </c>
      <c r="K354">
        <v>3.5043157277433783E-2</v>
      </c>
      <c r="L354">
        <v>0.39822828044229541</v>
      </c>
      <c r="M354">
        <v>1.1704699158528519E-2</v>
      </c>
      <c r="N354">
        <v>0.15362022293417471</v>
      </c>
      <c r="O354">
        <v>61390.8949914525</v>
      </c>
      <c r="P354" s="1">
        <v>0.19989895143087619</v>
      </c>
      <c r="Q354">
        <v>0.19698630834483941</v>
      </c>
      <c r="R354">
        <v>0.60311474022428446</v>
      </c>
      <c r="S354">
        <v>10.079000000000001</v>
      </c>
      <c r="T354">
        <v>82938.406320783004</v>
      </c>
      <c r="U354" s="1">
        <v>112.6438389757248</v>
      </c>
      <c r="V354">
        <v>215621.73838549771</v>
      </c>
      <c r="W354" s="1">
        <v>0.80037397845129798</v>
      </c>
      <c r="X354">
        <v>0.1021644332672571</v>
      </c>
      <c r="Y354">
        <v>9.7461588281444744E-2</v>
      </c>
      <c r="Z354">
        <v>0.19962602154870179</v>
      </c>
      <c r="AA354">
        <v>215.62173838549771</v>
      </c>
      <c r="AB354">
        <v>5427.8215800195976</v>
      </c>
      <c r="AC354" s="1">
        <v>599.25601926950367</v>
      </c>
      <c r="AD354">
        <v>176535.40929560401</v>
      </c>
      <c r="AE354" s="1" t="s">
        <v>3</v>
      </c>
      <c r="AF354">
        <v>38419.525000000001</v>
      </c>
      <c r="AG354" s="1">
        <v>61948.558702556649</v>
      </c>
      <c r="AH354" s="1">
        <v>37.467964500000008</v>
      </c>
      <c r="AI354">
        <v>23.0011446</v>
      </c>
      <c r="AJ354">
        <v>26.183489099999999</v>
      </c>
      <c r="AK354">
        <v>1.425</v>
      </c>
      <c r="AL354">
        <v>1.0489531000000001</v>
      </c>
      <c r="AM354">
        <v>1.2486687999999999</v>
      </c>
      <c r="AN354">
        <v>736.32148381744605</v>
      </c>
      <c r="AO354" s="1">
        <v>1.131224007106381</v>
      </c>
      <c r="AP354">
        <v>1875.4616752963109</v>
      </c>
      <c r="AQ354" s="1">
        <v>2924.0785490879889</v>
      </c>
      <c r="AR354" s="1">
        <v>8208.773772959863</v>
      </c>
      <c r="AS354" s="1">
        <v>838.12165764906899</v>
      </c>
      <c r="AT354">
        <v>404.37404657945098</v>
      </c>
      <c r="AU354">
        <v>14250.80970157268</v>
      </c>
      <c r="AV354" s="1">
        <v>7624.9773796450809</v>
      </c>
      <c r="AW354" s="1">
        <v>0.47356038335499989</v>
      </c>
      <c r="AX354">
        <v>5531.2746379788141</v>
      </c>
      <c r="AY354" s="1">
        <v>0.32377443011500001</v>
      </c>
      <c r="AZ354">
        <v>1270.6852861313</v>
      </c>
      <c r="BA354">
        <v>7.5656035770000005E-2</v>
      </c>
      <c r="BB354">
        <v>2138.4662171638402</v>
      </c>
      <c r="BC354" s="1">
        <v>0.12700915078</v>
      </c>
      <c r="BD354">
        <v>16565.40352091903</v>
      </c>
      <c r="BE354" s="1">
        <v>0.53980019193885709</v>
      </c>
      <c r="BF354">
        <v>0.24645868653985009</v>
      </c>
      <c r="BG354">
        <v>0.1607791548390613</v>
      </c>
      <c r="BH354">
        <v>3.5846111206074421E-2</v>
      </c>
      <c r="BI354">
        <v>1.7115855476157051E-2</v>
      </c>
    </row>
    <row r="355" spans="1:61" x14ac:dyDescent="0.35">
      <c r="A355" t="s">
        <v>1678</v>
      </c>
      <c r="B355" t="s">
        <v>981</v>
      </c>
      <c r="C355">
        <v>80.45</v>
      </c>
      <c r="D355">
        <v>35.816999615614108</v>
      </c>
      <c r="E355">
        <v>2371.9191434999998</v>
      </c>
      <c r="F355">
        <v>1.116615033760773E-2</v>
      </c>
      <c r="G355">
        <v>1.9296006138020419E-2</v>
      </c>
      <c r="H355">
        <v>6.04937983399977E-3</v>
      </c>
      <c r="I355">
        <v>5.4489658732981949E-2</v>
      </c>
      <c r="J355">
        <v>0.86554221743468784</v>
      </c>
      <c r="K355">
        <v>5.114576213301969E-2</v>
      </c>
      <c r="L355">
        <v>0.44230315459300618</v>
      </c>
      <c r="M355">
        <v>1.971326321485262E-2</v>
      </c>
      <c r="N355">
        <v>0.16278934578527979</v>
      </c>
      <c r="O355">
        <v>65783.64903450101</v>
      </c>
      <c r="P355" s="1">
        <v>0.18846516071244021</v>
      </c>
      <c r="Q355">
        <v>0.19651051147603771</v>
      </c>
      <c r="R355">
        <v>0.61502432781152216</v>
      </c>
      <c r="S355">
        <v>18.164000000000001</v>
      </c>
      <c r="T355">
        <v>87308.091654522999</v>
      </c>
      <c r="U355" s="1">
        <v>134.17834784802491</v>
      </c>
      <c r="V355">
        <v>215431.5439853227</v>
      </c>
      <c r="W355" s="1">
        <v>0.74386036384838294</v>
      </c>
      <c r="X355">
        <v>0.17001619706218021</v>
      </c>
      <c r="Y355">
        <v>8.6123439089436912E-2</v>
      </c>
      <c r="Z355">
        <v>0.25613963615161722</v>
      </c>
      <c r="AA355">
        <v>215.43154398532269</v>
      </c>
      <c r="AB355">
        <v>5982.7697948259074</v>
      </c>
      <c r="AC355" s="1">
        <v>636.07597172431042</v>
      </c>
      <c r="AD355">
        <v>174752.44117112711</v>
      </c>
      <c r="AE355" s="1" t="s">
        <v>3</v>
      </c>
      <c r="AF355">
        <v>37864.699999999997</v>
      </c>
      <c r="AG355" s="1">
        <v>63880.290302582252</v>
      </c>
      <c r="AH355" s="1">
        <v>44.250882249999997</v>
      </c>
      <c r="AI355">
        <v>24.399990150000001</v>
      </c>
      <c r="AJ355">
        <v>31.366071399999999</v>
      </c>
      <c r="AK355">
        <v>1.75885</v>
      </c>
      <c r="AL355">
        <v>1.2846163500000001</v>
      </c>
      <c r="AM355">
        <v>1.56762205</v>
      </c>
      <c r="AN355">
        <v>925.41578388070923</v>
      </c>
      <c r="AO355" s="1">
        <v>1.0500006784825251</v>
      </c>
      <c r="AP355">
        <v>1793.2028268882721</v>
      </c>
      <c r="AQ355" s="1">
        <v>2573.8421557388938</v>
      </c>
      <c r="AR355" s="1">
        <v>7938.1733755451614</v>
      </c>
      <c r="AS355" s="1">
        <v>963.09364770208526</v>
      </c>
      <c r="AT355">
        <v>500.03737520628749</v>
      </c>
      <c r="AU355">
        <v>13768.349381080699</v>
      </c>
      <c r="AV355" s="1">
        <v>5759.7906843684104</v>
      </c>
      <c r="AW355" s="1">
        <v>0.39798665929499999</v>
      </c>
      <c r="AX355">
        <v>6169.1637579949802</v>
      </c>
      <c r="AY355" s="1">
        <v>0.41945332088499998</v>
      </c>
      <c r="AZ355">
        <v>956.31435952892002</v>
      </c>
      <c r="BA355">
        <v>6.5759458835000006E-2</v>
      </c>
      <c r="BB355">
        <v>1699.1356944910251</v>
      </c>
      <c r="BC355" s="1">
        <v>0.116800560995</v>
      </c>
      <c r="BD355">
        <v>14584.404496383329</v>
      </c>
      <c r="BE355" s="1">
        <v>0.5592988750174932</v>
      </c>
      <c r="BF355">
        <v>0.232080861462095</v>
      </c>
      <c r="BG355">
        <v>0.15345140103459001</v>
      </c>
      <c r="BH355">
        <v>3.3417995743371107E-2</v>
      </c>
      <c r="BI355">
        <v>2.175086674245055E-2</v>
      </c>
    </row>
    <row r="356" spans="1:61" x14ac:dyDescent="0.35">
      <c r="A356" t="s">
        <v>1679</v>
      </c>
      <c r="B356" t="s">
        <v>980</v>
      </c>
      <c r="C356">
        <v>11.75</v>
      </c>
      <c r="D356">
        <v>350.76805605731482</v>
      </c>
      <c r="E356">
        <v>3345.3271521000001</v>
      </c>
      <c r="F356">
        <v>8.5793468392779109E-3</v>
      </c>
      <c r="G356">
        <v>0.44857250566921919</v>
      </c>
      <c r="H356">
        <v>2.4137252989888899E-3</v>
      </c>
      <c r="I356">
        <v>0.14245101127117121</v>
      </c>
      <c r="J356">
        <v>0.30316669181278821</v>
      </c>
      <c r="K356">
        <v>0.1140926524519799</v>
      </c>
      <c r="L356">
        <v>0.97779230574207399</v>
      </c>
      <c r="M356">
        <v>6.3034973034505143E-2</v>
      </c>
      <c r="N356">
        <v>0.18685820415505411</v>
      </c>
      <c r="O356">
        <v>67234.542472237517</v>
      </c>
      <c r="P356" s="1">
        <v>0.25069480584280979</v>
      </c>
      <c r="Q356">
        <v>0.19261370803974501</v>
      </c>
      <c r="R356">
        <v>0.55669148611744512</v>
      </c>
      <c r="S356">
        <v>36.6755</v>
      </c>
      <c r="T356">
        <v>89891.419780230004</v>
      </c>
      <c r="U356" s="1">
        <v>95.475466975890257</v>
      </c>
      <c r="V356">
        <v>124596.61132640119</v>
      </c>
      <c r="W356" s="1">
        <v>0.66073940222357985</v>
      </c>
      <c r="X356">
        <v>0.26546958728236159</v>
      </c>
      <c r="Y356">
        <v>7.3791010494058493E-2</v>
      </c>
      <c r="Z356">
        <v>0.33926059777642009</v>
      </c>
      <c r="AA356">
        <v>124.5966113264012</v>
      </c>
      <c r="AB356">
        <v>5170.6758568530522</v>
      </c>
      <c r="AC356" s="1">
        <v>573.57592154331076</v>
      </c>
      <c r="AD356">
        <v>78311.450167831106</v>
      </c>
      <c r="AE356" s="1" t="s">
        <v>3</v>
      </c>
      <c r="AF356">
        <v>29580.3</v>
      </c>
      <c r="AG356" s="1">
        <v>43299.163645864297</v>
      </c>
      <c r="AH356" s="1">
        <v>59.7114251</v>
      </c>
      <c r="AI356">
        <v>36.044242400000002</v>
      </c>
      <c r="AJ356">
        <v>44.04139845000001</v>
      </c>
      <c r="AK356">
        <v>2.891</v>
      </c>
      <c r="AL356">
        <v>2.3037418500000002</v>
      </c>
      <c r="AM356">
        <v>2.6635374000000001</v>
      </c>
      <c r="AN356">
        <v>7.2906756133461856E-2</v>
      </c>
      <c r="AO356" s="1">
        <v>1.2532710654659811</v>
      </c>
      <c r="AP356">
        <v>2578.7056210417941</v>
      </c>
      <c r="AQ356" s="1">
        <v>3751.1819535538648</v>
      </c>
      <c r="AR356" s="1">
        <v>9785.3903698294198</v>
      </c>
      <c r="AS356" s="1">
        <v>1265.6418091653229</v>
      </c>
      <c r="AT356">
        <v>673.27316505475687</v>
      </c>
      <c r="AU356">
        <v>18054.19291864516</v>
      </c>
      <c r="AV356" s="1">
        <v>9714.0970153529706</v>
      </c>
      <c r="AW356" s="1">
        <v>0.50956747504499988</v>
      </c>
      <c r="AX356">
        <v>4670.4287246131844</v>
      </c>
      <c r="AY356" s="1">
        <v>0.23287474590000001</v>
      </c>
      <c r="AZ356">
        <v>938.97807226633506</v>
      </c>
      <c r="BA356">
        <v>4.6176842800000013E-2</v>
      </c>
      <c r="BB356">
        <v>4130.5798625851949</v>
      </c>
      <c r="BC356" s="1">
        <v>0.21138093626500001</v>
      </c>
      <c r="BD356">
        <v>19454.083674817692</v>
      </c>
      <c r="BE356" s="1">
        <v>0.56678527299023174</v>
      </c>
      <c r="BF356">
        <v>0.21354124581062781</v>
      </c>
      <c r="BG356">
        <v>0.17032859419732591</v>
      </c>
      <c r="BH356">
        <v>3.2026414305024169E-2</v>
      </c>
      <c r="BI356">
        <v>1.731847269679028E-2</v>
      </c>
    </row>
    <row r="357" spans="1:61" x14ac:dyDescent="0.35">
      <c r="A357" t="s">
        <v>1680</v>
      </c>
      <c r="B357" t="s">
        <v>982</v>
      </c>
      <c r="C357">
        <v>85.85</v>
      </c>
      <c r="D357">
        <v>21.8784359378263</v>
      </c>
      <c r="E357">
        <v>1604.6828798500001</v>
      </c>
      <c r="F357">
        <v>1.516538712131402E-2</v>
      </c>
      <c r="G357">
        <v>1.697672082556145E-2</v>
      </c>
      <c r="H357" t="s">
        <v>3</v>
      </c>
      <c r="I357">
        <v>7.2909807014109623E-2</v>
      </c>
      <c r="J357">
        <v>0.85908181771826209</v>
      </c>
      <c r="K357">
        <v>4.4859705777478727E-2</v>
      </c>
      <c r="L357">
        <v>0.37638360808158527</v>
      </c>
      <c r="M357">
        <v>1.650281741656905E-2</v>
      </c>
      <c r="N357">
        <v>0.15902602014349951</v>
      </c>
      <c r="O357">
        <v>65446.442683764501</v>
      </c>
      <c r="P357" s="1">
        <v>0.14360832016077621</v>
      </c>
      <c r="Q357">
        <v>0.1975669945253189</v>
      </c>
      <c r="R357">
        <v>0.65882468531390492</v>
      </c>
      <c r="S357">
        <v>13.50526315789474</v>
      </c>
      <c r="T357">
        <v>81276.586509974237</v>
      </c>
      <c r="U357" s="1">
        <v>121.0895874227156</v>
      </c>
      <c r="V357">
        <v>213185.67976426039</v>
      </c>
      <c r="W357" s="1">
        <v>0.75648308892897664</v>
      </c>
      <c r="X357">
        <v>0.16625619528478991</v>
      </c>
      <c r="Y357">
        <v>7.7260715786233392E-2</v>
      </c>
      <c r="Z357">
        <v>0.2435169110710233</v>
      </c>
      <c r="AA357">
        <v>213.18567976426041</v>
      </c>
      <c r="AB357">
        <v>5683.3528389063486</v>
      </c>
      <c r="AC357" s="1">
        <v>630.43208625465729</v>
      </c>
      <c r="AD357">
        <v>177842.84498726259</v>
      </c>
      <c r="AE357" s="1" t="s">
        <v>3</v>
      </c>
      <c r="AF357">
        <v>38655.074999999997</v>
      </c>
      <c r="AG357" s="1">
        <v>62721.672190466743</v>
      </c>
      <c r="AH357" s="1">
        <v>42.588954750000013</v>
      </c>
      <c r="AI357">
        <v>24.136246450000002</v>
      </c>
      <c r="AJ357">
        <v>30.23213595</v>
      </c>
      <c r="AK357">
        <v>1.95</v>
      </c>
      <c r="AL357">
        <v>1.4787357999999999</v>
      </c>
      <c r="AM357">
        <v>1.8145209</v>
      </c>
      <c r="AN357">
        <v>1498.535396534319</v>
      </c>
      <c r="AO357">
        <v>1.2358151556366339</v>
      </c>
      <c r="AP357">
        <v>1805.9176358564259</v>
      </c>
      <c r="AQ357" s="1">
        <v>2626.37532760776</v>
      </c>
      <c r="AR357" s="1">
        <v>8237.148983895655</v>
      </c>
      <c r="AS357" s="1">
        <v>937.09460516568436</v>
      </c>
      <c r="AT357">
        <v>527.86934595822186</v>
      </c>
      <c r="AU357">
        <v>14134.40589848375</v>
      </c>
      <c r="AV357" s="1">
        <v>6175.687049185226</v>
      </c>
      <c r="AW357" s="1">
        <v>0.40295305883999988</v>
      </c>
      <c r="AX357">
        <v>6494.7923058209299</v>
      </c>
      <c r="AY357" s="1">
        <v>0.41793052653000012</v>
      </c>
      <c r="AZ357">
        <v>1076.47132771566</v>
      </c>
      <c r="BA357">
        <v>6.9753112829999991E-2</v>
      </c>
      <c r="BB357">
        <v>1710.0617226833749</v>
      </c>
      <c r="BC357" s="1">
        <v>0.10936330181499999</v>
      </c>
      <c r="BD357">
        <v>15457.01240540519</v>
      </c>
      <c r="BE357" s="1">
        <v>0.56396066368541309</v>
      </c>
      <c r="BF357">
        <v>0.2342470190531237</v>
      </c>
      <c r="BG357">
        <v>0.14794419520339441</v>
      </c>
      <c r="BH357">
        <v>3.2932602520449633E-2</v>
      </c>
      <c r="BI357">
        <v>2.091551953761937E-2</v>
      </c>
    </row>
    <row r="358" spans="1:61" x14ac:dyDescent="0.35">
      <c r="A358" t="s">
        <v>1681</v>
      </c>
      <c r="B358" t="s">
        <v>983</v>
      </c>
      <c r="C358">
        <v>129.1</v>
      </c>
      <c r="D358">
        <v>10.937642443621771</v>
      </c>
      <c r="E358">
        <v>1116.9657507500001</v>
      </c>
      <c r="F358" t="s">
        <v>3</v>
      </c>
      <c r="G358">
        <v>1.3794064277755581E-2</v>
      </c>
      <c r="H358" t="s">
        <v>3</v>
      </c>
      <c r="I358">
        <v>2.8033265484224471E-2</v>
      </c>
      <c r="J358">
        <v>0.93722543984440954</v>
      </c>
      <c r="K358">
        <v>2.8003045282500579E-2</v>
      </c>
      <c r="L358">
        <v>0.43018089885498101</v>
      </c>
      <c r="M358">
        <v>1.047275470648742E-2</v>
      </c>
      <c r="N358">
        <v>0.17091760901533351</v>
      </c>
      <c r="O358">
        <v>60027.7183047055</v>
      </c>
      <c r="P358" s="1">
        <v>0.2183963337598637</v>
      </c>
      <c r="Q358">
        <v>0.17068784057207961</v>
      </c>
      <c r="R358">
        <v>0.61091582566805669</v>
      </c>
      <c r="S358">
        <v>12.682</v>
      </c>
      <c r="T358">
        <v>74308.489233875502</v>
      </c>
      <c r="U358" s="1">
        <v>93.92772022077061</v>
      </c>
      <c r="V358">
        <v>236966.84634363739</v>
      </c>
      <c r="W358" s="1">
        <v>0.74649188788434218</v>
      </c>
      <c r="X358">
        <v>9.220675870502662E-2</v>
      </c>
      <c r="Y358">
        <v>0.1613013534106312</v>
      </c>
      <c r="Z358">
        <v>0.25350811211565782</v>
      </c>
      <c r="AA358">
        <v>236.96684634363751</v>
      </c>
      <c r="AB358">
        <v>6265.9102133005927</v>
      </c>
      <c r="AC358" s="1">
        <v>544.70879343219281</v>
      </c>
      <c r="AD358" s="1">
        <v>196305.61515134439</v>
      </c>
      <c r="AE358" s="1" t="s">
        <v>3</v>
      </c>
      <c r="AF358">
        <v>37089.599999999999</v>
      </c>
      <c r="AG358" s="1">
        <v>58401.406283292141</v>
      </c>
      <c r="AH358" s="1">
        <v>34.570413850000008</v>
      </c>
      <c r="AI358">
        <v>22.227083799999999</v>
      </c>
      <c r="AJ358">
        <v>25.8699555</v>
      </c>
      <c r="AK358">
        <v>1.2275</v>
      </c>
      <c r="AL358">
        <v>0.83121694999999995</v>
      </c>
      <c r="AM358">
        <v>1.0170073500000001</v>
      </c>
      <c r="AN358">
        <v>568.24810572984188</v>
      </c>
      <c r="AO358" s="1">
        <v>1.090741304569953</v>
      </c>
      <c r="AP358">
        <v>2174.9083945238581</v>
      </c>
      <c r="AQ358" s="1">
        <v>3096.2955426380991</v>
      </c>
      <c r="AR358" s="1">
        <v>8464.457106340149</v>
      </c>
      <c r="AS358" s="1">
        <v>861.71335582317533</v>
      </c>
      <c r="AT358">
        <v>486.67490403786212</v>
      </c>
      <c r="AU358">
        <v>15084.049303363139</v>
      </c>
      <c r="AV358" s="1">
        <v>8021.4162853108328</v>
      </c>
      <c r="AW358" s="1">
        <v>0.48367093781999998</v>
      </c>
      <c r="AX358">
        <v>5877.8725408855989</v>
      </c>
      <c r="AY358" s="1">
        <v>0.33349035552500012</v>
      </c>
      <c r="AZ358">
        <v>1186.6294605128251</v>
      </c>
      <c r="BA358" s="1">
        <v>7.0176990869999997E-2</v>
      </c>
      <c r="BB358">
        <v>1934.4449393863349</v>
      </c>
      <c r="BC358" s="1">
        <v>0.11266171580000001</v>
      </c>
      <c r="BD358">
        <v>17020.363226095589</v>
      </c>
      <c r="BE358" s="1">
        <v>0.54179741481153243</v>
      </c>
      <c r="BF358">
        <v>0.2493440306094922</v>
      </c>
      <c r="BG358">
        <v>0.14714218042294269</v>
      </c>
      <c r="BH358">
        <v>4.3879519899220523E-2</v>
      </c>
      <c r="BI358">
        <v>1.7836854256812289E-2</v>
      </c>
    </row>
    <row r="359" spans="1:61" x14ac:dyDescent="0.35">
      <c r="A359" t="s">
        <v>1682</v>
      </c>
      <c r="B359" t="s">
        <v>984</v>
      </c>
      <c r="C359">
        <v>96.65</v>
      </c>
      <c r="D359">
        <v>19.726385860246239</v>
      </c>
      <c r="E359">
        <v>1225.0305026999999</v>
      </c>
      <c r="F359" t="s">
        <v>3</v>
      </c>
      <c r="G359">
        <v>1.9176136415156069E-2</v>
      </c>
      <c r="H359" t="s">
        <v>3</v>
      </c>
      <c r="I359">
        <v>1.8455929611996581E-2</v>
      </c>
      <c r="J359">
        <v>0.92357724334832447</v>
      </c>
      <c r="K359">
        <v>4.3695132200375783E-2</v>
      </c>
      <c r="L359">
        <v>0.88796170192305657</v>
      </c>
      <c r="M359" t="s">
        <v>3</v>
      </c>
      <c r="N359">
        <v>0.18754566455169741</v>
      </c>
      <c r="O359">
        <v>61352.007103605501</v>
      </c>
      <c r="P359" s="1">
        <v>0.1922832787262426</v>
      </c>
      <c r="Q359">
        <v>0.19745392608752679</v>
      </c>
      <c r="R359">
        <v>0.6102627951862305</v>
      </c>
      <c r="S359">
        <v>12.3</v>
      </c>
      <c r="T359">
        <v>81865.186669755989</v>
      </c>
      <c r="U359" s="1">
        <v>99.592189466857718</v>
      </c>
      <c r="V359">
        <v>166752.5176662161</v>
      </c>
      <c r="W359" s="1">
        <v>0.65212825676008357</v>
      </c>
      <c r="X359">
        <v>0.1249918799537075</v>
      </c>
      <c r="Y359">
        <v>0.2228798632862089</v>
      </c>
      <c r="Z359">
        <v>0.34787174323991632</v>
      </c>
      <c r="AA359">
        <v>166.75251766621611</v>
      </c>
      <c r="AB359">
        <v>3874.2716585399021</v>
      </c>
      <c r="AC359" s="1">
        <v>384.27567772817702</v>
      </c>
      <c r="AD359">
        <v>122365.5415762518</v>
      </c>
      <c r="AE359" s="1" t="s">
        <v>3</v>
      </c>
      <c r="AF359">
        <v>33104.800000000003</v>
      </c>
      <c r="AG359" s="1">
        <v>49668.67083014844</v>
      </c>
      <c r="AH359" s="1">
        <v>29.598968450000001</v>
      </c>
      <c r="AI359">
        <v>21.42157255</v>
      </c>
      <c r="AJ359">
        <v>23.259168550000009</v>
      </c>
      <c r="AK359">
        <v>1.51</v>
      </c>
      <c r="AL359">
        <v>1.2410481499999999</v>
      </c>
      <c r="AM359">
        <v>1.4143908000000001</v>
      </c>
      <c r="AN359">
        <v>25.382728296265121</v>
      </c>
      <c r="AO359" s="1">
        <v>0.87993266473425924</v>
      </c>
      <c r="AP359">
        <v>2279.0480540232952</v>
      </c>
      <c r="AQ359" s="1">
        <v>3733.6908108422531</v>
      </c>
      <c r="AR359" s="1">
        <v>9350.2672077433799</v>
      </c>
      <c r="AS359" s="1">
        <v>886.45108514933258</v>
      </c>
      <c r="AT359">
        <v>472.75377309044529</v>
      </c>
      <c r="AU359">
        <v>16722.210930848702</v>
      </c>
      <c r="AV359" s="1">
        <v>10491.95769993857</v>
      </c>
      <c r="AW359" s="1">
        <v>0.58099030736500012</v>
      </c>
      <c r="AX359">
        <v>3418.630051002131</v>
      </c>
      <c r="AY359" s="1">
        <v>0.19049608077499999</v>
      </c>
      <c r="AZ359">
        <v>605.40431220718506</v>
      </c>
      <c r="BA359">
        <v>3.4450009125E-2</v>
      </c>
      <c r="BB359">
        <v>3578.951951432945</v>
      </c>
      <c r="BC359" s="1">
        <v>0.19406360272500001</v>
      </c>
      <c r="BD359">
        <v>18094.944014580829</v>
      </c>
      <c r="BE359" s="1">
        <v>0.53651404799600955</v>
      </c>
      <c r="BF359">
        <v>0.2524363644502936</v>
      </c>
      <c r="BG359">
        <v>0.14927892294312539</v>
      </c>
      <c r="BH359">
        <v>4.0336920610040308E-2</v>
      </c>
      <c r="BI359">
        <v>2.143374400053117E-2</v>
      </c>
    </row>
    <row r="360" spans="1:61" x14ac:dyDescent="0.35">
      <c r="A360" t="s">
        <v>1683</v>
      </c>
      <c r="B360" t="s">
        <v>985</v>
      </c>
      <c r="C360">
        <v>22.75</v>
      </c>
      <c r="D360">
        <v>357.98425210171621</v>
      </c>
      <c r="E360">
        <v>4748.8238403500009</v>
      </c>
      <c r="F360">
        <v>8.7311302536094648E-2</v>
      </c>
      <c r="G360">
        <v>5.0633142278141793E-2</v>
      </c>
      <c r="H360">
        <v>2.1000499477452001E-3</v>
      </c>
      <c r="I360">
        <v>4.6360357168123943E-2</v>
      </c>
      <c r="J360">
        <v>0.761964350483469</v>
      </c>
      <c r="K360">
        <v>5.2807599723007081E-2</v>
      </c>
      <c r="L360">
        <v>8.2207155397794884E-2</v>
      </c>
      <c r="M360">
        <v>2.6077096516595729E-2</v>
      </c>
      <c r="N360">
        <v>0.1191899558682683</v>
      </c>
      <c r="O360">
        <v>83389.073876648501</v>
      </c>
      <c r="P360" s="1">
        <v>0.1578353218164075</v>
      </c>
      <c r="Q360">
        <v>0.18184759155940891</v>
      </c>
      <c r="R360">
        <v>0.66031708662418365</v>
      </c>
      <c r="S360">
        <v>31.431000000000001</v>
      </c>
      <c r="T360">
        <v>108441.82718745551</v>
      </c>
      <c r="U360" s="1">
        <v>156.6465428621959</v>
      </c>
      <c r="V360">
        <v>310000.65732182743</v>
      </c>
      <c r="W360" s="1">
        <v>0.83498765562409039</v>
      </c>
      <c r="X360">
        <v>0.137771980741005</v>
      </c>
      <c r="Y360">
        <v>2.7240363634904671E-2</v>
      </c>
      <c r="Z360">
        <v>0.1650123443759097</v>
      </c>
      <c r="AA360">
        <v>310.00065732182748</v>
      </c>
      <c r="AB360">
        <v>13102.041200095489</v>
      </c>
      <c r="AC360" s="1">
        <v>1207.211259584757</v>
      </c>
      <c r="AD360">
        <v>292312.33607036929</v>
      </c>
      <c r="AE360" s="1" t="s">
        <v>3</v>
      </c>
      <c r="AF360">
        <v>71500.925000000003</v>
      </c>
      <c r="AG360" s="1">
        <v>183148.75807327451</v>
      </c>
      <c r="AH360" s="1">
        <v>87.15041690000001</v>
      </c>
      <c r="AI360">
        <v>40.240076600000002</v>
      </c>
      <c r="AJ360">
        <v>51.57963414999999</v>
      </c>
      <c r="AK360">
        <v>1.5129999999999999</v>
      </c>
      <c r="AL360">
        <v>1.1112058499999999</v>
      </c>
      <c r="AM360">
        <v>1.2284963</v>
      </c>
      <c r="AN360">
        <v>569.14144553935739</v>
      </c>
      <c r="AO360" s="1">
        <v>0.56920284877464922</v>
      </c>
      <c r="AP360">
        <v>2087.0949669981119</v>
      </c>
      <c r="AQ360" s="1">
        <v>2545.240552163626</v>
      </c>
      <c r="AR360" s="1">
        <v>9890.6235320436062</v>
      </c>
      <c r="AS360" s="1">
        <v>1122.2056480094091</v>
      </c>
      <c r="AT360">
        <v>557.24962187423262</v>
      </c>
      <c r="AU360">
        <v>16202.414321088991</v>
      </c>
      <c r="AV360" s="1">
        <v>3082.0792427815149</v>
      </c>
      <c r="AW360" s="1">
        <v>0.18427162583500001</v>
      </c>
      <c r="AX360">
        <v>11883.49758859029</v>
      </c>
      <c r="AY360" s="1">
        <v>0.67480262280000003</v>
      </c>
      <c r="AZ360">
        <v>1498.4776962118151</v>
      </c>
      <c r="BA360">
        <v>8.8999117179999976E-2</v>
      </c>
      <c r="BB360">
        <v>874.31454875155487</v>
      </c>
      <c r="BC360" s="1">
        <v>5.1926634175E-2</v>
      </c>
      <c r="BD360">
        <v>17338.36907633517</v>
      </c>
      <c r="BE360" s="1">
        <v>0.6029082360988689</v>
      </c>
      <c r="BF360">
        <v>0.2229162175299767</v>
      </c>
      <c r="BG360">
        <v>0.12485214675276279</v>
      </c>
      <c r="BH360">
        <v>3.07635591502088E-2</v>
      </c>
      <c r="BI360">
        <v>1.8559840468182851E-2</v>
      </c>
    </row>
    <row r="361" spans="1:61" x14ac:dyDescent="0.35">
      <c r="A361" t="s">
        <v>1684</v>
      </c>
      <c r="B361" t="s">
        <v>986</v>
      </c>
      <c r="C361">
        <v>9.875</v>
      </c>
      <c r="D361">
        <v>159.46910497389629</v>
      </c>
      <c r="E361">
        <v>1102.6352990625001</v>
      </c>
      <c r="F361">
        <v>6.6080988833617316E-3</v>
      </c>
      <c r="G361">
        <v>0.12135204490713079</v>
      </c>
      <c r="H361" t="s">
        <v>3</v>
      </c>
      <c r="I361">
        <v>7.2555266111113612E-2</v>
      </c>
      <c r="J361">
        <v>0.73535511056871794</v>
      </c>
      <c r="K361">
        <v>8.6646305949011321E-2</v>
      </c>
      <c r="L361">
        <v>0.93615821303426505</v>
      </c>
      <c r="M361">
        <v>5.6175267731390789E-2</v>
      </c>
      <c r="N361">
        <v>0.18908846859063469</v>
      </c>
      <c r="O361">
        <v>60832.015639092497</v>
      </c>
      <c r="P361" s="1">
        <v>0.2014973527016066</v>
      </c>
      <c r="Q361">
        <v>0.20954274285102251</v>
      </c>
      <c r="R361">
        <v>0.58895990444737079</v>
      </c>
      <c r="S361">
        <v>11.664999999999999</v>
      </c>
      <c r="T361">
        <v>83375.609702758738</v>
      </c>
      <c r="U361" s="1">
        <v>93.044358928389826</v>
      </c>
      <c r="V361">
        <v>136551.07604883119</v>
      </c>
      <c r="W361" s="1">
        <v>0.6767960585985352</v>
      </c>
      <c r="X361">
        <v>0.22023282126117069</v>
      </c>
      <c r="Y361">
        <v>0.10297112014029421</v>
      </c>
      <c r="Z361">
        <v>0.32320394140146491</v>
      </c>
      <c r="AA361">
        <v>136.55107604883119</v>
      </c>
      <c r="AB361">
        <v>4021.5580350566211</v>
      </c>
      <c r="AC361" s="1">
        <v>476.77263463246931</v>
      </c>
      <c r="AD361">
        <v>88118.416347245569</v>
      </c>
      <c r="AE361" s="1" t="s">
        <v>3</v>
      </c>
      <c r="AF361">
        <v>30548.15625</v>
      </c>
      <c r="AG361" s="1">
        <v>45566.846354033427</v>
      </c>
      <c r="AH361" s="1">
        <v>43.519299562500002</v>
      </c>
      <c r="AI361">
        <v>27.900511874999999</v>
      </c>
      <c r="AJ361">
        <v>33.380184687499998</v>
      </c>
      <c r="AK361">
        <v>1.4325000000000001</v>
      </c>
      <c r="AL361">
        <v>1.056524625</v>
      </c>
      <c r="AM361">
        <v>1.28393175</v>
      </c>
      <c r="AN361">
        <v>256.33268779332548</v>
      </c>
      <c r="AO361" s="1">
        <v>1.027856771240206</v>
      </c>
      <c r="AP361">
        <v>2800.77989827991</v>
      </c>
      <c r="AQ361" s="1">
        <v>3832.2741778425589</v>
      </c>
      <c r="AR361" s="1">
        <v>9985.5084817415009</v>
      </c>
      <c r="AS361" s="1">
        <v>1149.563916850534</v>
      </c>
      <c r="AT361">
        <v>484.0544343822848</v>
      </c>
      <c r="AU361">
        <v>18252.180909096791</v>
      </c>
      <c r="AV361" s="1">
        <v>11250.971914211021</v>
      </c>
      <c r="AW361" s="1">
        <v>0.55217461881250007</v>
      </c>
      <c r="AX361">
        <v>3785.222566527576</v>
      </c>
      <c r="AY361" s="1">
        <v>0.18375998832500001</v>
      </c>
      <c r="AZ361">
        <v>735.71483215248122</v>
      </c>
      <c r="BA361">
        <v>3.5250634406249988E-2</v>
      </c>
      <c r="BB361">
        <v>4717.626760373194</v>
      </c>
      <c r="BC361" s="1">
        <v>0.22881475847499999</v>
      </c>
      <c r="BD361">
        <v>20489.536073264269</v>
      </c>
      <c r="BE361" s="1">
        <v>0.5279598294631539</v>
      </c>
      <c r="BF361">
        <v>0.23707152972698381</v>
      </c>
      <c r="BG361">
        <v>0.18164731117867741</v>
      </c>
      <c r="BH361">
        <v>3.2505662621537791E-2</v>
      </c>
      <c r="BI361">
        <v>2.081566700964713E-2</v>
      </c>
    </row>
    <row r="362" spans="1:61" x14ac:dyDescent="0.35">
      <c r="A362" t="s">
        <v>1685</v>
      </c>
      <c r="B362" t="s">
        <v>987</v>
      </c>
      <c r="C362">
        <v>47.15</v>
      </c>
      <c r="D362">
        <v>29.728499916174179</v>
      </c>
      <c r="E362">
        <v>1235.83941325</v>
      </c>
      <c r="F362">
        <v>1.325001201174643E-2</v>
      </c>
      <c r="G362">
        <v>1.3710365160232579E-2</v>
      </c>
      <c r="H362" t="s">
        <v>3</v>
      </c>
      <c r="I362">
        <v>3.3647749535244173E-2</v>
      </c>
      <c r="J362">
        <v>0.92144049649462667</v>
      </c>
      <c r="K362">
        <v>3.0609981572052671E-2</v>
      </c>
      <c r="L362">
        <v>0.19028393012097961</v>
      </c>
      <c r="M362">
        <v>1.3275448399920181E-2</v>
      </c>
      <c r="N362">
        <v>0.1183233674258188</v>
      </c>
      <c r="O362">
        <v>67579.192354936997</v>
      </c>
      <c r="P362" s="1">
        <v>0.1730693900033545</v>
      </c>
      <c r="Q362">
        <v>0.17114474514327421</v>
      </c>
      <c r="R362">
        <v>0.65578586485337143</v>
      </c>
      <c r="S362">
        <v>9.8790000000000013</v>
      </c>
      <c r="T362">
        <v>90538.848494595513</v>
      </c>
      <c r="U362" s="1">
        <v>140.29101915477941</v>
      </c>
      <c r="V362">
        <v>301782.68965662312</v>
      </c>
      <c r="W362" s="1">
        <v>0.81259094804748189</v>
      </c>
      <c r="X362">
        <v>0.1154687393290879</v>
      </c>
      <c r="Y362">
        <v>7.1940312623430175E-2</v>
      </c>
      <c r="Z362">
        <v>0.18740905195251811</v>
      </c>
      <c r="AA362">
        <v>301.78268965662318</v>
      </c>
      <c r="AB362">
        <v>7716.7765719392428</v>
      </c>
      <c r="AC362" s="1">
        <v>841.20234797723538</v>
      </c>
      <c r="AD362">
        <v>255870.5129937024</v>
      </c>
      <c r="AE362" s="1" t="s">
        <v>3</v>
      </c>
      <c r="AF362">
        <v>46277.5</v>
      </c>
      <c r="AG362" s="1">
        <v>92189.175529428976</v>
      </c>
      <c r="AH362" s="1">
        <v>43.658994949999993</v>
      </c>
      <c r="AI362">
        <v>24.386462300000002</v>
      </c>
      <c r="AJ362">
        <v>27.383861</v>
      </c>
      <c r="AK362">
        <v>1.6539999999999999</v>
      </c>
      <c r="AL362">
        <v>1.1663533500000001</v>
      </c>
      <c r="AM362">
        <v>1.3628385000000001</v>
      </c>
      <c r="AN362">
        <v>1397.4218105100331</v>
      </c>
      <c r="AO362" s="1">
        <v>1.035608430251961</v>
      </c>
      <c r="AP362">
        <v>1877.170610795986</v>
      </c>
      <c r="AQ362" s="1">
        <v>2645.5447992424461</v>
      </c>
      <c r="AR362" s="1">
        <v>7968.5879305979888</v>
      </c>
      <c r="AS362" s="1">
        <v>746.31017616240365</v>
      </c>
      <c r="AT362">
        <v>385.4204850955532</v>
      </c>
      <c r="AU362">
        <v>13623.034001894381</v>
      </c>
      <c r="AV362" s="1">
        <v>5039.4852752782153</v>
      </c>
      <c r="AW362" s="1">
        <v>0.33989893644500002</v>
      </c>
      <c r="AX362">
        <v>8171.1860256087148</v>
      </c>
      <c r="AY362" s="1">
        <v>0.5055971415249999</v>
      </c>
      <c r="AZ362">
        <v>1248.75339601003</v>
      </c>
      <c r="BA362">
        <v>7.898983954500001E-2</v>
      </c>
      <c r="BB362">
        <v>1164.091561388055</v>
      </c>
      <c r="BC362" s="1">
        <v>7.5514082494999982E-2</v>
      </c>
      <c r="BD362">
        <v>15623.51625828501</v>
      </c>
      <c r="BE362" s="1">
        <v>0.56660222100158486</v>
      </c>
      <c r="BF362">
        <v>0.22358979346947741</v>
      </c>
      <c r="BG362">
        <v>0.15226294308002819</v>
      </c>
      <c r="BH362">
        <v>3.6948513212052302E-2</v>
      </c>
      <c r="BI362">
        <v>2.0596529236857109E-2</v>
      </c>
    </row>
    <row r="363" spans="1:61" x14ac:dyDescent="0.35">
      <c r="A363" t="s">
        <v>1686</v>
      </c>
      <c r="B363" t="s">
        <v>988</v>
      </c>
      <c r="C363">
        <v>59.9</v>
      </c>
      <c r="D363">
        <v>10.0919381732977</v>
      </c>
      <c r="E363">
        <v>557.19257190000008</v>
      </c>
      <c r="F363" t="s">
        <v>3</v>
      </c>
      <c r="G363">
        <v>2.7975995561313069E-2</v>
      </c>
      <c r="H363" t="s">
        <v>3</v>
      </c>
      <c r="I363">
        <v>4.0207062556621501E-2</v>
      </c>
      <c r="J363">
        <v>0.9378327185770795</v>
      </c>
      <c r="K363">
        <v>2.841152573296506E-2</v>
      </c>
      <c r="L363">
        <v>0.24089179127169921</v>
      </c>
      <c r="M363" t="s">
        <v>3</v>
      </c>
      <c r="N363">
        <v>0.14095031449940301</v>
      </c>
      <c r="O363">
        <v>61030.117670033011</v>
      </c>
      <c r="P363" s="1">
        <v>0.20379301835182659</v>
      </c>
      <c r="Q363">
        <v>0.18395209077884381</v>
      </c>
      <c r="R363">
        <v>0.6122548908693296</v>
      </c>
      <c r="S363">
        <v>6.0075000000000003</v>
      </c>
      <c r="T363">
        <v>76390.4721530065</v>
      </c>
      <c r="U363" s="1">
        <v>96.414704765674372</v>
      </c>
      <c r="V363">
        <v>210992.20155384261</v>
      </c>
      <c r="W363" s="1">
        <v>0.81275537862401104</v>
      </c>
      <c r="X363">
        <v>5.4965235933333301E-2</v>
      </c>
      <c r="Y363">
        <v>0.13227938544265569</v>
      </c>
      <c r="Z363">
        <v>0.18724462137598899</v>
      </c>
      <c r="AA363">
        <v>210.99220155384251</v>
      </c>
      <c r="AB363">
        <v>5320.9566869350156</v>
      </c>
      <c r="AC363" s="1">
        <v>558.74816275579974</v>
      </c>
      <c r="AD363">
        <v>181932.23247867991</v>
      </c>
      <c r="AE363" s="1" t="s">
        <v>3</v>
      </c>
      <c r="AF363">
        <v>42520.7</v>
      </c>
      <c r="AG363" s="1">
        <v>68430.779629901954</v>
      </c>
      <c r="AH363" s="1">
        <v>34.481332049999999</v>
      </c>
      <c r="AI363">
        <v>21.935188549999999</v>
      </c>
      <c r="AJ363">
        <v>24.521989049999998</v>
      </c>
      <c r="AK363">
        <v>1.5925</v>
      </c>
      <c r="AL363">
        <v>1.1146268500000001</v>
      </c>
      <c r="AM363">
        <v>1.4441981500000001</v>
      </c>
      <c r="AN363">
        <v>2175.3658947785211</v>
      </c>
      <c r="AO363">
        <v>1.302672334704436</v>
      </c>
      <c r="AP363">
        <v>2161.5193306155161</v>
      </c>
      <c r="AQ363" s="1">
        <v>3333.05509652623</v>
      </c>
      <c r="AR363" s="1">
        <v>8657.0762040686477</v>
      </c>
      <c r="AS363" s="1">
        <v>714.2656885261157</v>
      </c>
      <c r="AT363">
        <v>479.2955135305325</v>
      </c>
      <c r="AU363">
        <v>15345.21183326704</v>
      </c>
      <c r="AV363" s="1">
        <v>8303.4000985759158</v>
      </c>
      <c r="AW363" s="1">
        <v>0.47315495992000001</v>
      </c>
      <c r="AX363">
        <v>6809.517237764926</v>
      </c>
      <c r="AY363" s="1">
        <v>0.36869997325999998</v>
      </c>
      <c r="AZ363">
        <v>1383.974078274865</v>
      </c>
      <c r="BA363">
        <v>7.760012006E-2</v>
      </c>
      <c r="BB363">
        <v>1455.3725307970451</v>
      </c>
      <c r="BC363" s="1">
        <v>8.0544946784999988E-2</v>
      </c>
      <c r="BD363">
        <v>17952.263945412749</v>
      </c>
      <c r="BE363" s="1">
        <v>0.54197501560732664</v>
      </c>
      <c r="BF363">
        <v>0.2394107906335573</v>
      </c>
      <c r="BG363">
        <v>0.15472059555392781</v>
      </c>
      <c r="BH363">
        <v>3.9277357679054631E-2</v>
      </c>
      <c r="BI363">
        <v>2.4616240526133641E-2</v>
      </c>
    </row>
    <row r="364" spans="1:61" x14ac:dyDescent="0.35">
      <c r="A364" t="s">
        <v>1687</v>
      </c>
      <c r="B364" t="s">
        <v>989</v>
      </c>
      <c r="C364">
        <v>49.35</v>
      </c>
      <c r="D364">
        <v>26.403247124859661</v>
      </c>
      <c r="E364">
        <v>1124.5563270499999</v>
      </c>
      <c r="F364" t="s">
        <v>3</v>
      </c>
      <c r="G364">
        <v>1.134295040933545E-2</v>
      </c>
      <c r="H364" t="s">
        <v>3</v>
      </c>
      <c r="I364">
        <v>2.3313253280974579E-2</v>
      </c>
      <c r="J364">
        <v>0.92818253576885312</v>
      </c>
      <c r="K364">
        <v>3.9517335029160848E-2</v>
      </c>
      <c r="L364">
        <v>0.44328794373490471</v>
      </c>
      <c r="M364">
        <v>1.145343338149765E-2</v>
      </c>
      <c r="N364">
        <v>0.15769770081421611</v>
      </c>
      <c r="O364">
        <v>61672.093740695513</v>
      </c>
      <c r="P364" s="1">
        <v>0.17675947757264299</v>
      </c>
      <c r="Q364">
        <v>0.1786879560327585</v>
      </c>
      <c r="R364">
        <v>0.64455256639459857</v>
      </c>
      <c r="S364">
        <v>10.7105</v>
      </c>
      <c r="T364">
        <v>83556.265523132985</v>
      </c>
      <c r="U364" s="1">
        <v>106.1417362089683</v>
      </c>
      <c r="V364">
        <v>199145.50317316619</v>
      </c>
      <c r="W364" s="1">
        <v>0.77690421335681292</v>
      </c>
      <c r="X364">
        <v>0.1136075361528384</v>
      </c>
      <c r="Y364">
        <v>0.1094882504903487</v>
      </c>
      <c r="Z364">
        <v>0.22309578664318719</v>
      </c>
      <c r="AA364">
        <v>199.14550317316619</v>
      </c>
      <c r="AB364">
        <v>5090.9609598314119</v>
      </c>
      <c r="AC364" s="1">
        <v>576.791627645635</v>
      </c>
      <c r="AD364">
        <v>160215.2849261956</v>
      </c>
      <c r="AE364" s="1" t="s">
        <v>3</v>
      </c>
      <c r="AF364">
        <v>36849.5</v>
      </c>
      <c r="AG364" s="1">
        <v>58217.170484748181</v>
      </c>
      <c r="AH364" s="1">
        <v>37.092298300000003</v>
      </c>
      <c r="AI364">
        <v>23.714784049999999</v>
      </c>
      <c r="AJ364">
        <v>27.277875350000009</v>
      </c>
      <c r="AK364">
        <v>1.8674999999999999</v>
      </c>
      <c r="AL364">
        <v>1.5379525000000001</v>
      </c>
      <c r="AM364">
        <v>1.7531311999999999</v>
      </c>
      <c r="AN364">
        <v>750.79729026717837</v>
      </c>
      <c r="AO364" s="1">
        <v>1.121932607850918</v>
      </c>
      <c r="AP364">
        <v>1947.354373068242</v>
      </c>
      <c r="AQ364" s="1">
        <v>2885.381446937753</v>
      </c>
      <c r="AR364" s="1">
        <v>8081.0229248574806</v>
      </c>
      <c r="AS364" s="1">
        <v>904.3145390867503</v>
      </c>
      <c r="AT364">
        <v>379.3491135734514</v>
      </c>
      <c r="AU364">
        <v>14197.42239752368</v>
      </c>
      <c r="AV364" s="1">
        <v>7910.3845728444476</v>
      </c>
      <c r="AW364" s="1">
        <v>0.49307233133500011</v>
      </c>
      <c r="AX364">
        <v>5143.0321800844849</v>
      </c>
      <c r="AY364" s="1">
        <v>0.30915199346</v>
      </c>
      <c r="AZ364">
        <v>1103.163419150025</v>
      </c>
      <c r="BA364">
        <v>6.573501641E-2</v>
      </c>
      <c r="BB364">
        <v>2170.73990916603</v>
      </c>
      <c r="BC364" s="1">
        <v>0.13204065881499999</v>
      </c>
      <c r="BD364">
        <v>16327.32008124499</v>
      </c>
      <c r="BE364" s="1">
        <v>0.53778723064443279</v>
      </c>
      <c r="BF364">
        <v>0.2399324435253338</v>
      </c>
      <c r="BG364">
        <v>0.16756329817015439</v>
      </c>
      <c r="BH364">
        <v>3.5214678153758373E-2</v>
      </c>
      <c r="BI364">
        <v>1.950234950632063E-2</v>
      </c>
    </row>
    <row r="365" spans="1:61" x14ac:dyDescent="0.35">
      <c r="A365" t="s">
        <v>1688</v>
      </c>
      <c r="B365" t="s">
        <v>990</v>
      </c>
      <c r="C365">
        <v>133.85</v>
      </c>
      <c r="D365">
        <v>14.115457647876401</v>
      </c>
      <c r="E365">
        <v>1389.6262847999999</v>
      </c>
      <c r="F365" t="s">
        <v>3</v>
      </c>
      <c r="G365">
        <v>1.2814770798198601E-2</v>
      </c>
      <c r="H365" t="s">
        <v>3</v>
      </c>
      <c r="I365">
        <v>1.4199177509629251E-2</v>
      </c>
      <c r="J365">
        <v>0.9497895476578877</v>
      </c>
      <c r="K365">
        <v>3.0640702039946611E-2</v>
      </c>
      <c r="L365">
        <v>0.96338371831918579</v>
      </c>
      <c r="M365" t="s">
        <v>3</v>
      </c>
      <c r="N365">
        <v>0.19019583659808281</v>
      </c>
      <c r="O365">
        <v>62819.777208919499</v>
      </c>
      <c r="P365" s="1">
        <v>0.17546854914404969</v>
      </c>
      <c r="Q365">
        <v>0.19129186206748469</v>
      </c>
      <c r="R365">
        <v>0.63323958878846565</v>
      </c>
      <c r="S365">
        <v>13.845000000000001</v>
      </c>
      <c r="T365">
        <v>85102.286387215499</v>
      </c>
      <c r="U365" s="1">
        <v>101.6204025741375</v>
      </c>
      <c r="V365">
        <v>183213.87830083811</v>
      </c>
      <c r="W365" s="1">
        <v>0.61498487673891356</v>
      </c>
      <c r="X365">
        <v>9.5151138250584161E-2</v>
      </c>
      <c r="Y365">
        <v>0.28986398501050231</v>
      </c>
      <c r="Z365">
        <v>0.38501512326108661</v>
      </c>
      <c r="AA365">
        <v>183.2138783008381</v>
      </c>
      <c r="AB365">
        <v>3906.4282913414381</v>
      </c>
      <c r="AC365" s="1">
        <v>342.00120716832907</v>
      </c>
      <c r="AD365">
        <v>137020.37652352569</v>
      </c>
      <c r="AE365" s="1" t="s">
        <v>3</v>
      </c>
      <c r="AF365">
        <v>33869.449999999997</v>
      </c>
      <c r="AG365" s="1">
        <v>51574.690414692413</v>
      </c>
      <c r="AH365" s="1">
        <v>24.70798065</v>
      </c>
      <c r="AI365">
        <v>20.3747893</v>
      </c>
      <c r="AJ365">
        <v>20.961409849999999</v>
      </c>
      <c r="AK365">
        <v>0.94500000000000006</v>
      </c>
      <c r="AL365">
        <v>0.86829110000000009</v>
      </c>
      <c r="AM365">
        <v>0.90654580000000018</v>
      </c>
      <c r="AN365">
        <v>6.8298887821408184E-3</v>
      </c>
      <c r="AO365" s="1">
        <v>0.83352418584906318</v>
      </c>
      <c r="AP365">
        <v>2035.3161055914379</v>
      </c>
      <c r="AQ365" s="1">
        <v>3712.504245614035</v>
      </c>
      <c r="AR365" s="1">
        <v>9520.7575534826774</v>
      </c>
      <c r="AS365" s="1">
        <v>901.97023510003385</v>
      </c>
      <c r="AT365">
        <v>481.08642217306033</v>
      </c>
      <c r="AU365">
        <v>16651.634561961251</v>
      </c>
      <c r="AV365" s="1">
        <v>10691.851310661201</v>
      </c>
      <c r="AW365" s="1">
        <v>0.59823618203500006</v>
      </c>
      <c r="AX365">
        <v>3274.4805197760511</v>
      </c>
      <c r="AY365" s="1">
        <v>0.18653154302</v>
      </c>
      <c r="AZ365">
        <v>763.10151319328997</v>
      </c>
      <c r="BA365">
        <v>4.2568279235000013E-2</v>
      </c>
      <c r="BB365">
        <v>3077.78757806256</v>
      </c>
      <c r="BC365" s="1">
        <v>0.17266399570999999</v>
      </c>
      <c r="BD365">
        <v>17807.220921693101</v>
      </c>
      <c r="BE365" s="1">
        <v>0.54573286265520138</v>
      </c>
      <c r="BF365">
        <v>0.2541074756260267</v>
      </c>
      <c r="BG365">
        <v>0.13777973418368411</v>
      </c>
      <c r="BH365">
        <v>4.416904781243499E-2</v>
      </c>
      <c r="BI365">
        <v>1.821087972265267E-2</v>
      </c>
    </row>
    <row r="366" spans="1:61" x14ac:dyDescent="0.35">
      <c r="A366" t="s">
        <v>1689</v>
      </c>
      <c r="B366" t="s">
        <v>991</v>
      </c>
      <c r="C366">
        <v>85.65</v>
      </c>
      <c r="D366">
        <v>10.70138178486626</v>
      </c>
      <c r="E366">
        <v>866.10388380000018</v>
      </c>
      <c r="F366">
        <v>1.7601499456067281E-2</v>
      </c>
      <c r="G366">
        <v>1.0681005636994881E-2</v>
      </c>
      <c r="H366" t="s">
        <v>3</v>
      </c>
      <c r="I366">
        <v>2.4936954408363229E-2</v>
      </c>
      <c r="J366">
        <v>0.94587470703677456</v>
      </c>
      <c r="K366">
        <v>2.5858090973091209E-2</v>
      </c>
      <c r="L366">
        <v>0.39713242886805139</v>
      </c>
      <c r="M366">
        <v>2.2772728786479419E-2</v>
      </c>
      <c r="N366">
        <v>0.15561427192185179</v>
      </c>
      <c r="O366">
        <v>61542.457348685013</v>
      </c>
      <c r="P366" s="1">
        <v>0.21356536380466681</v>
      </c>
      <c r="Q366">
        <v>0.19402171019961359</v>
      </c>
      <c r="R366">
        <v>0.59241292599571949</v>
      </c>
      <c r="S366">
        <v>9.4894999999999996</v>
      </c>
      <c r="T366">
        <v>76395.531142357999</v>
      </c>
      <c r="U366" s="1">
        <v>100.9765769330602</v>
      </c>
      <c r="V366">
        <v>212072.1839826981</v>
      </c>
      <c r="W366" s="1">
        <v>0.79228364306078869</v>
      </c>
      <c r="X366">
        <v>6.5540743260155965E-2</v>
      </c>
      <c r="Y366">
        <v>0.14217561367905529</v>
      </c>
      <c r="Z366">
        <v>0.20771635693921131</v>
      </c>
      <c r="AA366">
        <v>212.07218398269819</v>
      </c>
      <c r="AB366">
        <v>5255.9742780021097</v>
      </c>
      <c r="AC366" s="1">
        <v>549.34817886752035</v>
      </c>
      <c r="AD366">
        <v>183613.03527889069</v>
      </c>
      <c r="AE366" s="1" t="s">
        <v>3</v>
      </c>
      <c r="AF366">
        <v>37591.125</v>
      </c>
      <c r="AG366" s="1">
        <v>60585.033746510439</v>
      </c>
      <c r="AH366" s="1">
        <v>33.186192950000013</v>
      </c>
      <c r="AI366">
        <v>22.369413900000001</v>
      </c>
      <c r="AJ366">
        <v>23.940931450000001</v>
      </c>
      <c r="AK366">
        <v>1.9495</v>
      </c>
      <c r="AL366">
        <v>1.2982357</v>
      </c>
      <c r="AM366">
        <v>1.5145533</v>
      </c>
      <c r="AN366">
        <v>891.67732633606988</v>
      </c>
      <c r="AO366" s="1">
        <v>1.2140882417469361</v>
      </c>
      <c r="AP366">
        <v>2133.5683251415339</v>
      </c>
      <c r="AQ366" s="1">
        <v>3019.782838251544</v>
      </c>
      <c r="AR366" s="1">
        <v>8202.6558182333829</v>
      </c>
      <c r="AS366" s="1">
        <v>881.12502170027233</v>
      </c>
      <c r="AT366">
        <v>430.48122897138472</v>
      </c>
      <c r="AU366">
        <v>14667.613232298119</v>
      </c>
      <c r="AV366" s="1">
        <v>8037.9014247066862</v>
      </c>
      <c r="AW366" s="1">
        <v>0.48279277368500012</v>
      </c>
      <c r="AX366">
        <v>5457.7607579518663</v>
      </c>
      <c r="AY366" s="1">
        <v>0.32510456696500001</v>
      </c>
      <c r="AZ366">
        <v>1208.088566288875</v>
      </c>
      <c r="BA366">
        <v>7.2288218554999992E-2</v>
      </c>
      <c r="BB366">
        <v>2012.0103016302751</v>
      </c>
      <c r="BC366" s="1">
        <v>0.11981444079</v>
      </c>
      <c r="BD366">
        <v>16715.761050577701</v>
      </c>
      <c r="BE366" s="1">
        <v>0.54137162986975618</v>
      </c>
      <c r="BF366">
        <v>0.23035789348072341</v>
      </c>
      <c r="BG366">
        <v>0.15826742765491991</v>
      </c>
      <c r="BH366">
        <v>4.2737154363695781E-2</v>
      </c>
      <c r="BI366">
        <v>2.726589463090473E-2</v>
      </c>
    </row>
    <row r="367" spans="1:61" x14ac:dyDescent="0.35">
      <c r="A367" t="s">
        <v>1690</v>
      </c>
      <c r="B367" t="s">
        <v>992</v>
      </c>
      <c r="C367">
        <v>26.7</v>
      </c>
      <c r="D367">
        <v>100.24850142403371</v>
      </c>
      <c r="E367">
        <v>1178.8147762000001</v>
      </c>
      <c r="F367">
        <v>7.7118638111698104E-3</v>
      </c>
      <c r="G367">
        <v>8.0861333539895039E-2</v>
      </c>
      <c r="H367" t="s">
        <v>3</v>
      </c>
      <c r="I367">
        <v>3.0740620425099702E-2</v>
      </c>
      <c r="J367">
        <v>0.81976902511949901</v>
      </c>
      <c r="K367">
        <v>8.380642253047127E-2</v>
      </c>
      <c r="L367">
        <v>0.92630648716546626</v>
      </c>
      <c r="M367">
        <v>1.878789714219339E-2</v>
      </c>
      <c r="N367">
        <v>0.19121675947055269</v>
      </c>
      <c r="O367">
        <v>63242.404439705992</v>
      </c>
      <c r="P367" s="1">
        <v>0.1849178766684775</v>
      </c>
      <c r="Q367">
        <v>0.20014484196951049</v>
      </c>
      <c r="R367">
        <v>0.61493728136201209</v>
      </c>
      <c r="S367">
        <v>12.5185</v>
      </c>
      <c r="T367">
        <v>81583.701852956001</v>
      </c>
      <c r="U367" s="1">
        <v>91.375047085478542</v>
      </c>
      <c r="V367">
        <v>162542.58906862859</v>
      </c>
      <c r="W367" s="1">
        <v>0.61338498461611679</v>
      </c>
      <c r="X367">
        <v>0.2325089837031305</v>
      </c>
      <c r="Y367">
        <v>0.1541060316807526</v>
      </c>
      <c r="Z367">
        <v>0.38661501538388321</v>
      </c>
      <c r="AA367">
        <v>162.54258906862859</v>
      </c>
      <c r="AB367">
        <v>4426.4318105505754</v>
      </c>
      <c r="AC367" s="1">
        <v>432.58339216045698</v>
      </c>
      <c r="AD367">
        <v>115832.96542624891</v>
      </c>
      <c r="AE367" s="1" t="s">
        <v>3</v>
      </c>
      <c r="AF367">
        <v>31475.474999999999</v>
      </c>
      <c r="AG367" s="1">
        <v>47571.315472887283</v>
      </c>
      <c r="AH367" s="1">
        <v>40.731292750000001</v>
      </c>
      <c r="AI367">
        <v>24.004608900000001</v>
      </c>
      <c r="AJ367">
        <v>28.8961522</v>
      </c>
      <c r="AK367">
        <v>1.7835000000000001</v>
      </c>
      <c r="AL367">
        <v>1.2101356999999999</v>
      </c>
      <c r="AM367">
        <v>1.5405463500000001</v>
      </c>
      <c r="AN367">
        <v>196.44111439106121</v>
      </c>
      <c r="AO367" s="1">
        <v>0.93645115321158501</v>
      </c>
      <c r="AP367">
        <v>2403.968841532992</v>
      </c>
      <c r="AQ367" s="1">
        <v>3879.9775518777642</v>
      </c>
      <c r="AR367" s="1">
        <v>10044.626746816921</v>
      </c>
      <c r="AS367" s="1">
        <v>1035.944742838346</v>
      </c>
      <c r="AT367">
        <v>569.5375880666362</v>
      </c>
      <c r="AU367">
        <v>17934.055471132651</v>
      </c>
      <c r="AV367" s="1">
        <v>10344.38107740415</v>
      </c>
      <c r="AW367" s="1">
        <v>0.53088038170499996</v>
      </c>
      <c r="AX367">
        <v>4067.6789305352449</v>
      </c>
      <c r="AY367" s="1">
        <v>0.21169064036499999</v>
      </c>
      <c r="AZ367">
        <v>888.08255802439487</v>
      </c>
      <c r="BA367">
        <v>4.6314887305000003E-2</v>
      </c>
      <c r="BB367">
        <v>4188.1806481837348</v>
      </c>
      <c r="BC367" s="1">
        <v>0.211114090615</v>
      </c>
      <c r="BD367">
        <v>19488.32321414752</v>
      </c>
      <c r="BE367" s="1">
        <v>0.54256445873676784</v>
      </c>
      <c r="BF367">
        <v>0.24529880475229349</v>
      </c>
      <c r="BG367">
        <v>0.15460766539665241</v>
      </c>
      <c r="BH367">
        <v>4.0318232933872468E-2</v>
      </c>
      <c r="BI367">
        <v>1.7210838180413982E-2</v>
      </c>
    </row>
    <row r="368" spans="1:61" x14ac:dyDescent="0.35">
      <c r="A368" t="s">
        <v>1691</v>
      </c>
      <c r="B368" t="s">
        <v>993</v>
      </c>
      <c r="C368">
        <v>50.1</v>
      </c>
      <c r="D368">
        <v>52.262194498732264</v>
      </c>
      <c r="E368">
        <v>2333.2959262999998</v>
      </c>
      <c r="F368">
        <v>9.161697865700591E-3</v>
      </c>
      <c r="G368">
        <v>3.1494254729488767E-2</v>
      </c>
      <c r="H368" t="s">
        <v>3</v>
      </c>
      <c r="I368">
        <v>8.1979480493497611E-2</v>
      </c>
      <c r="J368">
        <v>0.80705238251108324</v>
      </c>
      <c r="K368">
        <v>6.9840750200078114E-2</v>
      </c>
      <c r="L368">
        <v>0.4457450205691238</v>
      </c>
      <c r="M368">
        <v>2.8727727586590861E-2</v>
      </c>
      <c r="N368">
        <v>0.16015769358243931</v>
      </c>
      <c r="O368">
        <v>66385.068108043502</v>
      </c>
      <c r="P368" s="1">
        <v>0.1970457696957319</v>
      </c>
      <c r="Q368">
        <v>0.1977137469804951</v>
      </c>
      <c r="R368">
        <v>0.60524048332377289</v>
      </c>
      <c r="S368">
        <v>17.6555</v>
      </c>
      <c r="T368">
        <v>89352.108614662502</v>
      </c>
      <c r="U368" s="1">
        <v>139.01212157767861</v>
      </c>
      <c r="V368">
        <v>211047.0452383123</v>
      </c>
      <c r="W368" s="1">
        <v>0.74802285504508381</v>
      </c>
      <c r="X368">
        <v>0.1918768451544717</v>
      </c>
      <c r="Y368">
        <v>6.0100299800444359E-2</v>
      </c>
      <c r="Z368">
        <v>0.25197714495491608</v>
      </c>
      <c r="AA368">
        <v>211.04704523831231</v>
      </c>
      <c r="AB368">
        <v>6430.392134411969</v>
      </c>
      <c r="AC368" s="1">
        <v>675.2453532814236</v>
      </c>
      <c r="AD368">
        <v>166754.21418384809</v>
      </c>
      <c r="AE368" s="1" t="s">
        <v>3</v>
      </c>
      <c r="AF368">
        <v>37477.324999999997</v>
      </c>
      <c r="AG368" s="1">
        <v>63119.789318420757</v>
      </c>
      <c r="AH368" s="1">
        <v>48.668669850000001</v>
      </c>
      <c r="AI368">
        <v>27.779924350000002</v>
      </c>
      <c r="AJ368">
        <v>35.362990949999997</v>
      </c>
      <c r="AK368">
        <v>2.2284999999999999</v>
      </c>
      <c r="AL368">
        <v>1.4364717499999999</v>
      </c>
      <c r="AM368">
        <v>2.0023749</v>
      </c>
      <c r="AN368">
        <v>448.08617421993631</v>
      </c>
      <c r="AO368" s="1">
        <v>1.0542072142585399</v>
      </c>
      <c r="AP368">
        <v>1803.296141421619</v>
      </c>
      <c r="AQ368" s="1">
        <v>2861.0186491830659</v>
      </c>
      <c r="AR368" s="1">
        <v>8243.8977769827216</v>
      </c>
      <c r="AS368" s="1">
        <v>890.9753989420509</v>
      </c>
      <c r="AT368">
        <v>446.11277589685221</v>
      </c>
      <c r="AU368">
        <v>14245.300742426311</v>
      </c>
      <c r="AV368" s="1">
        <v>5996.6035055487046</v>
      </c>
      <c r="AW368" s="1">
        <v>0.40316828755499989</v>
      </c>
      <c r="AX368">
        <v>6192.2258886600503</v>
      </c>
      <c r="AY368" s="1">
        <v>0.404075427205</v>
      </c>
      <c r="AZ368">
        <v>961.14845203199491</v>
      </c>
      <c r="BA368">
        <v>6.3664907374999996E-2</v>
      </c>
      <c r="BB368">
        <v>1963.6759719537599</v>
      </c>
      <c r="BC368" s="1">
        <v>0.12909137786</v>
      </c>
      <c r="BD368">
        <v>15113.653818194511</v>
      </c>
      <c r="BE368" s="1">
        <v>0.56157625714547721</v>
      </c>
      <c r="BF368">
        <v>0.22463635136752999</v>
      </c>
      <c r="BG368">
        <v>0.15978898664197791</v>
      </c>
      <c r="BH368">
        <v>3.2135645510275333E-2</v>
      </c>
      <c r="BI368">
        <v>2.1862759334739489E-2</v>
      </c>
    </row>
    <row r="369" spans="1:61" x14ac:dyDescent="0.35">
      <c r="A369" t="s">
        <v>1692</v>
      </c>
      <c r="B369" t="s">
        <v>994</v>
      </c>
      <c r="C369">
        <v>75.2</v>
      </c>
      <c r="D369">
        <v>24.460297791528681</v>
      </c>
      <c r="E369">
        <v>1639.1655534500001</v>
      </c>
      <c r="F369">
        <v>9.91578044549986E-3</v>
      </c>
      <c r="G369">
        <v>1.258305828054564E-2</v>
      </c>
      <c r="H369" t="s">
        <v>3</v>
      </c>
      <c r="I369">
        <v>3.3334081536109457E-2</v>
      </c>
      <c r="J369">
        <v>0.91447534218513149</v>
      </c>
      <c r="K369">
        <v>3.5041786968163083E-2</v>
      </c>
      <c r="L369">
        <v>0.28985102512476951</v>
      </c>
      <c r="M369">
        <v>2.5929071206019959E-2</v>
      </c>
      <c r="N369">
        <v>0.13864290145916761</v>
      </c>
      <c r="O369">
        <v>65760.177863559002</v>
      </c>
      <c r="P369" s="1">
        <v>0.19506693942414691</v>
      </c>
      <c r="Q369">
        <v>0.18955445877376839</v>
      </c>
      <c r="R369">
        <v>0.6153786018020847</v>
      </c>
      <c r="S369">
        <v>12.941000000000001</v>
      </c>
      <c r="T369">
        <v>91481.249882953503</v>
      </c>
      <c r="U369" s="1">
        <v>128.3259240154608</v>
      </c>
      <c r="V369">
        <v>272207.71311871358</v>
      </c>
      <c r="W369" s="1">
        <v>0.77998050690867082</v>
      </c>
      <c r="X369">
        <v>0.1052760225748008</v>
      </c>
      <c r="Y369">
        <v>0.11474347051652831</v>
      </c>
      <c r="Z369">
        <v>0.22001949309132909</v>
      </c>
      <c r="AA369">
        <v>272.20771311871363</v>
      </c>
      <c r="AB369">
        <v>7673.9253201177171</v>
      </c>
      <c r="AC369" s="1">
        <v>765.7601473010734</v>
      </c>
      <c r="AD369">
        <v>224292.64031457441</v>
      </c>
      <c r="AE369" s="1" t="s">
        <v>3</v>
      </c>
      <c r="AF369">
        <v>44110.8</v>
      </c>
      <c r="AG369" s="1">
        <v>79281.110616596401</v>
      </c>
      <c r="AH369" s="1">
        <v>46.814002849999987</v>
      </c>
      <c r="AI369">
        <v>24.8811468</v>
      </c>
      <c r="AJ369">
        <v>27.149272100000001</v>
      </c>
      <c r="AK369">
        <v>2.2669999999999999</v>
      </c>
      <c r="AL369">
        <v>1.6161421</v>
      </c>
      <c r="AM369">
        <v>1.9334115000000001</v>
      </c>
      <c r="AN369">
        <v>1077.5932261078101</v>
      </c>
      <c r="AO369" s="1">
        <v>0.98842790589037821</v>
      </c>
      <c r="AP369">
        <v>1706.901498415514</v>
      </c>
      <c r="AQ369" s="1">
        <v>2701.8980486920718</v>
      </c>
      <c r="AR369" s="1">
        <v>8119.8014359876979</v>
      </c>
      <c r="AS369" s="1">
        <v>864.69084661724048</v>
      </c>
      <c r="AT369" s="1">
        <v>366.56713928394242</v>
      </c>
      <c r="AU369">
        <v>13759.85896899647</v>
      </c>
      <c r="AV369" s="1">
        <v>5247.4620863630107</v>
      </c>
      <c r="AW369" s="1">
        <v>0.34566122336499988</v>
      </c>
      <c r="AX369">
        <v>7425.0981804105959</v>
      </c>
      <c r="AY369" s="1">
        <v>0.47824805988500002</v>
      </c>
      <c r="AZ369">
        <v>1241.8539319276949</v>
      </c>
      <c r="BA369">
        <v>8.3521165955000004E-2</v>
      </c>
      <c r="BB369">
        <v>1448.1547368080201</v>
      </c>
      <c r="BC369" s="1">
        <v>9.2569550794999983E-2</v>
      </c>
      <c r="BD369">
        <v>15362.56893550932</v>
      </c>
      <c r="BE369" s="1">
        <v>0.55899539627423667</v>
      </c>
      <c r="BF369">
        <v>0.22958972923276499</v>
      </c>
      <c r="BG369">
        <v>0.15468730563786701</v>
      </c>
      <c r="BH369">
        <v>3.8854724026251751E-2</v>
      </c>
      <c r="BI369">
        <v>1.7872844828879481E-2</v>
      </c>
    </row>
    <row r="370" spans="1:61" x14ac:dyDescent="0.35">
      <c r="A370" t="s">
        <v>1693</v>
      </c>
      <c r="B370" t="s">
        <v>995</v>
      </c>
      <c r="C370">
        <v>68.7</v>
      </c>
      <c r="D370">
        <v>9.0977814235152259</v>
      </c>
      <c r="E370">
        <v>540.0218119000001</v>
      </c>
      <c r="F370" t="s">
        <v>3</v>
      </c>
      <c r="G370">
        <v>2.0952182800604149E-2</v>
      </c>
      <c r="H370" t="s">
        <v>3</v>
      </c>
      <c r="I370">
        <v>3.2004164045515988E-2</v>
      </c>
      <c r="J370">
        <v>0.94558295492238265</v>
      </c>
      <c r="K370">
        <v>2.7086285722476362E-2</v>
      </c>
      <c r="L370">
        <v>0.25838093651410399</v>
      </c>
      <c r="M370" t="s">
        <v>3</v>
      </c>
      <c r="N370">
        <v>0.14240984989281391</v>
      </c>
      <c r="O370">
        <v>59989.518913223503</v>
      </c>
      <c r="P370" s="1">
        <v>0.2058438086486287</v>
      </c>
      <c r="Q370">
        <v>0.18832065791479649</v>
      </c>
      <c r="R370">
        <v>0.60583553343657481</v>
      </c>
      <c r="S370">
        <v>6.1240000000000014</v>
      </c>
      <c r="T370">
        <v>78272.175653006983</v>
      </c>
      <c r="U370" s="1">
        <v>94.701374794157474</v>
      </c>
      <c r="V370">
        <v>230488.15961127999</v>
      </c>
      <c r="W370" s="1">
        <v>0.78601277042803008</v>
      </c>
      <c r="X370">
        <v>4.9959505164465262E-2</v>
      </c>
      <c r="Y370">
        <v>0.16402772440750449</v>
      </c>
      <c r="Z370">
        <v>0.21398722957196969</v>
      </c>
      <c r="AA370">
        <v>230.48815961127991</v>
      </c>
      <c r="AB370">
        <v>6340.6108358736856</v>
      </c>
      <c r="AC370" s="1">
        <v>570.54388000722281</v>
      </c>
      <c r="AD370">
        <v>202558.52256533361</v>
      </c>
      <c r="AE370" s="1" t="s">
        <v>3</v>
      </c>
      <c r="AF370">
        <v>41701.800000000003</v>
      </c>
      <c r="AG370" s="1">
        <v>67940.071114654784</v>
      </c>
      <c r="AH370" s="1">
        <v>35.427937300000004</v>
      </c>
      <c r="AI370">
        <v>22.611864799999999</v>
      </c>
      <c r="AJ370">
        <v>24.807496050000001</v>
      </c>
      <c r="AK370">
        <v>1.7515000000000001</v>
      </c>
      <c r="AL370">
        <v>1.11532085</v>
      </c>
      <c r="AM370">
        <v>1.5387816999999999</v>
      </c>
      <c r="AN370">
        <v>2140.6115859066431</v>
      </c>
      <c r="AO370" s="1">
        <v>1.3577490925119351</v>
      </c>
      <c r="AP370">
        <v>2227.442174562007</v>
      </c>
      <c r="AQ370" s="1">
        <v>3458.887457145624</v>
      </c>
      <c r="AR370" s="1">
        <v>9065.1174723734221</v>
      </c>
      <c r="AS370" s="1">
        <v>778.91022697157382</v>
      </c>
      <c r="AT370">
        <v>525.25575166849967</v>
      </c>
      <c r="AU370">
        <v>16055.613082721129</v>
      </c>
      <c r="AV370" s="1">
        <v>8222.6493104572492</v>
      </c>
      <c r="AW370" s="1">
        <v>0.45810888222500012</v>
      </c>
      <c r="AX370">
        <v>7224.7263417521899</v>
      </c>
      <c r="AY370" s="1">
        <v>0.37630769143999998</v>
      </c>
      <c r="AZ370">
        <v>1491.47804314833</v>
      </c>
      <c r="BA370">
        <v>7.9787364860000001E-2</v>
      </c>
      <c r="BB370">
        <v>1610.846662077425</v>
      </c>
      <c r="BC370" s="1">
        <v>8.5796061480000019E-2</v>
      </c>
      <c r="BD370">
        <v>18549.700357435191</v>
      </c>
      <c r="BE370" s="1">
        <v>0.54051139767335799</v>
      </c>
      <c r="BF370">
        <v>0.24222996925334611</v>
      </c>
      <c r="BG370">
        <v>0.15370796847553239</v>
      </c>
      <c r="BH370">
        <v>4.1752524193088433E-2</v>
      </c>
      <c r="BI370">
        <v>2.1798140404675221E-2</v>
      </c>
    </row>
    <row r="371" spans="1:61" x14ac:dyDescent="0.35">
      <c r="A371" t="s">
        <v>1694</v>
      </c>
      <c r="B371" t="s">
        <v>996</v>
      </c>
      <c r="C371">
        <v>24.45</v>
      </c>
      <c r="D371">
        <v>212.55218137307691</v>
      </c>
      <c r="E371">
        <v>4440.0093201499994</v>
      </c>
      <c r="F371">
        <v>1.438448175994796E-2</v>
      </c>
      <c r="G371">
        <v>0.1064441304494475</v>
      </c>
      <c r="H371">
        <v>2.3964820195803158E-3</v>
      </c>
      <c r="I371">
        <v>7.8515707560299269E-2</v>
      </c>
      <c r="J371">
        <v>0.71035338892508781</v>
      </c>
      <c r="K371">
        <v>8.8957044206677841E-2</v>
      </c>
      <c r="L371">
        <v>0.53568397183201477</v>
      </c>
      <c r="M371">
        <v>2.6481601139276601E-2</v>
      </c>
      <c r="N371">
        <v>0.17057851425235751</v>
      </c>
      <c r="O371">
        <v>71205.070761547016</v>
      </c>
      <c r="P371" s="1">
        <v>0.17926072245688329</v>
      </c>
      <c r="Q371">
        <v>0.17114360376488991</v>
      </c>
      <c r="R371">
        <v>0.64959567377822691</v>
      </c>
      <c r="S371">
        <v>28.6965</v>
      </c>
      <c r="T371">
        <v>98329.027394465025</v>
      </c>
      <c r="U371" s="1">
        <v>159.1079082772315</v>
      </c>
      <c r="V371">
        <v>188989.08157528951</v>
      </c>
      <c r="W371" s="1">
        <v>0.71327296950226349</v>
      </c>
      <c r="X371">
        <v>0.23827580083058639</v>
      </c>
      <c r="Y371">
        <v>4.8451229667150167E-2</v>
      </c>
      <c r="Z371">
        <v>0.28672703049773651</v>
      </c>
      <c r="AA371">
        <v>188.9890815752895</v>
      </c>
      <c r="AB371">
        <v>6613.8539097740404</v>
      </c>
      <c r="AC371" s="1">
        <v>725.67092828982334</v>
      </c>
      <c r="AD371">
        <v>148202.8245356245</v>
      </c>
      <c r="AE371" s="1" t="s">
        <v>3</v>
      </c>
      <c r="AF371">
        <v>36383.625</v>
      </c>
      <c r="AG371" s="1">
        <v>57825.51882773915</v>
      </c>
      <c r="AH371" s="1">
        <v>58.015983000000013</v>
      </c>
      <c r="AI371">
        <v>32.170953800000007</v>
      </c>
      <c r="AJ371">
        <v>37.762935400000003</v>
      </c>
      <c r="AK371">
        <v>1.6805000000000001</v>
      </c>
      <c r="AL371">
        <v>1.2807675000000001</v>
      </c>
      <c r="AM371">
        <v>1.48327465</v>
      </c>
      <c r="AN371">
        <v>320.01689457268731</v>
      </c>
      <c r="AO371" s="1">
        <v>1.0797243646774819</v>
      </c>
      <c r="AP371">
        <v>1711.1288728827431</v>
      </c>
      <c r="AQ371" s="1">
        <v>2597.119965312917</v>
      </c>
      <c r="AR371" s="1">
        <v>8709.1363135832507</v>
      </c>
      <c r="AS371" s="1">
        <v>1075.5326501084089</v>
      </c>
      <c r="AT371">
        <v>419.88021606846712</v>
      </c>
      <c r="AU371">
        <v>14512.798017955791</v>
      </c>
      <c r="AV371" s="1">
        <v>6162.9415562017448</v>
      </c>
      <c r="AW371" s="1">
        <v>0.39641824281499999</v>
      </c>
      <c r="AX371">
        <v>6223.1498764422586</v>
      </c>
      <c r="AY371" s="1">
        <v>0.39511213289500002</v>
      </c>
      <c r="AZ371">
        <v>873.15255707237498</v>
      </c>
      <c r="BA371">
        <v>5.6109525844999987E-2</v>
      </c>
      <c r="BB371">
        <v>2390.2951960396449</v>
      </c>
      <c r="BC371" s="1">
        <v>0.15236009845500001</v>
      </c>
      <c r="BD371">
        <v>15649.539185756021</v>
      </c>
      <c r="BE371" s="1">
        <v>0.57960012126179483</v>
      </c>
      <c r="BF371">
        <v>0.2370089439241663</v>
      </c>
      <c r="BG371">
        <v>0.13579158447476589</v>
      </c>
      <c r="BH371">
        <v>3.2380168922245822E-2</v>
      </c>
      <c r="BI371">
        <v>1.5219181417027E-2</v>
      </c>
    </row>
    <row r="372" spans="1:61" x14ac:dyDescent="0.35">
      <c r="A372" t="s">
        <v>1695</v>
      </c>
      <c r="B372" t="s">
        <v>997</v>
      </c>
      <c r="C372">
        <v>68.599999999999994</v>
      </c>
      <c r="D372">
        <v>20.00866774611103</v>
      </c>
      <c r="E372">
        <v>1017.38987215</v>
      </c>
      <c r="F372" t="s">
        <v>3</v>
      </c>
      <c r="G372">
        <v>1.9346844051697312E-2</v>
      </c>
      <c r="H372" t="s">
        <v>3</v>
      </c>
      <c r="I372">
        <v>3.7384337374179011E-2</v>
      </c>
      <c r="J372">
        <v>0.90942390815464669</v>
      </c>
      <c r="K372">
        <v>4.2759755295855663E-2</v>
      </c>
      <c r="L372">
        <v>0.54733854403102544</v>
      </c>
      <c r="M372">
        <v>1.5942997437860061E-2</v>
      </c>
      <c r="N372">
        <v>0.17538025755428069</v>
      </c>
      <c r="O372">
        <v>57002.106990227512</v>
      </c>
      <c r="P372" s="1">
        <v>0.21400273564501829</v>
      </c>
      <c r="Q372">
        <v>0.20122081480554579</v>
      </c>
      <c r="R372">
        <v>0.58477644954943586</v>
      </c>
      <c r="S372">
        <v>10.762499999999999</v>
      </c>
      <c r="T372">
        <v>80472.356767702993</v>
      </c>
      <c r="U372" s="1">
        <v>97.300914671083149</v>
      </c>
      <c r="V372">
        <v>200409.9424365405</v>
      </c>
      <c r="W372" s="1">
        <v>0.71217631991473795</v>
      </c>
      <c r="X372">
        <v>0.14270694403112319</v>
      </c>
      <c r="Y372">
        <v>0.1451167360541388</v>
      </c>
      <c r="Z372">
        <v>0.28782368008526199</v>
      </c>
      <c r="AA372">
        <v>200.40994243654049</v>
      </c>
      <c r="AB372">
        <v>4835.2368225359742</v>
      </c>
      <c r="AC372" s="1">
        <v>511.02067777887498</v>
      </c>
      <c r="AD372">
        <v>152734.49003102761</v>
      </c>
      <c r="AE372" s="1" t="s">
        <v>3</v>
      </c>
      <c r="AF372">
        <v>34254.675000000003</v>
      </c>
      <c r="AG372" s="1">
        <v>54084.198598061899</v>
      </c>
      <c r="AH372" s="1">
        <v>33.1693791</v>
      </c>
      <c r="AI372">
        <v>21.584437600000012</v>
      </c>
      <c r="AJ372">
        <v>24.65174515</v>
      </c>
      <c r="AK372">
        <v>2.2025000000000001</v>
      </c>
      <c r="AL372">
        <v>1.7738981</v>
      </c>
      <c r="AM372">
        <v>2.0496862</v>
      </c>
      <c r="AN372">
        <v>757.88849113418166</v>
      </c>
      <c r="AO372" s="1">
        <v>1.1306767112566369</v>
      </c>
      <c r="AP372">
        <v>2137.2377050901</v>
      </c>
      <c r="AQ372" s="1">
        <v>3233.5658359778949</v>
      </c>
      <c r="AR372" s="1">
        <v>8773.6247801974368</v>
      </c>
      <c r="AS372" s="1">
        <v>918.32223135388244</v>
      </c>
      <c r="AT372">
        <v>384.33769481028258</v>
      </c>
      <c r="AU372">
        <v>15447.0882474296</v>
      </c>
      <c r="AV372" s="1">
        <v>8698.7330026112559</v>
      </c>
      <c r="AW372" s="1">
        <v>0.50585022619999997</v>
      </c>
      <c r="AX372">
        <v>4974.1859823017094</v>
      </c>
      <c r="AY372" s="1">
        <v>0.28100324455999998</v>
      </c>
      <c r="AZ372">
        <v>1049.42010674225</v>
      </c>
      <c r="BA372">
        <v>5.9791778070000003E-2</v>
      </c>
      <c r="BB372">
        <v>2643.7125296819349</v>
      </c>
      <c r="BC372" s="1">
        <v>0.15335475118</v>
      </c>
      <c r="BD372">
        <v>17366.051621337159</v>
      </c>
      <c r="BE372" s="1">
        <v>0.52234876255527773</v>
      </c>
      <c r="BF372">
        <v>0.2394851402326896</v>
      </c>
      <c r="BG372">
        <v>0.16902773256476369</v>
      </c>
      <c r="BH372">
        <v>4.2820813268328692E-2</v>
      </c>
      <c r="BI372">
        <v>2.6317551378940259E-2</v>
      </c>
    </row>
    <row r="373" spans="1:61" x14ac:dyDescent="0.35">
      <c r="A373" t="s">
        <v>1696</v>
      </c>
      <c r="B373" t="s">
        <v>998</v>
      </c>
      <c r="C373">
        <v>28.65</v>
      </c>
      <c r="D373">
        <v>44.041257673868238</v>
      </c>
      <c r="E373">
        <v>973.23378455</v>
      </c>
      <c r="F373" t="s">
        <v>3</v>
      </c>
      <c r="G373">
        <v>1.724323033061826E-2</v>
      </c>
      <c r="H373" t="s">
        <v>3</v>
      </c>
      <c r="I373">
        <v>2.7694894030177261E-2</v>
      </c>
      <c r="J373">
        <v>0.91510832331787384</v>
      </c>
      <c r="K373">
        <v>4.3704313186831767E-2</v>
      </c>
      <c r="L373">
        <v>0.4628171303915688</v>
      </c>
      <c r="M373">
        <v>1.309471538585695E-2</v>
      </c>
      <c r="N373">
        <v>0.1545805126346069</v>
      </c>
      <c r="O373">
        <v>59671.304336506</v>
      </c>
      <c r="P373" s="1">
        <v>0.1949572129592369</v>
      </c>
      <c r="Q373">
        <v>0.20293409775926291</v>
      </c>
      <c r="R373">
        <v>0.60210868928150019</v>
      </c>
      <c r="S373">
        <v>10.675000000000001</v>
      </c>
      <c r="T373">
        <v>78517.982438060004</v>
      </c>
      <c r="U373" s="1">
        <v>94.064352391878998</v>
      </c>
      <c r="V373">
        <v>194234.38108728459</v>
      </c>
      <c r="W373" s="1">
        <v>0.7500716588191052</v>
      </c>
      <c r="X373">
        <v>0.13243735091636619</v>
      </c>
      <c r="Y373">
        <v>0.11749099026452869</v>
      </c>
      <c r="Z373">
        <v>0.24992834118089491</v>
      </c>
      <c r="AA373">
        <v>194.23438108728459</v>
      </c>
      <c r="AB373">
        <v>5203.8725557778534</v>
      </c>
      <c r="AC373" s="1">
        <v>587.96195495687095</v>
      </c>
      <c r="AD373">
        <v>155979.03217720089</v>
      </c>
      <c r="AE373" s="1" t="s">
        <v>3</v>
      </c>
      <c r="AF373">
        <v>35821.35</v>
      </c>
      <c r="AG373" s="1">
        <v>57906.514353562132</v>
      </c>
      <c r="AH373" s="1">
        <v>38.897289149999999</v>
      </c>
      <c r="AI373">
        <v>23.797310400000001</v>
      </c>
      <c r="AJ373">
        <v>30.032558649999999</v>
      </c>
      <c r="AK373">
        <v>2.0074999999999998</v>
      </c>
      <c r="AL373">
        <v>1.4193334500000001</v>
      </c>
      <c r="AM373">
        <v>1.8666807999999999</v>
      </c>
      <c r="AN373">
        <v>514.33938439393592</v>
      </c>
      <c r="AO373">
        <v>1.0074745743682041</v>
      </c>
      <c r="AP373">
        <v>1973.6370200883509</v>
      </c>
      <c r="AQ373" s="1">
        <v>2908.4250882227061</v>
      </c>
      <c r="AR373" s="1">
        <v>8241.0915386427369</v>
      </c>
      <c r="AS373" s="1">
        <v>933.68195476754829</v>
      </c>
      <c r="AT373">
        <v>458.91350923148377</v>
      </c>
      <c r="AU373">
        <v>14515.749110952829</v>
      </c>
      <c r="AV373" s="1">
        <v>7744.1387020848078</v>
      </c>
      <c r="AW373" s="1">
        <v>0.48133658274499991</v>
      </c>
      <c r="AX373">
        <v>5113.0465481056499</v>
      </c>
      <c r="AY373" s="1">
        <v>0.30834214989999997</v>
      </c>
      <c r="AZ373">
        <v>1008.995087837645</v>
      </c>
      <c r="BA373">
        <v>6.0163969695E-2</v>
      </c>
      <c r="BB373">
        <v>2479.71559837114</v>
      </c>
      <c r="BC373" s="1">
        <v>0.15015729766499991</v>
      </c>
      <c r="BD373">
        <v>16345.89593639924</v>
      </c>
      <c r="BE373" s="1">
        <v>0.53997001132591826</v>
      </c>
      <c r="BF373">
        <v>0.23658877565189421</v>
      </c>
      <c r="BG373">
        <v>0.16842091564285769</v>
      </c>
      <c r="BH373">
        <v>3.4790838751195513E-2</v>
      </c>
      <c r="BI373">
        <v>2.0229458628134151E-2</v>
      </c>
    </row>
    <row r="374" spans="1:61" x14ac:dyDescent="0.35">
      <c r="A374" t="s">
        <v>1697</v>
      </c>
      <c r="B374" t="s">
        <v>999</v>
      </c>
      <c r="C374">
        <v>58.9</v>
      </c>
      <c r="D374">
        <v>12.43183386197526</v>
      </c>
      <c r="E374">
        <v>680.85736844999997</v>
      </c>
      <c r="F374">
        <v>1.077179048260607E-2</v>
      </c>
      <c r="G374" t="s">
        <v>3</v>
      </c>
      <c r="H374" t="s">
        <v>3</v>
      </c>
      <c r="I374">
        <v>2.6004466349893261E-2</v>
      </c>
      <c r="J374">
        <v>0.95203206943421992</v>
      </c>
      <c r="K374">
        <v>2.7156652806070752E-2</v>
      </c>
      <c r="L374">
        <v>0.1871871626049568</v>
      </c>
      <c r="M374" t="s">
        <v>3</v>
      </c>
      <c r="N374">
        <v>0.13343690812095371</v>
      </c>
      <c r="O374">
        <v>62582.868306947988</v>
      </c>
      <c r="P374" s="1">
        <v>0.1969064196730114</v>
      </c>
      <c r="Q374">
        <v>0.1748720616182014</v>
      </c>
      <c r="R374">
        <v>0.62822151870878717</v>
      </c>
      <c r="S374">
        <v>6.0345000000000004</v>
      </c>
      <c r="T374">
        <v>83251.282847949507</v>
      </c>
      <c r="U374" s="1">
        <v>114.74463604462881</v>
      </c>
      <c r="V374">
        <v>213044.40957288671</v>
      </c>
      <c r="W374" s="1">
        <v>0.78277695365149147</v>
      </c>
      <c r="X374">
        <v>6.6306435629725741E-2</v>
      </c>
      <c r="Y374">
        <v>0.15091661071878279</v>
      </c>
      <c r="Z374">
        <v>0.2172230463485085</v>
      </c>
      <c r="AA374">
        <v>213.04440957288671</v>
      </c>
      <c r="AB374">
        <v>5593.2588327257872</v>
      </c>
      <c r="AC374" s="1">
        <v>509.35975597766361</v>
      </c>
      <c r="AD374">
        <v>190515.69067766631</v>
      </c>
      <c r="AE374" s="1" t="s">
        <v>3</v>
      </c>
      <c r="AF374">
        <v>44381.625</v>
      </c>
      <c r="AG374" s="1">
        <v>74330.289196384256</v>
      </c>
      <c r="AH374" s="1">
        <v>34.828184999999998</v>
      </c>
      <c r="AI374">
        <v>22.46031515</v>
      </c>
      <c r="AJ374">
        <v>25.99674825</v>
      </c>
      <c r="AK374">
        <v>1.123</v>
      </c>
      <c r="AL374">
        <v>0.72973279999999985</v>
      </c>
      <c r="AM374">
        <v>0.96348409999999995</v>
      </c>
      <c r="AN374">
        <v>1869.847507140722</v>
      </c>
      <c r="AO374" s="1">
        <v>1.186312735579431</v>
      </c>
      <c r="AP374">
        <v>1920.3512662404489</v>
      </c>
      <c r="AQ374" s="1">
        <v>2879.893514147614</v>
      </c>
      <c r="AR374" s="1">
        <v>8348.2805482639687</v>
      </c>
      <c r="AS374" s="1">
        <v>689.42619508122857</v>
      </c>
      <c r="AT374">
        <v>491.14738992691662</v>
      </c>
      <c r="AU374">
        <v>14329.09891366018</v>
      </c>
      <c r="AV374" s="1">
        <v>7422.3008454409264</v>
      </c>
      <c r="AW374" s="1">
        <v>0.45160587394000012</v>
      </c>
      <c r="AX374">
        <v>6852.1806536810236</v>
      </c>
      <c r="AY374" s="1">
        <v>0.39190865304</v>
      </c>
      <c r="AZ374">
        <v>1309.0114925202849</v>
      </c>
      <c r="BA374">
        <v>7.7891749354999998E-2</v>
      </c>
      <c r="BB374">
        <v>1350.5266742605249</v>
      </c>
      <c r="BC374" s="1">
        <v>7.8593723670000018E-2</v>
      </c>
      <c r="BD374">
        <v>16934.019665902761</v>
      </c>
      <c r="BE374" s="1">
        <v>0.56442464084255994</v>
      </c>
      <c r="BF374">
        <v>0.2453523213659847</v>
      </c>
      <c r="BG374">
        <v>0.13156710364229879</v>
      </c>
      <c r="BH374">
        <v>3.6599296196652351E-2</v>
      </c>
      <c r="BI374">
        <v>2.205663795250409E-2</v>
      </c>
    </row>
    <row r="375" spans="1:61" x14ac:dyDescent="0.35">
      <c r="A375" t="s">
        <v>1698</v>
      </c>
      <c r="B375" t="s">
        <v>1000</v>
      </c>
      <c r="C375">
        <v>14</v>
      </c>
      <c r="D375">
        <v>228.11942895118099</v>
      </c>
      <c r="E375">
        <v>2497.2435085000002</v>
      </c>
      <c r="F375">
        <v>9.5120942000105381E-3</v>
      </c>
      <c r="G375">
        <v>0.1034282336219475</v>
      </c>
      <c r="H375">
        <v>2.4395036301370419E-3</v>
      </c>
      <c r="I375">
        <v>5.2053661353027317E-2</v>
      </c>
      <c r="J375">
        <v>0.72693110915045678</v>
      </c>
      <c r="K375">
        <v>0.1095034695605287</v>
      </c>
      <c r="L375">
        <v>0.8689709319700013</v>
      </c>
      <c r="M375">
        <v>2.195662245863253E-2</v>
      </c>
      <c r="N375">
        <v>0.18395309989366429</v>
      </c>
      <c r="O375">
        <v>64397.99347483601</v>
      </c>
      <c r="P375" s="1">
        <v>0.22210603697379599</v>
      </c>
      <c r="Q375">
        <v>0.19274613599769441</v>
      </c>
      <c r="R375">
        <v>0.58514782702850965</v>
      </c>
      <c r="S375">
        <v>22.212499999999999</v>
      </c>
      <c r="T375">
        <v>85779.034332447496</v>
      </c>
      <c r="U375" s="1">
        <v>117.39091466195281</v>
      </c>
      <c r="V375">
        <v>139959.15226937059</v>
      </c>
      <c r="W375" s="1">
        <v>0.68536310367800024</v>
      </c>
      <c r="X375">
        <v>0.23663799343471709</v>
      </c>
      <c r="Y375">
        <v>7.7998902887282812E-2</v>
      </c>
      <c r="Z375">
        <v>0.31463689632199993</v>
      </c>
      <c r="AA375">
        <v>139.95915226937061</v>
      </c>
      <c r="AB375">
        <v>4109.0483194962508</v>
      </c>
      <c r="AC375" s="1">
        <v>495.12765800591927</v>
      </c>
      <c r="AD375">
        <v>98750.969014632807</v>
      </c>
      <c r="AE375" s="1" t="s">
        <v>3</v>
      </c>
      <c r="AF375">
        <v>31198.85</v>
      </c>
      <c r="AG375" s="1">
        <v>47839.537838784359</v>
      </c>
      <c r="AH375" s="1">
        <v>47.075470600000003</v>
      </c>
      <c r="AI375">
        <v>27.909796450000009</v>
      </c>
      <c r="AJ375">
        <v>32.248390299999997</v>
      </c>
      <c r="AK375">
        <v>2.04</v>
      </c>
      <c r="AL375">
        <v>1.6776034</v>
      </c>
      <c r="AM375">
        <v>1.8494745500000001</v>
      </c>
      <c r="AN375">
        <v>135.91051720850751</v>
      </c>
      <c r="AO375" s="1">
        <v>1.0096271773394301</v>
      </c>
      <c r="AP375">
        <v>1906.0188872819219</v>
      </c>
      <c r="AQ375" s="1">
        <v>3328.1689359276452</v>
      </c>
      <c r="AR375" s="1">
        <v>8978.4813950446005</v>
      </c>
      <c r="AS375" s="1">
        <v>1115.480340301918</v>
      </c>
      <c r="AT375">
        <v>473.997137931363</v>
      </c>
      <c r="AU375">
        <v>15802.146696487451</v>
      </c>
      <c r="AV375" s="1">
        <v>8813.0669376891856</v>
      </c>
      <c r="AW375" s="1">
        <v>0.51728172451999999</v>
      </c>
      <c r="AX375">
        <v>3674.8624064212599</v>
      </c>
      <c r="AY375" s="1">
        <v>0.21859250502499991</v>
      </c>
      <c r="AZ375">
        <v>848.76698401859505</v>
      </c>
      <c r="BA375">
        <v>4.9082924085E-2</v>
      </c>
      <c r="BB375">
        <v>3702.8329382575848</v>
      </c>
      <c r="BC375" s="1">
        <v>0.21504284638500001</v>
      </c>
      <c r="BD375">
        <v>17039.52926638662</v>
      </c>
      <c r="BE375" s="1">
        <v>0.5611793380243747</v>
      </c>
      <c r="BF375">
        <v>0.2385554283165606</v>
      </c>
      <c r="BG375">
        <v>0.15442210117251781</v>
      </c>
      <c r="BH375">
        <v>3.342129425106409E-2</v>
      </c>
      <c r="BI375">
        <v>1.2421838235482841E-2</v>
      </c>
    </row>
    <row r="376" spans="1:61" x14ac:dyDescent="0.35">
      <c r="A376" t="s">
        <v>1699</v>
      </c>
      <c r="B376" t="s">
        <v>1001</v>
      </c>
      <c r="C376">
        <v>128</v>
      </c>
      <c r="D376">
        <v>7.4845646024767403</v>
      </c>
      <c r="E376">
        <v>879.25732994999998</v>
      </c>
      <c r="F376" t="s">
        <v>3</v>
      </c>
      <c r="G376" t="s">
        <v>3</v>
      </c>
      <c r="H376" t="s">
        <v>3</v>
      </c>
      <c r="I376">
        <v>1.8508761801181779E-2</v>
      </c>
      <c r="J376">
        <v>0.96254563726340492</v>
      </c>
      <c r="K376">
        <v>1.8931626421742509E-2</v>
      </c>
      <c r="L376">
        <v>0.39147402465594339</v>
      </c>
      <c r="M376" t="s">
        <v>3</v>
      </c>
      <c r="N376">
        <v>0.15322476487618239</v>
      </c>
      <c r="O376">
        <v>60303.378773325487</v>
      </c>
      <c r="P376" s="1">
        <v>0.18876762705917499</v>
      </c>
      <c r="Q376">
        <v>0.18139323314796929</v>
      </c>
      <c r="R376">
        <v>0.62983913979285555</v>
      </c>
      <c r="S376">
        <v>8.6935000000000002</v>
      </c>
      <c r="T376">
        <v>80998.571814821</v>
      </c>
      <c r="U376" s="1">
        <v>108.6114877913257</v>
      </c>
      <c r="V376">
        <v>250377.36837341989</v>
      </c>
      <c r="W376" s="1">
        <v>0.71603947943235324</v>
      </c>
      <c r="X376">
        <v>6.7132670574258604E-2</v>
      </c>
      <c r="Y376">
        <v>0.216827849993388</v>
      </c>
      <c r="Z376">
        <v>0.28396052056764648</v>
      </c>
      <c r="AA376">
        <v>250.3773683734199</v>
      </c>
      <c r="AB376">
        <v>6730.1663369557937</v>
      </c>
      <c r="AC376" s="1">
        <v>522.42074250114797</v>
      </c>
      <c r="AD376">
        <v>203178.3476665341</v>
      </c>
      <c r="AE376" s="1" t="s">
        <v>3</v>
      </c>
      <c r="AF376">
        <v>37520.625</v>
      </c>
      <c r="AG376" s="1">
        <v>60647.268635675442</v>
      </c>
      <c r="AH376" s="1">
        <v>33.167731899999993</v>
      </c>
      <c r="AI376">
        <v>22.243968150000001</v>
      </c>
      <c r="AJ376">
        <v>23.7450768</v>
      </c>
      <c r="AK376">
        <v>1.7175</v>
      </c>
      <c r="AL376">
        <v>1.124206</v>
      </c>
      <c r="AM376">
        <v>1.24971495</v>
      </c>
      <c r="AN376">
        <v>1057.812710209995</v>
      </c>
      <c r="AO376" s="1">
        <v>1.2469400802874231</v>
      </c>
      <c r="AP376">
        <v>2163.080535491079</v>
      </c>
      <c r="AQ376" s="1">
        <v>3140.2696935418639</v>
      </c>
      <c r="AR376" s="1">
        <v>8926.9090099043206</v>
      </c>
      <c r="AS376" s="1">
        <v>838.39554912625829</v>
      </c>
      <c r="AT376">
        <v>482.45470881456328</v>
      </c>
      <c r="AU376">
        <v>15551.109496878091</v>
      </c>
      <c r="AV376" s="1">
        <v>7955.1102587842197</v>
      </c>
      <c r="AW376" s="1">
        <v>0.45974573016499998</v>
      </c>
      <c r="AX376">
        <v>6264.2568108318892</v>
      </c>
      <c r="AY376" s="1">
        <v>0.34118405757499998</v>
      </c>
      <c r="AZ376">
        <v>1379.562688919005</v>
      </c>
      <c r="BA376">
        <v>7.7945681319999988E-2</v>
      </c>
      <c r="BB376">
        <v>2176.6448960901498</v>
      </c>
      <c r="BC376" s="1">
        <v>0.12112453093</v>
      </c>
      <c r="BD376">
        <v>17775.57465462527</v>
      </c>
      <c r="BE376" s="1">
        <v>0.53566360181598083</v>
      </c>
      <c r="BF376">
        <v>0.2449095776494622</v>
      </c>
      <c r="BG376">
        <v>0.14671638285604169</v>
      </c>
      <c r="BH376">
        <v>4.4164362774494002E-2</v>
      </c>
      <c r="BI376">
        <v>2.8546074904021401E-2</v>
      </c>
    </row>
    <row r="377" spans="1:61" x14ac:dyDescent="0.35">
      <c r="A377" t="s">
        <v>1700</v>
      </c>
      <c r="B377" t="s">
        <v>1002</v>
      </c>
      <c r="C377">
        <v>27.8</v>
      </c>
      <c r="D377">
        <v>171.993257824202</v>
      </c>
      <c r="E377">
        <v>4399.3339199000002</v>
      </c>
      <c r="F377">
        <v>4.6940075998971598E-2</v>
      </c>
      <c r="G377">
        <v>7.5252747188601768E-2</v>
      </c>
      <c r="H377">
        <v>2.5235885042425971E-3</v>
      </c>
      <c r="I377">
        <v>5.2114881405818443E-2</v>
      </c>
      <c r="J377">
        <v>0.7720399083542443</v>
      </c>
      <c r="K377">
        <v>5.2243429957288937E-2</v>
      </c>
      <c r="L377">
        <v>0.2233338178973325</v>
      </c>
      <c r="M377">
        <v>3.0418105443823229E-2</v>
      </c>
      <c r="N377">
        <v>0.142710633245475</v>
      </c>
      <c r="O377">
        <v>75143.437231193995</v>
      </c>
      <c r="P377" s="1">
        <v>0.1893670235004139</v>
      </c>
      <c r="Q377">
        <v>0.19410593988146219</v>
      </c>
      <c r="R377">
        <v>0.6165270366181238</v>
      </c>
      <c r="S377">
        <v>30.276499999999999</v>
      </c>
      <c r="T377">
        <v>99027.843010807002</v>
      </c>
      <c r="U377" s="1">
        <v>151.89754644440669</v>
      </c>
      <c r="V377">
        <v>270967.19999067328</v>
      </c>
      <c r="W377" s="1">
        <v>0.76119080490949709</v>
      </c>
      <c r="X377">
        <v>0.1944412855677132</v>
      </c>
      <c r="Y377">
        <v>4.4367909522789739E-2</v>
      </c>
      <c r="Z377">
        <v>0.23880919509050291</v>
      </c>
      <c r="AA377">
        <v>270.96719999067329</v>
      </c>
      <c r="AB377">
        <v>10087.260832913091</v>
      </c>
      <c r="AC377" s="1">
        <v>1002.006296810179</v>
      </c>
      <c r="AD377">
        <v>234141.28116428261</v>
      </c>
      <c r="AE377" s="1" t="s">
        <v>3</v>
      </c>
      <c r="AF377">
        <v>49342</v>
      </c>
      <c r="AG377" s="1">
        <v>92415.170259345236</v>
      </c>
      <c r="AH377" s="1">
        <v>66.526504649999978</v>
      </c>
      <c r="AI377">
        <v>35.354538700000013</v>
      </c>
      <c r="AJ377">
        <v>40.680866400000014</v>
      </c>
      <c r="AK377">
        <v>2.069</v>
      </c>
      <c r="AL377">
        <v>1.57379135</v>
      </c>
      <c r="AM377">
        <v>1.7739619499999999</v>
      </c>
      <c r="AN377">
        <v>97.229139149239629</v>
      </c>
      <c r="AO377">
        <v>0.83875165634593374</v>
      </c>
      <c r="AP377">
        <v>1816.064984801362</v>
      </c>
      <c r="AQ377" s="1">
        <v>2587.013495317517</v>
      </c>
      <c r="AR377" s="1">
        <v>8571.7728227850039</v>
      </c>
      <c r="AS377" s="1">
        <v>974.88641077309853</v>
      </c>
      <c r="AT377">
        <v>409.08107976371491</v>
      </c>
      <c r="AU377">
        <v>14358.8187934407</v>
      </c>
      <c r="AV377" s="1">
        <v>3739.1547672438951</v>
      </c>
      <c r="AW377" s="1">
        <v>0.25315960877499999</v>
      </c>
      <c r="AX377">
        <v>8915.1712061305498</v>
      </c>
      <c r="AY377" s="1">
        <v>0.59033031668499991</v>
      </c>
      <c r="AZ377">
        <v>1197.0238304919651</v>
      </c>
      <c r="BA377">
        <v>8.040714459999998E-2</v>
      </c>
      <c r="BB377">
        <v>1130.836756990135</v>
      </c>
      <c r="BC377" s="1">
        <v>7.6102929925000007E-2</v>
      </c>
      <c r="BD377">
        <v>14982.18656085654</v>
      </c>
      <c r="BE377" s="1">
        <v>0.58136690162199611</v>
      </c>
      <c r="BF377">
        <v>0.23079421175939979</v>
      </c>
      <c r="BG377">
        <v>0.136939073339261</v>
      </c>
      <c r="BH377">
        <v>3.2531361407587563E-2</v>
      </c>
      <c r="BI377">
        <v>1.8368451871755741E-2</v>
      </c>
    </row>
    <row r="378" spans="1:61" x14ac:dyDescent="0.35">
      <c r="A378" t="s">
        <v>1701</v>
      </c>
      <c r="B378" t="s">
        <v>1003</v>
      </c>
      <c r="C378">
        <v>43.95</v>
      </c>
      <c r="D378">
        <v>27.50082246469913</v>
      </c>
      <c r="E378">
        <v>851.88093274999994</v>
      </c>
      <c r="F378" t="s">
        <v>3</v>
      </c>
      <c r="G378">
        <v>2.4362763987789329E-2</v>
      </c>
      <c r="H378" t="s">
        <v>3</v>
      </c>
      <c r="I378">
        <v>5.5565885358500072E-2</v>
      </c>
      <c r="J378">
        <v>0.8847766014345384</v>
      </c>
      <c r="K378">
        <v>4.8312914685209117E-2</v>
      </c>
      <c r="L378">
        <v>0.42750529279368871</v>
      </c>
      <c r="M378">
        <v>2.0430614795251809E-2</v>
      </c>
      <c r="N378">
        <v>0.16105732004106529</v>
      </c>
      <c r="O378">
        <v>61421.529455054013</v>
      </c>
      <c r="P378" s="1">
        <v>0.18297588231042961</v>
      </c>
      <c r="Q378">
        <v>0.19984078671192909</v>
      </c>
      <c r="R378">
        <v>0.61718333097764111</v>
      </c>
      <c r="S378">
        <v>8.7805</v>
      </c>
      <c r="T378">
        <v>76199.730619891518</v>
      </c>
      <c r="U378" s="1">
        <v>102.75857072319469</v>
      </c>
      <c r="V378">
        <v>216260.5305254526</v>
      </c>
      <c r="W378" s="1">
        <v>0.7427530228934629</v>
      </c>
      <c r="X378">
        <v>0.13214636308398919</v>
      </c>
      <c r="Y378">
        <v>0.1251006140225478</v>
      </c>
      <c r="Z378">
        <v>0.25724697710653699</v>
      </c>
      <c r="AA378">
        <v>216.26053052545259</v>
      </c>
      <c r="AB378">
        <v>5700.7208020818935</v>
      </c>
      <c r="AC378" s="1">
        <v>587.30499201004102</v>
      </c>
      <c r="AD378">
        <v>172993.89711137439</v>
      </c>
      <c r="AE378" s="1" t="s">
        <v>3</v>
      </c>
      <c r="AF378">
        <v>36684.949999999997</v>
      </c>
      <c r="AG378" s="1">
        <v>60803.507999141642</v>
      </c>
      <c r="AH378" s="1">
        <v>41.986273949999998</v>
      </c>
      <c r="AI378">
        <v>23.12104935</v>
      </c>
      <c r="AJ378">
        <v>28.3692782</v>
      </c>
      <c r="AK378">
        <v>1.9475</v>
      </c>
      <c r="AL378">
        <v>1.46318075</v>
      </c>
      <c r="AM378">
        <v>1.7931619999999999</v>
      </c>
      <c r="AN378">
        <v>1225.2246185596041</v>
      </c>
      <c r="AO378" s="1">
        <v>1.2214333475755621</v>
      </c>
      <c r="AP378">
        <v>2014.785730739643</v>
      </c>
      <c r="AQ378" s="1">
        <v>2905.3344395414451</v>
      </c>
      <c r="AR378" s="1">
        <v>8465.3116537162532</v>
      </c>
      <c r="AS378" s="1">
        <v>924.15031983442782</v>
      </c>
      <c r="AT378">
        <v>479.66235129099249</v>
      </c>
      <c r="AU378">
        <v>14789.244495122761</v>
      </c>
      <c r="AV378" s="1">
        <v>7680.3418189996792</v>
      </c>
      <c r="AW378" s="1">
        <v>0.45663571506499989</v>
      </c>
      <c r="AX378">
        <v>6201.511370400317</v>
      </c>
      <c r="AY378" s="1">
        <v>0.36096226319500002</v>
      </c>
      <c r="AZ378">
        <v>1103.4531432450849</v>
      </c>
      <c r="BA378">
        <v>6.5099542485000009E-2</v>
      </c>
      <c r="BB378">
        <v>2021.57585413534</v>
      </c>
      <c r="BC378" s="1">
        <v>0.117302479275</v>
      </c>
      <c r="BD378">
        <v>17006.882186780422</v>
      </c>
      <c r="BE378" s="1">
        <v>0.54457209205867962</v>
      </c>
      <c r="BF378">
        <v>0.22990553620315651</v>
      </c>
      <c r="BG378">
        <v>0.16440067771465741</v>
      </c>
      <c r="BH378">
        <v>3.5308572960367678E-2</v>
      </c>
      <c r="BI378">
        <v>2.5813121063138732E-2</v>
      </c>
    </row>
    <row r="379" spans="1:61" x14ac:dyDescent="0.35">
      <c r="A379" t="s">
        <v>1702</v>
      </c>
      <c r="B379" t="s">
        <v>1004</v>
      </c>
      <c r="C379">
        <v>27.75</v>
      </c>
      <c r="D379">
        <v>184.39831987591651</v>
      </c>
      <c r="E379">
        <v>4816.6563671000004</v>
      </c>
      <c r="F379">
        <v>2.852051949012745E-2</v>
      </c>
      <c r="G379">
        <v>4.6606945253298157E-2</v>
      </c>
      <c r="H379">
        <v>1.523953090008477E-3</v>
      </c>
      <c r="I379">
        <v>5.173021104005935E-2</v>
      </c>
      <c r="J379">
        <v>0.82021881873325686</v>
      </c>
      <c r="K379">
        <v>5.1718188488984199E-2</v>
      </c>
      <c r="L379">
        <v>0.25829412805969321</v>
      </c>
      <c r="M379">
        <v>2.259148991320405E-2</v>
      </c>
      <c r="N379">
        <v>0.1490915835276605</v>
      </c>
      <c r="O379">
        <v>77629.201428322005</v>
      </c>
      <c r="P379" s="1">
        <v>0.1624302935590318</v>
      </c>
      <c r="Q379">
        <v>0.18725313924026091</v>
      </c>
      <c r="R379">
        <v>0.65031656720070719</v>
      </c>
      <c r="S379">
        <v>32.889000000000003</v>
      </c>
      <c r="T379">
        <v>99440.959681342982</v>
      </c>
      <c r="U379" s="1">
        <v>151.86504971645471</v>
      </c>
      <c r="V379">
        <v>256612.61360134571</v>
      </c>
      <c r="W379" s="1">
        <v>0.7792663969556497</v>
      </c>
      <c r="X379">
        <v>0.17943433920249849</v>
      </c>
      <c r="Y379">
        <v>4.1299263841851723E-2</v>
      </c>
      <c r="Z379">
        <v>0.22073360304435019</v>
      </c>
      <c r="AA379">
        <v>256.61261360134557</v>
      </c>
      <c r="AB379">
        <v>9430.5147165291164</v>
      </c>
      <c r="AC379" s="1">
        <v>967.49171221666461</v>
      </c>
      <c r="AD379">
        <v>216422.1676760038</v>
      </c>
      <c r="AE379" s="1" t="s">
        <v>3</v>
      </c>
      <c r="AF379">
        <v>46583.65</v>
      </c>
      <c r="AG379" s="1">
        <v>82555.03724128817</v>
      </c>
      <c r="AH379" s="1">
        <v>66.026965149999995</v>
      </c>
      <c r="AI379">
        <v>34.526214850000002</v>
      </c>
      <c r="AJ379">
        <v>40.717351450000002</v>
      </c>
      <c r="AK379">
        <v>1.8825000000000001</v>
      </c>
      <c r="AL379">
        <v>1.4419774999999999</v>
      </c>
      <c r="AM379">
        <v>1.6614533499999999</v>
      </c>
      <c r="AN379">
        <v>174.5924527982568</v>
      </c>
      <c r="AO379">
        <v>0.91371347482464826</v>
      </c>
      <c r="AP379">
        <v>1704.3848481153391</v>
      </c>
      <c r="AQ379" s="1">
        <v>2501.5135862740572</v>
      </c>
      <c r="AR379" s="1">
        <v>8677.3118044604744</v>
      </c>
      <c r="AS379" s="1">
        <v>1056.2027539629539</v>
      </c>
      <c r="AT379" s="1">
        <v>400.06727238480761</v>
      </c>
      <c r="AU379">
        <v>14339.480265197641</v>
      </c>
      <c r="AV379" s="1">
        <v>4149.5648558877247</v>
      </c>
      <c r="AW379" s="1">
        <v>0.28044988703500001</v>
      </c>
      <c r="AX379">
        <v>8482.2503953396463</v>
      </c>
      <c r="AY379" s="1">
        <v>0.55546527732999995</v>
      </c>
      <c r="AZ379">
        <v>1193.7093392675149</v>
      </c>
      <c r="BA379">
        <v>8.1336098759999975E-2</v>
      </c>
      <c r="BB379">
        <v>1229.3960225078649</v>
      </c>
      <c r="BC379" s="1">
        <v>8.2748736869999992E-2</v>
      </c>
      <c r="BD379">
        <v>15054.920613002751</v>
      </c>
      <c r="BE379" s="1">
        <v>0.59624164234160903</v>
      </c>
      <c r="BF379">
        <v>0.23379603503723531</v>
      </c>
      <c r="BG379">
        <v>0.12167707227751121</v>
      </c>
      <c r="BH379">
        <v>3.1350266002343842E-2</v>
      </c>
      <c r="BI379">
        <v>1.693498434130054E-2</v>
      </c>
    </row>
    <row r="380" spans="1:61" x14ac:dyDescent="0.35">
      <c r="A380" t="s">
        <v>1703</v>
      </c>
      <c r="B380" t="s">
        <v>1005</v>
      </c>
      <c r="C380">
        <v>79.849999999999994</v>
      </c>
      <c r="D380">
        <v>8.4360128882080314</v>
      </c>
      <c r="E380">
        <v>640.28601609999998</v>
      </c>
      <c r="F380">
        <v>1.7601499456067281E-2</v>
      </c>
      <c r="G380">
        <v>3.1487901941667527E-2</v>
      </c>
      <c r="H380" t="s">
        <v>3</v>
      </c>
      <c r="I380">
        <v>5.5087544251522659E-2</v>
      </c>
      <c r="J380">
        <v>0.91087698258607241</v>
      </c>
      <c r="K380">
        <v>2.810761012082311E-2</v>
      </c>
      <c r="L380">
        <v>0.35707008938817691</v>
      </c>
      <c r="M380">
        <v>2.5096667818287129E-2</v>
      </c>
      <c r="N380">
        <v>0.15518545224644989</v>
      </c>
      <c r="O380">
        <v>61149.076079175007</v>
      </c>
      <c r="P380" s="1">
        <v>0.2190228413257598</v>
      </c>
      <c r="Q380">
        <v>0.19959287573963011</v>
      </c>
      <c r="R380">
        <v>0.58138428293461009</v>
      </c>
      <c r="S380">
        <v>8.2830000000000013</v>
      </c>
      <c r="T380">
        <v>73710.926577658014</v>
      </c>
      <c r="U380" s="1">
        <v>82.612221037007018</v>
      </c>
      <c r="V380">
        <v>191901.68993595851</v>
      </c>
      <c r="W380" s="1">
        <v>0.84934067711643235</v>
      </c>
      <c r="X380">
        <v>5.5964142022073032E-2</v>
      </c>
      <c r="Y380">
        <v>9.469518086149456E-2</v>
      </c>
      <c r="Z380">
        <v>0.15065932288356759</v>
      </c>
      <c r="AA380">
        <v>191.9016899359585</v>
      </c>
      <c r="AB380">
        <v>4466.2268759261251</v>
      </c>
      <c r="AC380" s="1">
        <v>551.85969835628089</v>
      </c>
      <c r="AD380">
        <v>168895.54508063971</v>
      </c>
      <c r="AE380" s="1" t="s">
        <v>3</v>
      </c>
      <c r="AF380">
        <v>38931.5</v>
      </c>
      <c r="AG380" s="1">
        <v>60687.622757504789</v>
      </c>
      <c r="AH380" s="1">
        <v>35.301658100000012</v>
      </c>
      <c r="AI380">
        <v>21.535707800000001</v>
      </c>
      <c r="AJ380">
        <v>26.140616550000001</v>
      </c>
      <c r="AK380">
        <v>1.9804999999999999</v>
      </c>
      <c r="AL380">
        <v>1.3401702</v>
      </c>
      <c r="AM380">
        <v>1.7553023000000001</v>
      </c>
      <c r="AN380">
        <v>2199.762396280767</v>
      </c>
      <c r="AO380" s="1">
        <v>1.5477419657480269</v>
      </c>
      <c r="AP380">
        <v>2317.8410323713738</v>
      </c>
      <c r="AQ380" s="1">
        <v>3449.7189786591362</v>
      </c>
      <c r="AR380" s="1">
        <v>8662.8105628209978</v>
      </c>
      <c r="AS380" s="1">
        <v>824.72170842277558</v>
      </c>
      <c r="AT380">
        <v>415.9681270735947</v>
      </c>
      <c r="AU380">
        <v>15671.06040934788</v>
      </c>
      <c r="AV380" s="1">
        <v>8705.3880612876601</v>
      </c>
      <c r="AW380" s="1">
        <v>0.48937315538999993</v>
      </c>
      <c r="AX380">
        <v>6119.4778809754753</v>
      </c>
      <c r="AY380" s="1">
        <v>0.33917656504499999</v>
      </c>
      <c r="AZ380">
        <v>1358.340119131695</v>
      </c>
      <c r="BA380">
        <v>7.5303626685000014E-2</v>
      </c>
      <c r="BB380">
        <v>1736.9221840407461</v>
      </c>
      <c r="BC380" s="1">
        <v>9.6146652880000003E-2</v>
      </c>
      <c r="BD380">
        <v>17920.128245435571</v>
      </c>
      <c r="BE380" s="1">
        <v>0.54171951193175305</v>
      </c>
      <c r="BF380">
        <v>0.23133407674032591</v>
      </c>
      <c r="BG380">
        <v>0.16442729877681159</v>
      </c>
      <c r="BH380">
        <v>3.9075242712555337E-2</v>
      </c>
      <c r="BI380">
        <v>2.3443869838554149E-2</v>
      </c>
    </row>
    <row r="381" spans="1:61" x14ac:dyDescent="0.35">
      <c r="A381" t="s">
        <v>1704</v>
      </c>
      <c r="B381" t="s">
        <v>1006</v>
      </c>
      <c r="C381">
        <v>8.1</v>
      </c>
      <c r="D381">
        <v>343.48255230722049</v>
      </c>
      <c r="E381">
        <v>2257.9198934999999</v>
      </c>
      <c r="F381">
        <v>7.9664165756263474E-3</v>
      </c>
      <c r="G381">
        <v>0.48454593779247479</v>
      </c>
      <c r="H381">
        <v>3.7071235086205551E-3</v>
      </c>
      <c r="I381">
        <v>0.13544083810644661</v>
      </c>
      <c r="J381">
        <v>0.31055126230533919</v>
      </c>
      <c r="K381">
        <v>0.1004391894944089</v>
      </c>
      <c r="L381">
        <v>0.98084533443883615</v>
      </c>
      <c r="M381">
        <v>5.8098058501252742E-2</v>
      </c>
      <c r="N381">
        <v>0.18734617993619129</v>
      </c>
      <c r="O381">
        <v>68413.186738246004</v>
      </c>
      <c r="P381" s="1">
        <v>0.25366930889139649</v>
      </c>
      <c r="Q381">
        <v>0.2088255006706167</v>
      </c>
      <c r="R381">
        <v>0.53750519043798672</v>
      </c>
      <c r="S381">
        <v>27.498000000000001</v>
      </c>
      <c r="T381">
        <v>91929.944511918511</v>
      </c>
      <c r="U381" s="1">
        <v>84.400577486730398</v>
      </c>
      <c r="V381">
        <v>132545.71712197829</v>
      </c>
      <c r="W381" s="1">
        <v>0.61840402289442209</v>
      </c>
      <c r="X381">
        <v>0.30170148191186019</v>
      </c>
      <c r="Y381">
        <v>7.989449519371776E-2</v>
      </c>
      <c r="Z381">
        <v>0.38159597710557791</v>
      </c>
      <c r="AA381">
        <v>132.5457171219783</v>
      </c>
      <c r="AB381">
        <v>5847.2894283455134</v>
      </c>
      <c r="AC381" s="1">
        <v>579.26093569194347</v>
      </c>
      <c r="AD381">
        <v>84382.280177519671</v>
      </c>
      <c r="AE381" s="1" t="s">
        <v>3</v>
      </c>
      <c r="AF381">
        <v>29423.599999999999</v>
      </c>
      <c r="AG381" s="1">
        <v>42954.524582783713</v>
      </c>
      <c r="AH381" s="1">
        <v>61.103916300000002</v>
      </c>
      <c r="AI381">
        <v>38.384295000000009</v>
      </c>
      <c r="AJ381">
        <v>45.966616049999999</v>
      </c>
      <c r="AK381">
        <v>2.0680000000000001</v>
      </c>
      <c r="AL381">
        <v>1.6136856500000001</v>
      </c>
      <c r="AM381">
        <v>1.8668474500000001</v>
      </c>
      <c r="AN381">
        <v>0</v>
      </c>
      <c r="AO381" s="1">
        <v>1.292537404906372</v>
      </c>
      <c r="AP381">
        <v>3190.2154796946052</v>
      </c>
      <c r="AQ381" s="1">
        <v>4054.516979801248</v>
      </c>
      <c r="AR381" s="1">
        <v>10504.82869079961</v>
      </c>
      <c r="AS381" s="1">
        <v>1459.2497822040541</v>
      </c>
      <c r="AT381">
        <v>641.85249963497404</v>
      </c>
      <c r="AU381">
        <v>19850.66343213449</v>
      </c>
      <c r="AV381" s="1">
        <v>10549.00871158253</v>
      </c>
      <c r="AW381" s="1">
        <v>0.48823191208</v>
      </c>
      <c r="AX381">
        <v>5304.306127939506</v>
      </c>
      <c r="AY381" s="1">
        <v>0.23738320235999999</v>
      </c>
      <c r="AZ381">
        <v>1225.8162386885999</v>
      </c>
      <c r="BA381">
        <v>5.3908780075000003E-2</v>
      </c>
      <c r="BB381">
        <v>5008.5702519234201</v>
      </c>
      <c r="BC381" s="1">
        <v>0.22047610551499999</v>
      </c>
      <c r="BD381">
        <v>22087.701330134059</v>
      </c>
      <c r="BE381" s="1">
        <v>0.54732239575136366</v>
      </c>
      <c r="BF381">
        <v>0.2111920294570177</v>
      </c>
      <c r="BG381">
        <v>0.19189396047409371</v>
      </c>
      <c r="BH381">
        <v>3.1330892038704032E-2</v>
      </c>
      <c r="BI381">
        <v>1.8260722278821091E-2</v>
      </c>
    </row>
    <row r="382" spans="1:61" x14ac:dyDescent="0.35">
      <c r="A382" t="s">
        <v>1705</v>
      </c>
      <c r="B382" t="s">
        <v>1007</v>
      </c>
      <c r="C382">
        <v>130.94999999999999</v>
      </c>
      <c r="D382">
        <v>12.164394166375899</v>
      </c>
      <c r="E382">
        <v>1490.9796558</v>
      </c>
      <c r="F382">
        <v>6.7203754913049661E-3</v>
      </c>
      <c r="G382">
        <v>9.1799154960957759E-3</v>
      </c>
      <c r="H382" t="s">
        <v>3</v>
      </c>
      <c r="I382">
        <v>1.5005833417889939E-2</v>
      </c>
      <c r="J382">
        <v>0.95296241141174831</v>
      </c>
      <c r="K382">
        <v>2.4161873758147219E-2</v>
      </c>
      <c r="L382">
        <v>0.36719314410975429</v>
      </c>
      <c r="M382">
        <v>5.8316133053065138E-3</v>
      </c>
      <c r="N382">
        <v>0.1524789823337673</v>
      </c>
      <c r="O382">
        <v>63145.72465357749</v>
      </c>
      <c r="P382" s="1">
        <v>0.17241227828477729</v>
      </c>
      <c r="Q382">
        <v>0.17556004401461081</v>
      </c>
      <c r="R382">
        <v>0.65202767770061176</v>
      </c>
      <c r="S382">
        <v>13.135999999999999</v>
      </c>
      <c r="T382">
        <v>81100.798373710015</v>
      </c>
      <c r="U382" s="1">
        <v>122.0556025292114</v>
      </c>
      <c r="V382">
        <v>229583.30623402109</v>
      </c>
      <c r="W382" s="1">
        <v>0.7709574837028802</v>
      </c>
      <c r="X382">
        <v>7.140066354468029E-2</v>
      </c>
      <c r="Y382">
        <v>0.1576418527524395</v>
      </c>
      <c r="Z382">
        <v>0.2290425162971198</v>
      </c>
      <c r="AA382">
        <v>229.58330623402111</v>
      </c>
      <c r="AB382">
        <v>5415.4141545516331</v>
      </c>
      <c r="AC382" s="1">
        <v>506.78517384262187</v>
      </c>
      <c r="AD382">
        <v>186094.57222476389</v>
      </c>
      <c r="AE382" s="1" t="s">
        <v>3</v>
      </c>
      <c r="AF382">
        <v>40230.875</v>
      </c>
      <c r="AG382" s="1">
        <v>65333.029745197287</v>
      </c>
      <c r="AH382" s="1">
        <v>30.68740515</v>
      </c>
      <c r="AI382">
        <v>21.35332235000001</v>
      </c>
      <c r="AJ382">
        <v>23.155876500000002</v>
      </c>
      <c r="AK382">
        <v>1.5125</v>
      </c>
      <c r="AL382">
        <v>0.9432031500000001</v>
      </c>
      <c r="AM382">
        <v>1.1396644</v>
      </c>
      <c r="AN382">
        <v>1157.7012131646809</v>
      </c>
      <c r="AO382" s="1">
        <v>1.1490044304371501</v>
      </c>
      <c r="AP382">
        <v>1735.161711806323</v>
      </c>
      <c r="AQ382" s="1">
        <v>2908.0200999383742</v>
      </c>
      <c r="AR382" s="1">
        <v>7904.3351987463657</v>
      </c>
      <c r="AS382" s="1">
        <v>858.19292392403918</v>
      </c>
      <c r="AT382">
        <v>380.13434808175748</v>
      </c>
      <c r="AU382">
        <v>13785.844282496861</v>
      </c>
      <c r="AV382" s="1">
        <v>7114.4353236452462</v>
      </c>
      <c r="AW382" s="1">
        <v>0.46103916141000001</v>
      </c>
      <c r="AX382">
        <v>5822.4589914163344</v>
      </c>
      <c r="AY382" s="1">
        <v>0.36966148764500001</v>
      </c>
      <c r="AZ382">
        <v>967.40562345433011</v>
      </c>
      <c r="BA382">
        <v>6.250564262500001E-2</v>
      </c>
      <c r="BB382">
        <v>1680.82222912887</v>
      </c>
      <c r="BC382" s="1">
        <v>0.106793708315</v>
      </c>
      <c r="BD382">
        <v>15585.12216764478</v>
      </c>
      <c r="BE382" s="1">
        <v>0.55676096780529505</v>
      </c>
      <c r="BF382">
        <v>0.24608962898663059</v>
      </c>
      <c r="BG382">
        <v>0.13579619225218351</v>
      </c>
      <c r="BH382">
        <v>4.3287362726254872E-2</v>
      </c>
      <c r="BI382">
        <v>1.80658482296359E-2</v>
      </c>
    </row>
    <row r="383" spans="1:61" x14ac:dyDescent="0.35">
      <c r="A383" t="s">
        <v>1706</v>
      </c>
      <c r="B383" t="s">
        <v>1008</v>
      </c>
      <c r="C383">
        <v>24.95</v>
      </c>
      <c r="D383">
        <v>199.45096680080229</v>
      </c>
      <c r="E383">
        <v>4601.0724679000004</v>
      </c>
      <c r="F383">
        <v>2.8480067468950199E-2</v>
      </c>
      <c r="G383">
        <v>7.5023363132706009E-2</v>
      </c>
      <c r="H383">
        <v>2.5430493373547408E-3</v>
      </c>
      <c r="I383">
        <v>6.4818575487591651E-2</v>
      </c>
      <c r="J383">
        <v>0.75738672460147505</v>
      </c>
      <c r="K383">
        <v>7.29343974017862E-2</v>
      </c>
      <c r="L383">
        <v>0.34504807349311212</v>
      </c>
      <c r="M383">
        <v>2.2298826731530559E-2</v>
      </c>
      <c r="N383">
        <v>0.1580314438243908</v>
      </c>
      <c r="O383">
        <v>73341.450789032999</v>
      </c>
      <c r="P383" s="1">
        <v>0.166018869150278</v>
      </c>
      <c r="Q383">
        <v>0.18432141449775941</v>
      </c>
      <c r="R383">
        <v>0.64965971635196262</v>
      </c>
      <c r="S383">
        <v>33.637999999999998</v>
      </c>
      <c r="T383">
        <v>97869.261116985508</v>
      </c>
      <c r="U383" s="1">
        <v>137.4522227132469</v>
      </c>
      <c r="V383">
        <v>244554.70372578379</v>
      </c>
      <c r="W383" s="1">
        <v>0.73885224559717788</v>
      </c>
      <c r="X383">
        <v>0.21939810454136979</v>
      </c>
      <c r="Y383">
        <v>4.1749649861452368E-2</v>
      </c>
      <c r="Z383">
        <v>0.26114775440282212</v>
      </c>
      <c r="AA383">
        <v>244.55470372578381</v>
      </c>
      <c r="AB383">
        <v>9321.9133586860553</v>
      </c>
      <c r="AC383" s="1">
        <v>908.7721890340639</v>
      </c>
      <c r="AD383">
        <v>202079.1016775936</v>
      </c>
      <c r="AE383" s="1" t="s">
        <v>3</v>
      </c>
      <c r="AF383">
        <v>42294.1</v>
      </c>
      <c r="AG383" s="1">
        <v>74084.068797389933</v>
      </c>
      <c r="AH383" s="1">
        <v>65.805983199999986</v>
      </c>
      <c r="AI383">
        <v>34.965099749999993</v>
      </c>
      <c r="AJ383">
        <v>42.518807249999988</v>
      </c>
      <c r="AK383">
        <v>1.8674999999999999</v>
      </c>
      <c r="AL383">
        <v>1.38527545</v>
      </c>
      <c r="AM383">
        <v>1.6328851499999999</v>
      </c>
      <c r="AN383">
        <v>174.5924527982568</v>
      </c>
      <c r="AO383">
        <v>0.94789325746411723</v>
      </c>
      <c r="AP383">
        <v>1739.6073042754001</v>
      </c>
      <c r="AQ383" s="1">
        <v>2561.1957874456421</v>
      </c>
      <c r="AR383" s="1">
        <v>8723.5007609598451</v>
      </c>
      <c r="AS383" s="1">
        <v>1018.422755417212</v>
      </c>
      <c r="AT383">
        <v>418.66518702388169</v>
      </c>
      <c r="AU383">
        <v>14461.391795121979</v>
      </c>
      <c r="AV383" s="1">
        <v>4181.2234190088602</v>
      </c>
      <c r="AW383" s="1">
        <v>0.27599300193999998</v>
      </c>
      <c r="AX383">
        <v>8386.8457042782102</v>
      </c>
      <c r="AY383" s="1">
        <v>0.53614652815000008</v>
      </c>
      <c r="AZ383">
        <v>1173.93641317641</v>
      </c>
      <c r="BA383">
        <v>7.8411861410000006E-2</v>
      </c>
      <c r="BB383">
        <v>1681.8706699371101</v>
      </c>
      <c r="BC383" s="1">
        <v>0.109448608505</v>
      </c>
      <c r="BD383">
        <v>15423.87620640059</v>
      </c>
      <c r="BE383" s="1">
        <v>0.59171767498800865</v>
      </c>
      <c r="BF383">
        <v>0.23526798015567221</v>
      </c>
      <c r="BG383">
        <v>0.12797340073533289</v>
      </c>
      <c r="BH383">
        <v>2.9457083479385551E-2</v>
      </c>
      <c r="BI383">
        <v>1.5583860641600521E-2</v>
      </c>
    </row>
    <row r="384" spans="1:61" x14ac:dyDescent="0.35">
      <c r="A384" t="s">
        <v>1707</v>
      </c>
      <c r="B384" t="s">
        <v>1009</v>
      </c>
      <c r="C384">
        <v>33.450000000000003</v>
      </c>
      <c r="D384">
        <v>160.46853873245351</v>
      </c>
      <c r="E384">
        <v>4749.6936666999991</v>
      </c>
      <c r="F384">
        <v>2.6693002599866671E-2</v>
      </c>
      <c r="G384">
        <v>4.096645828074482E-2</v>
      </c>
      <c r="H384">
        <v>1.4628243063359769E-3</v>
      </c>
      <c r="I384">
        <v>5.3115410815809429E-2</v>
      </c>
      <c r="J384">
        <v>0.82691508949155779</v>
      </c>
      <c r="K384">
        <v>5.111516315553162E-2</v>
      </c>
      <c r="L384">
        <v>0.2363098806827722</v>
      </c>
      <c r="M384">
        <v>2.2314597737963401E-2</v>
      </c>
      <c r="N384">
        <v>0.14466115638970761</v>
      </c>
      <c r="O384">
        <v>75521.880909137515</v>
      </c>
      <c r="P384" s="1">
        <v>0.17736142180830861</v>
      </c>
      <c r="Q384">
        <v>0.19061759646232829</v>
      </c>
      <c r="R384">
        <v>0.63202098172936316</v>
      </c>
      <c r="S384">
        <v>31.222000000000001</v>
      </c>
      <c r="T384">
        <v>99759.205943346489</v>
      </c>
      <c r="U384" s="1">
        <v>156.16818899088949</v>
      </c>
      <c r="V384">
        <v>255807.33475810839</v>
      </c>
      <c r="W384" s="1">
        <v>0.78023484708683122</v>
      </c>
      <c r="X384">
        <v>0.16939154453755151</v>
      </c>
      <c r="Y384">
        <v>5.0373608375617288E-2</v>
      </c>
      <c r="Z384">
        <v>0.21976515291316881</v>
      </c>
      <c r="AA384">
        <v>255.8073347581084</v>
      </c>
      <c r="AB384">
        <v>8762.2365650729917</v>
      </c>
      <c r="AC384" s="1">
        <v>905.59516240001835</v>
      </c>
      <c r="AD384">
        <v>213644.2232594786</v>
      </c>
      <c r="AE384" s="1" t="s">
        <v>3</v>
      </c>
      <c r="AF384">
        <v>47030.525000000001</v>
      </c>
      <c r="AG384" s="1">
        <v>83796.103697478742</v>
      </c>
      <c r="AH384" s="1">
        <v>63.730319100000017</v>
      </c>
      <c r="AI384">
        <v>32.315679000000003</v>
      </c>
      <c r="AJ384">
        <v>37.33754115</v>
      </c>
      <c r="AK384">
        <v>1.8294999999999999</v>
      </c>
      <c r="AL384">
        <v>1.514348</v>
      </c>
      <c r="AM384">
        <v>1.66349155</v>
      </c>
      <c r="AN384">
        <v>174.5924527982568</v>
      </c>
      <c r="AO384" s="1">
        <v>0.85213680168326145</v>
      </c>
      <c r="AP384">
        <v>1667.3114010154629</v>
      </c>
      <c r="AQ384" s="1">
        <v>2550.4490122662032</v>
      </c>
      <c r="AR384" s="1">
        <v>8254.6082019206315</v>
      </c>
      <c r="AS384" s="1">
        <v>990.28996855091498</v>
      </c>
      <c r="AT384">
        <v>383.25892968561192</v>
      </c>
      <c r="AU384">
        <v>13845.917513438821</v>
      </c>
      <c r="AV384" s="1">
        <v>4196.4719508863554</v>
      </c>
      <c r="AW384" s="1">
        <v>0.28983068241999999</v>
      </c>
      <c r="AX384">
        <v>8026.8788050675339</v>
      </c>
      <c r="AY384" s="1">
        <v>0.54116981855500002</v>
      </c>
      <c r="AZ384">
        <v>1277.51592520908</v>
      </c>
      <c r="BA384">
        <v>8.8972272249999998E-2</v>
      </c>
      <c r="BB384">
        <v>1160.07558272916</v>
      </c>
      <c r="BC384" s="1">
        <v>8.0027226765000001E-2</v>
      </c>
      <c r="BD384">
        <v>14660.94226389213</v>
      </c>
      <c r="BE384" s="1">
        <v>0.5859773570221436</v>
      </c>
      <c r="BF384">
        <v>0.23127600515987931</v>
      </c>
      <c r="BG384">
        <v>0.1343458508527699</v>
      </c>
      <c r="BH384">
        <v>3.2376670536109473E-2</v>
      </c>
      <c r="BI384">
        <v>1.6024116429097859E-2</v>
      </c>
    </row>
    <row r="385" spans="1:61" x14ac:dyDescent="0.35">
      <c r="A385" t="s">
        <v>1708</v>
      </c>
      <c r="B385" t="s">
        <v>1010</v>
      </c>
      <c r="C385">
        <v>28.75</v>
      </c>
      <c r="D385">
        <v>166.3977298321276</v>
      </c>
      <c r="E385">
        <v>4399.2712730999992</v>
      </c>
      <c r="F385">
        <v>4.05329012298732E-2</v>
      </c>
      <c r="G385">
        <v>6.4297289846270644E-2</v>
      </c>
      <c r="H385">
        <v>2.5235885042425971E-3</v>
      </c>
      <c r="I385">
        <v>5.1065323530269047E-2</v>
      </c>
      <c r="J385">
        <v>0.79212232322129172</v>
      </c>
      <c r="K385">
        <v>5.0616226137758097E-2</v>
      </c>
      <c r="L385">
        <v>0.20529854771988459</v>
      </c>
      <c r="M385">
        <v>2.3482726195617861E-2</v>
      </c>
      <c r="N385">
        <v>0.14061589663690341</v>
      </c>
      <c r="O385">
        <v>76229.734866570987</v>
      </c>
      <c r="P385" s="1">
        <v>0.17472519346464771</v>
      </c>
      <c r="Q385">
        <v>0.1924881791602219</v>
      </c>
      <c r="R385">
        <v>0.63278662737513047</v>
      </c>
      <c r="S385">
        <v>29.334</v>
      </c>
      <c r="T385">
        <v>99942.108248308505</v>
      </c>
      <c r="U385" s="1">
        <v>159.39287640808141</v>
      </c>
      <c r="V385">
        <v>278897.11382495263</v>
      </c>
      <c r="W385" s="1">
        <v>0.75732331044640477</v>
      </c>
      <c r="X385">
        <v>0.1947058614919264</v>
      </c>
      <c r="Y385">
        <v>4.7970828061668892E-2</v>
      </c>
      <c r="Z385">
        <v>0.24267668955359531</v>
      </c>
      <c r="AA385">
        <v>278.89711382495278</v>
      </c>
      <c r="AB385">
        <v>10328.97109389754</v>
      </c>
      <c r="AC385" s="1">
        <v>991.77400705472667</v>
      </c>
      <c r="AD385">
        <v>240400.96800074421</v>
      </c>
      <c r="AE385" s="1" t="s">
        <v>3</v>
      </c>
      <c r="AF385">
        <v>49620.525000000001</v>
      </c>
      <c r="AG385" s="1">
        <v>94520.115250018804</v>
      </c>
      <c r="AH385" s="1">
        <v>67.127466150000004</v>
      </c>
      <c r="AI385">
        <v>34.907743999999987</v>
      </c>
      <c r="AJ385">
        <v>40.496180850000002</v>
      </c>
      <c r="AK385">
        <v>1.9564999999999999</v>
      </c>
      <c r="AL385">
        <v>1.4836043000000001</v>
      </c>
      <c r="AM385">
        <v>1.6759069499999999</v>
      </c>
      <c r="AN385">
        <v>0</v>
      </c>
      <c r="AO385" s="1">
        <v>0.7984808045627223</v>
      </c>
      <c r="AP385">
        <v>1786.0238625704251</v>
      </c>
      <c r="AQ385" s="1">
        <v>2589.231525517624</v>
      </c>
      <c r="AR385" s="1">
        <v>8665.0800645458221</v>
      </c>
      <c r="AS385" s="1">
        <v>1033.326070491762</v>
      </c>
      <c r="AT385">
        <v>401.31385120999431</v>
      </c>
      <c r="AU385">
        <v>14474.97537433563</v>
      </c>
      <c r="AV385" s="1">
        <v>3607.4772550335902</v>
      </c>
      <c r="AW385" s="1">
        <v>0.245713043465</v>
      </c>
      <c r="AX385">
        <v>9109.3109088954061</v>
      </c>
      <c r="AY385" s="1">
        <v>0.60051678680499998</v>
      </c>
      <c r="AZ385">
        <v>1159.3510583836201</v>
      </c>
      <c r="BA385">
        <v>7.8027938749999998E-2</v>
      </c>
      <c r="BB385">
        <v>1118.9349823110049</v>
      </c>
      <c r="BC385" s="1">
        <v>7.5742230965000004E-2</v>
      </c>
      <c r="BD385">
        <v>14995.074204623619</v>
      </c>
      <c r="BE385" s="1">
        <v>0.58478479287391338</v>
      </c>
      <c r="BF385">
        <v>0.229846830889016</v>
      </c>
      <c r="BG385">
        <v>0.13464623064994191</v>
      </c>
      <c r="BH385">
        <v>3.2618105506717683E-2</v>
      </c>
      <c r="BI385">
        <v>1.810404008041111E-2</v>
      </c>
    </row>
    <row r="386" spans="1:61" x14ac:dyDescent="0.35">
      <c r="A386" t="s">
        <v>1709</v>
      </c>
      <c r="B386" t="s">
        <v>1011</v>
      </c>
      <c r="C386">
        <v>140.69999999999999</v>
      </c>
      <c r="D386">
        <v>10.6154477351718</v>
      </c>
      <c r="E386">
        <v>1391.9722267</v>
      </c>
      <c r="F386">
        <v>6.7203754913049661E-3</v>
      </c>
      <c r="G386">
        <v>9.8026252916500554E-3</v>
      </c>
      <c r="H386" t="s">
        <v>3</v>
      </c>
      <c r="I386">
        <v>1.8210262949109431E-2</v>
      </c>
      <c r="J386">
        <v>0.94890265285773356</v>
      </c>
      <c r="K386">
        <v>2.550005425383519E-2</v>
      </c>
      <c r="L386">
        <v>0.36971183163345489</v>
      </c>
      <c r="M386">
        <v>5.8316133053065138E-3</v>
      </c>
      <c r="N386">
        <v>0.1615197126474423</v>
      </c>
      <c r="O386">
        <v>63060.031523969003</v>
      </c>
      <c r="P386" s="1">
        <v>0.17038855967539929</v>
      </c>
      <c r="Q386">
        <v>0.19010942975198339</v>
      </c>
      <c r="R386">
        <v>0.63950201057261724</v>
      </c>
      <c r="S386">
        <v>12.1615</v>
      </c>
      <c r="T386">
        <v>83282.981715208996</v>
      </c>
      <c r="U386" s="1">
        <v>123.59550289449059</v>
      </c>
      <c r="V386">
        <v>234735.39588931159</v>
      </c>
      <c r="W386" s="1">
        <v>0.79103066086983564</v>
      </c>
      <c r="X386">
        <v>7.1280264307856306E-2</v>
      </c>
      <c r="Y386">
        <v>0.13768907482230811</v>
      </c>
      <c r="Z386">
        <v>0.20896933913016441</v>
      </c>
      <c r="AA386">
        <v>234.7353958893116</v>
      </c>
      <c r="AB386">
        <v>5446.4335596863284</v>
      </c>
      <c r="AC386" s="1">
        <v>542.27720256525902</v>
      </c>
      <c r="AD386">
        <v>199218.53135506611</v>
      </c>
      <c r="AE386" s="1" t="s">
        <v>3</v>
      </c>
      <c r="AF386">
        <v>41420.400000000001</v>
      </c>
      <c r="AG386" s="1">
        <v>66080.262820319753</v>
      </c>
      <c r="AH386" s="1">
        <v>29.880846699999999</v>
      </c>
      <c r="AI386">
        <v>21.360568450000009</v>
      </c>
      <c r="AJ386">
        <v>23.124234699999999</v>
      </c>
      <c r="AK386">
        <v>1.6025</v>
      </c>
      <c r="AL386">
        <v>0.9096780499999999</v>
      </c>
      <c r="AM386">
        <v>1.2401432999999999</v>
      </c>
      <c r="AN386">
        <v>1090.764716766575</v>
      </c>
      <c r="AO386" s="1">
        <v>1.127013784442588</v>
      </c>
      <c r="AP386">
        <v>1885.8768374402759</v>
      </c>
      <c r="AQ386" s="1">
        <v>2978.9946029772791</v>
      </c>
      <c r="AR386" s="1">
        <v>7905.8303247222502</v>
      </c>
      <c r="AS386" s="1">
        <v>822.09375004901176</v>
      </c>
      <c r="AT386">
        <v>1060.8975659012231</v>
      </c>
      <c r="AU386">
        <v>14653.693081090039</v>
      </c>
      <c r="AV386" s="1">
        <v>6843.0147347815246</v>
      </c>
      <c r="AW386" s="1">
        <v>0.44542870264000001</v>
      </c>
      <c r="AX386">
        <v>5796.6841434829148</v>
      </c>
      <c r="AY386" s="1">
        <v>0.36838888978500001</v>
      </c>
      <c r="AZ386">
        <v>1149.757870820815</v>
      </c>
      <c r="BA386" s="1">
        <v>7.4705330930000022E-2</v>
      </c>
      <c r="BB386">
        <v>1752.3930291448251</v>
      </c>
      <c r="BC386" s="1">
        <v>0.11147707664500001</v>
      </c>
      <c r="BD386">
        <v>15541.84977823008</v>
      </c>
      <c r="BE386" s="1">
        <v>0.55196159284301827</v>
      </c>
      <c r="BF386">
        <v>0.2405886236141955</v>
      </c>
      <c r="BG386">
        <v>0.13729158457371579</v>
      </c>
      <c r="BH386">
        <v>4.2063403646601771E-2</v>
      </c>
      <c r="BI386">
        <v>2.8094795322468641E-2</v>
      </c>
    </row>
    <row r="387" spans="1:61" x14ac:dyDescent="0.35">
      <c r="A387" t="s">
        <v>1710</v>
      </c>
      <c r="B387" t="s">
        <v>1012</v>
      </c>
      <c r="C387">
        <v>75.45</v>
      </c>
      <c r="D387">
        <v>33.989629998410592</v>
      </c>
      <c r="E387">
        <v>2315.948367949999</v>
      </c>
      <c r="F387">
        <v>9.8126223117954731E-3</v>
      </c>
      <c r="G387">
        <v>1.826760495476169E-2</v>
      </c>
      <c r="H387">
        <v>6.04937983399977E-3</v>
      </c>
      <c r="I387">
        <v>3.4522957641473437E-2</v>
      </c>
      <c r="J387">
        <v>0.8945098746783412</v>
      </c>
      <c r="K387">
        <v>4.4577966623767347E-2</v>
      </c>
      <c r="L387">
        <v>0.34863838464776092</v>
      </c>
      <c r="M387">
        <v>1.0641680492222491E-2</v>
      </c>
      <c r="N387">
        <v>0.15672953001519799</v>
      </c>
      <c r="O387">
        <v>67500.473783489491</v>
      </c>
      <c r="P387" s="1">
        <v>0.19158974093015579</v>
      </c>
      <c r="Q387">
        <v>0.1946012498939651</v>
      </c>
      <c r="R387">
        <v>0.61380900917587911</v>
      </c>
      <c r="S387">
        <v>16.367000000000001</v>
      </c>
      <c r="T387">
        <v>90193.37749446799</v>
      </c>
      <c r="U387" s="1">
        <v>144.79895025303011</v>
      </c>
      <c r="V387">
        <v>232647.88040849069</v>
      </c>
      <c r="W387" s="1">
        <v>0.75507347293540028</v>
      </c>
      <c r="X387">
        <v>0.14839523850710651</v>
      </c>
      <c r="Y387">
        <v>9.6531288557493128E-2</v>
      </c>
      <c r="Z387">
        <v>0.24492652706459961</v>
      </c>
      <c r="AA387">
        <v>232.64788040849069</v>
      </c>
      <c r="AB387">
        <v>6583.5059649954273</v>
      </c>
      <c r="AC387" s="1">
        <v>667.71926649352895</v>
      </c>
      <c r="AD387">
        <v>194692.93351888831</v>
      </c>
      <c r="AE387" s="1" t="s">
        <v>3</v>
      </c>
      <c r="AF387">
        <v>42301.875</v>
      </c>
      <c r="AG387" s="1">
        <v>71764.456456957007</v>
      </c>
      <c r="AH387" s="1">
        <v>44.188432199999987</v>
      </c>
      <c r="AI387">
        <v>26.017555399999999</v>
      </c>
      <c r="AJ387">
        <v>29.637090650000001</v>
      </c>
      <c r="AK387">
        <v>1.6485000000000001</v>
      </c>
      <c r="AL387">
        <v>1.38775955</v>
      </c>
      <c r="AM387">
        <v>1.5668169000000001</v>
      </c>
      <c r="AN387">
        <v>992.71161624890431</v>
      </c>
      <c r="AO387" s="1">
        <v>1.0176272814649381</v>
      </c>
      <c r="AP387">
        <v>1689.014921096368</v>
      </c>
      <c r="AQ387" s="1">
        <v>2426.017803102081</v>
      </c>
      <c r="AR387" s="1">
        <v>7761.2494659984613</v>
      </c>
      <c r="AS387" s="1">
        <v>887.67679829796123</v>
      </c>
      <c r="AT387">
        <v>322.27619057037748</v>
      </c>
      <c r="AU387">
        <v>13086.23517906525</v>
      </c>
      <c r="AV387" s="1">
        <v>5278.2990456396792</v>
      </c>
      <c r="AW387" s="1">
        <v>0.37006952521499997</v>
      </c>
      <c r="AX387">
        <v>6699.5632494301799</v>
      </c>
      <c r="AY387" s="1">
        <v>0.45555588210999998</v>
      </c>
      <c r="AZ387">
        <v>1020.820143702505</v>
      </c>
      <c r="BA387">
        <v>7.0772870934999982E-2</v>
      </c>
      <c r="BB387">
        <v>1504.3660459559051</v>
      </c>
      <c r="BC387" s="1">
        <v>0.10360172175</v>
      </c>
      <c r="BD387">
        <v>14503.04848472827</v>
      </c>
      <c r="BE387" s="1">
        <v>0.55805046784305723</v>
      </c>
      <c r="BF387">
        <v>0.22795463332657709</v>
      </c>
      <c r="BG387">
        <v>0.1539606819046003</v>
      </c>
      <c r="BH387">
        <v>3.5958107415428847E-2</v>
      </c>
      <c r="BI387">
        <v>2.4076109510336549E-2</v>
      </c>
    </row>
    <row r="388" spans="1:61" x14ac:dyDescent="0.35">
      <c r="A388" t="s">
        <v>1711</v>
      </c>
      <c r="B388" t="s">
        <v>1013</v>
      </c>
      <c r="C388">
        <v>86.4</v>
      </c>
      <c r="D388">
        <v>12.36213311727948</v>
      </c>
      <c r="E388">
        <v>969.72957589999987</v>
      </c>
      <c r="F388" t="s">
        <v>3</v>
      </c>
      <c r="G388">
        <v>1.3633378562383039E-2</v>
      </c>
      <c r="H388" t="s">
        <v>3</v>
      </c>
      <c r="I388">
        <v>6.216073949922199E-2</v>
      </c>
      <c r="J388">
        <v>0.90239859478177953</v>
      </c>
      <c r="K388">
        <v>2.9165486076070699E-2</v>
      </c>
      <c r="L388">
        <v>0.27342652148419211</v>
      </c>
      <c r="M388">
        <v>2.049048627542089E-2</v>
      </c>
      <c r="N388">
        <v>0.1466165461302453</v>
      </c>
      <c r="O388">
        <v>64561.679360821487</v>
      </c>
      <c r="P388" s="1">
        <v>0.1724765131538912</v>
      </c>
      <c r="Q388">
        <v>0.1832807643284812</v>
      </c>
      <c r="R388">
        <v>0.6442427225176276</v>
      </c>
      <c r="S388">
        <v>10.555</v>
      </c>
      <c r="T388">
        <v>74276.190902549002</v>
      </c>
      <c r="U388" s="1">
        <v>98.597485937092415</v>
      </c>
      <c r="V388">
        <v>236236.43772900279</v>
      </c>
      <c r="W388" s="1">
        <v>0.72422230099314622</v>
      </c>
      <c r="X388">
        <v>7.8109279217501298E-2</v>
      </c>
      <c r="Y388">
        <v>0.1976684197893526</v>
      </c>
      <c r="Z388">
        <v>0.27577769900685378</v>
      </c>
      <c r="AA388">
        <v>236.23643772900289</v>
      </c>
      <c r="AB388">
        <v>6528.9450996551604</v>
      </c>
      <c r="AC388" s="1">
        <v>559.29001309502723</v>
      </c>
      <c r="AD388">
        <v>207070.6501555834</v>
      </c>
      <c r="AE388" s="1" t="s">
        <v>3</v>
      </c>
      <c r="AF388">
        <v>41363</v>
      </c>
      <c r="AG388" s="1">
        <v>66362.373426305072</v>
      </c>
      <c r="AH388" s="1">
        <v>38.798594399999999</v>
      </c>
      <c r="AI388">
        <v>22.6614705</v>
      </c>
      <c r="AJ388">
        <v>27.250009899999998</v>
      </c>
      <c r="AK388">
        <v>1.885</v>
      </c>
      <c r="AL388">
        <v>1.2711025499999999</v>
      </c>
      <c r="AM388">
        <v>1.5909831000000001</v>
      </c>
      <c r="AN388">
        <v>1900.4022603135929</v>
      </c>
      <c r="AO388" s="1">
        <v>1.300661905816356</v>
      </c>
      <c r="AP388">
        <v>1943.620254389082</v>
      </c>
      <c r="AQ388" s="1">
        <v>3158.6828361480229</v>
      </c>
      <c r="AR388" s="1">
        <v>8239.4660432437213</v>
      </c>
      <c r="AS388" s="1">
        <v>821.43432198134292</v>
      </c>
      <c r="AT388">
        <v>424.79128986737311</v>
      </c>
      <c r="AU388">
        <v>14587.994745629539</v>
      </c>
      <c r="AV388" s="1">
        <v>6805.2501864034857</v>
      </c>
      <c r="AW388" s="1">
        <v>0.41030608193000001</v>
      </c>
      <c r="AX388">
        <v>7212.5606844971062</v>
      </c>
      <c r="AY388" s="1">
        <v>0.42304168612999998</v>
      </c>
      <c r="AZ388">
        <v>1314.55814931794</v>
      </c>
      <c r="BA388">
        <v>7.8581005179999983E-2</v>
      </c>
      <c r="BB388">
        <v>1479.9978246123951</v>
      </c>
      <c r="BC388" s="1">
        <v>8.8071226759999996E-2</v>
      </c>
      <c r="BD388">
        <v>16812.366844830929</v>
      </c>
      <c r="BE388" s="1">
        <v>0.5573551484261311</v>
      </c>
      <c r="BF388">
        <v>0.2350317651929755</v>
      </c>
      <c r="BG388">
        <v>0.15060103883762271</v>
      </c>
      <c r="BH388">
        <v>3.9921543406848697E-2</v>
      </c>
      <c r="BI388">
        <v>1.7090504136422019E-2</v>
      </c>
    </row>
    <row r="389" spans="1:61" x14ac:dyDescent="0.35">
      <c r="A389" t="s">
        <v>1712</v>
      </c>
      <c r="B389" t="s">
        <v>1014</v>
      </c>
      <c r="C389">
        <v>143.05000000000001</v>
      </c>
      <c r="D389">
        <v>11.732434696293909</v>
      </c>
      <c r="E389">
        <v>1552.9906127500001</v>
      </c>
      <c r="F389">
        <v>6.2823237186179952E-3</v>
      </c>
      <c r="G389">
        <v>9.0518154020827555E-3</v>
      </c>
      <c r="H389" t="s">
        <v>3</v>
      </c>
      <c r="I389">
        <v>1.6836817646564511E-2</v>
      </c>
      <c r="J389">
        <v>0.9458967548903352</v>
      </c>
      <c r="K389">
        <v>2.7341596236109971E-2</v>
      </c>
      <c r="L389">
        <v>0.33629817841528797</v>
      </c>
      <c r="M389">
        <v>5.8316133053065138E-3</v>
      </c>
      <c r="N389">
        <v>0.15744633666139349</v>
      </c>
      <c r="O389">
        <v>63368.773056329002</v>
      </c>
      <c r="P389" s="1">
        <v>0.18826405208184169</v>
      </c>
      <c r="Q389">
        <v>0.1862021933411537</v>
      </c>
      <c r="R389">
        <v>0.62553375457700455</v>
      </c>
      <c r="S389">
        <v>13.743</v>
      </c>
      <c r="T389">
        <v>85707.187568575988</v>
      </c>
      <c r="U389" s="1">
        <v>122.29420442150909</v>
      </c>
      <c r="V389">
        <v>231760.61384209499</v>
      </c>
      <c r="W389" s="1">
        <v>0.79847070412761167</v>
      </c>
      <c r="X389">
        <v>8.1701572449940821E-2</v>
      </c>
      <c r="Y389">
        <v>0.1198277234224475</v>
      </c>
      <c r="Z389">
        <v>0.20152929587238841</v>
      </c>
      <c r="AA389">
        <v>231.76061384209501</v>
      </c>
      <c r="AB389">
        <v>5197.2497053512261</v>
      </c>
      <c r="AC389" s="1">
        <v>547.82304343871442</v>
      </c>
      <c r="AD389">
        <v>199982.42473496089</v>
      </c>
      <c r="AE389" s="1" t="s">
        <v>3</v>
      </c>
      <c r="AF389">
        <v>41721.925000000003</v>
      </c>
      <c r="AG389" s="1">
        <v>68508.337177109308</v>
      </c>
      <c r="AH389" s="1">
        <v>31.7771154</v>
      </c>
      <c r="AI389">
        <v>20.922402399999999</v>
      </c>
      <c r="AJ389">
        <v>22.758106649999991</v>
      </c>
      <c r="AK389">
        <v>1.7629999999999999</v>
      </c>
      <c r="AL389">
        <v>1.0406281500000001</v>
      </c>
      <c r="AM389">
        <v>1.3842508499999999</v>
      </c>
      <c r="AN389">
        <v>1432.7531803206871</v>
      </c>
      <c r="AO389" s="1">
        <v>1.151538610038823</v>
      </c>
      <c r="AP389">
        <v>1777.305378766986</v>
      </c>
      <c r="AQ389" s="1">
        <v>2975.8325111060149</v>
      </c>
      <c r="AR389" s="1">
        <v>7752.6899296659421</v>
      </c>
      <c r="AS389" s="1">
        <v>841.48953508059788</v>
      </c>
      <c r="AT389">
        <v>1035.361941563661</v>
      </c>
      <c r="AU389">
        <v>14382.679296183211</v>
      </c>
      <c r="AV389" s="1">
        <v>6499.5699173626344</v>
      </c>
      <c r="AW389" s="1">
        <v>0.43237038895000002</v>
      </c>
      <c r="AX389">
        <v>6007.0779944576989</v>
      </c>
      <c r="AY389" s="1">
        <v>0.39245168064000002</v>
      </c>
      <c r="AZ389">
        <v>1140.8095697042249</v>
      </c>
      <c r="BA389">
        <v>7.5291469010000014E-2</v>
      </c>
      <c r="BB389">
        <v>1531.553521347495</v>
      </c>
      <c r="BC389" s="1">
        <v>9.9886461404999988E-2</v>
      </c>
      <c r="BD389">
        <v>15179.011002872059</v>
      </c>
      <c r="BE389" s="1">
        <v>0.55373695749224161</v>
      </c>
      <c r="BF389">
        <v>0.23772942600181349</v>
      </c>
      <c r="BG389">
        <v>0.14756604111252961</v>
      </c>
      <c r="BH389">
        <v>4.0882061665936498E-2</v>
      </c>
      <c r="BI389">
        <v>2.0085513727478709E-2</v>
      </c>
    </row>
    <row r="390" spans="1:61" x14ac:dyDescent="0.35">
      <c r="A390" t="s">
        <v>1713</v>
      </c>
      <c r="B390" t="s">
        <v>1015</v>
      </c>
      <c r="C390">
        <v>32.5</v>
      </c>
      <c r="D390">
        <v>146.71803360947499</v>
      </c>
      <c r="E390">
        <v>4356.8350386000002</v>
      </c>
      <c r="F390">
        <v>3.8653066648872178E-2</v>
      </c>
      <c r="G390">
        <v>0.1208405615699233</v>
      </c>
      <c r="H390">
        <v>2.8827480864701618E-3</v>
      </c>
      <c r="I390">
        <v>9.0852738054778212E-2</v>
      </c>
      <c r="J390">
        <v>0.67993414394229423</v>
      </c>
      <c r="K390">
        <v>6.8054168330104997E-2</v>
      </c>
      <c r="L390">
        <v>0.37896548342830622</v>
      </c>
      <c r="M390">
        <v>4.7695002259949951E-2</v>
      </c>
      <c r="N390">
        <v>0.1557712013562354</v>
      </c>
      <c r="O390">
        <v>70561.123958540484</v>
      </c>
      <c r="P390" s="1">
        <v>0.21166333150197739</v>
      </c>
      <c r="Q390">
        <v>0.18735599441936809</v>
      </c>
      <c r="R390">
        <v>0.60098067407865441</v>
      </c>
      <c r="S390">
        <v>31.877500000000001</v>
      </c>
      <c r="T390">
        <v>96643.22629114351</v>
      </c>
      <c r="U390" s="1">
        <v>139.72917592868609</v>
      </c>
      <c r="V390">
        <v>233143.84079313531</v>
      </c>
      <c r="W390" s="1">
        <v>0.72288184097763208</v>
      </c>
      <c r="X390">
        <v>0.219797192453658</v>
      </c>
      <c r="Y390">
        <v>5.7320966568710198E-2</v>
      </c>
      <c r="Z390">
        <v>0.27711815902236808</v>
      </c>
      <c r="AA390">
        <v>233.14384079313541</v>
      </c>
      <c r="AB390">
        <v>8185.2418968772199</v>
      </c>
      <c r="AC390" s="1">
        <v>831.28742830533497</v>
      </c>
      <c r="AD390">
        <v>190577.18813553249</v>
      </c>
      <c r="AE390" s="1" t="s">
        <v>3</v>
      </c>
      <c r="AF390">
        <v>42797.425000000003</v>
      </c>
      <c r="AG390" s="1">
        <v>72873.614796806025</v>
      </c>
      <c r="AH390" s="1">
        <v>58.89152275</v>
      </c>
      <c r="AI390">
        <v>32.414648500000013</v>
      </c>
      <c r="AJ390">
        <v>38.333481800000001</v>
      </c>
      <c r="AK390">
        <v>1.663</v>
      </c>
      <c r="AL390">
        <v>1.2160633999999999</v>
      </c>
      <c r="AM390">
        <v>1.4475120500000001</v>
      </c>
      <c r="AN390">
        <v>271.82159194749642</v>
      </c>
      <c r="AO390" s="1">
        <v>0.92077088007270846</v>
      </c>
      <c r="AP390">
        <v>1711.969845609158</v>
      </c>
      <c r="AQ390" s="1">
        <v>2492.2060669394459</v>
      </c>
      <c r="AR390" s="1">
        <v>8147.2097443882567</v>
      </c>
      <c r="AS390" s="1">
        <v>919.19942211272769</v>
      </c>
      <c r="AT390">
        <v>405.94915396063402</v>
      </c>
      <c r="AU390">
        <v>13676.534233010219</v>
      </c>
      <c r="AV390" s="1">
        <v>4428.7803785214746</v>
      </c>
      <c r="AW390" s="1">
        <v>0.30255814465000003</v>
      </c>
      <c r="AX390">
        <v>7567.4593846577391</v>
      </c>
      <c r="AY390" s="1">
        <v>0.50405140807999993</v>
      </c>
      <c r="AZ390">
        <v>1119.57180135467</v>
      </c>
      <c r="BA390">
        <v>7.6568578520000014E-2</v>
      </c>
      <c r="BB390">
        <v>1736.79389768738</v>
      </c>
      <c r="BC390" s="1">
        <v>0.116821868775</v>
      </c>
      <c r="BD390">
        <v>14852.60546222127</v>
      </c>
      <c r="BE390" s="1">
        <v>0.5881016532706369</v>
      </c>
      <c r="BF390">
        <v>0.22299714181560679</v>
      </c>
      <c r="BG390">
        <v>0.13686186855707841</v>
      </c>
      <c r="BH390">
        <v>3.5064307304441968E-2</v>
      </c>
      <c r="BI390">
        <v>1.697502905223592E-2</v>
      </c>
    </row>
    <row r="391" spans="1:61" x14ac:dyDescent="0.35">
      <c r="A391" t="s">
        <v>1714</v>
      </c>
      <c r="B391" t="s">
        <v>1016</v>
      </c>
      <c r="C391">
        <v>87.05</v>
      </c>
      <c r="D391">
        <v>11.603414814845159</v>
      </c>
      <c r="E391">
        <v>952.26297105000015</v>
      </c>
      <c r="F391">
        <v>1.7601499456067281E-2</v>
      </c>
      <c r="G391">
        <v>1.0092306614742421E-2</v>
      </c>
      <c r="H391" t="s">
        <v>3</v>
      </c>
      <c r="I391">
        <v>2.16863421758243E-2</v>
      </c>
      <c r="J391">
        <v>0.94777296498458452</v>
      </c>
      <c r="K391">
        <v>2.3375388570380209E-2</v>
      </c>
      <c r="L391">
        <v>0.35896692777502981</v>
      </c>
      <c r="M391">
        <v>1.7476206617365479E-2</v>
      </c>
      <c r="N391">
        <v>0.14602154012916679</v>
      </c>
      <c r="O391">
        <v>61124.591992046007</v>
      </c>
      <c r="P391" s="1">
        <v>0.21222509272827289</v>
      </c>
      <c r="Q391">
        <v>0.17662725651856881</v>
      </c>
      <c r="R391">
        <v>0.61114765075315824</v>
      </c>
      <c r="S391">
        <v>10.305999999999999</v>
      </c>
      <c r="T391">
        <v>75409.679407096002</v>
      </c>
      <c r="U391" s="1">
        <v>101.71476755324051</v>
      </c>
      <c r="V391">
        <v>195078.15287714981</v>
      </c>
      <c r="W391" s="1">
        <v>0.80309179044711831</v>
      </c>
      <c r="X391">
        <v>5.5894304381896853E-2</v>
      </c>
      <c r="Y391">
        <v>0.1410139051709848</v>
      </c>
      <c r="Z391">
        <v>0.19690820955288171</v>
      </c>
      <c r="AA391">
        <v>195.07815287714979</v>
      </c>
      <c r="AB391">
        <v>4871.8234349891509</v>
      </c>
      <c r="AC391" s="1">
        <v>522.7374992648804</v>
      </c>
      <c r="AD391">
        <v>165960.68575087859</v>
      </c>
      <c r="AE391" s="1" t="s">
        <v>3</v>
      </c>
      <c r="AF391">
        <v>38553.800000000003</v>
      </c>
      <c r="AG391" s="1">
        <v>60172.111503069558</v>
      </c>
      <c r="AH391" s="1">
        <v>32.04292495</v>
      </c>
      <c r="AI391">
        <v>22.638144149999999</v>
      </c>
      <c r="AJ391">
        <v>23.984480999999999</v>
      </c>
      <c r="AK391">
        <v>1.7170000000000001</v>
      </c>
      <c r="AL391">
        <v>1.1986283499999999</v>
      </c>
      <c r="AM391">
        <v>1.4845425000000001</v>
      </c>
      <c r="AN391">
        <v>1144.635040941929</v>
      </c>
      <c r="AO391">
        <v>1.265434040736692</v>
      </c>
      <c r="AP391">
        <v>2025.9530017175789</v>
      </c>
      <c r="AQ391" s="1">
        <v>2998.4591549148672</v>
      </c>
      <c r="AR391" s="1">
        <v>8440.3491708673992</v>
      </c>
      <c r="AS391" s="1">
        <v>897.11026173763616</v>
      </c>
      <c r="AT391" s="1">
        <v>585.43294919886989</v>
      </c>
      <c r="AU391">
        <v>14947.30453843635</v>
      </c>
      <c r="AV391" s="1">
        <v>8182.9960777835277</v>
      </c>
      <c r="AW391" s="1">
        <v>0.50004384873000007</v>
      </c>
      <c r="AX391">
        <v>5183.847598477555</v>
      </c>
      <c r="AY391" s="1">
        <v>0.30868838912000002</v>
      </c>
      <c r="AZ391">
        <v>1171.810524357265</v>
      </c>
      <c r="BA391">
        <v>7.1035719415000004E-2</v>
      </c>
      <c r="BB391">
        <v>2013.9204016604949</v>
      </c>
      <c r="BC391" s="1">
        <v>0.12023204274</v>
      </c>
      <c r="BD391">
        <v>16552.574602278841</v>
      </c>
      <c r="BE391" s="1">
        <v>0.54582320193813127</v>
      </c>
      <c r="BF391">
        <v>0.2361024148577541</v>
      </c>
      <c r="BG391">
        <v>0.14984301548291429</v>
      </c>
      <c r="BH391">
        <v>4.4390179043814593E-2</v>
      </c>
      <c r="BI391">
        <v>2.3841188677385571E-2</v>
      </c>
    </row>
    <row r="392" spans="1:61" x14ac:dyDescent="0.35">
      <c r="A392" t="s">
        <v>1715</v>
      </c>
      <c r="B392" t="s">
        <v>1017</v>
      </c>
      <c r="C392">
        <v>96.8</v>
      </c>
      <c r="D392">
        <v>13.014738654210189</v>
      </c>
      <c r="E392">
        <v>1126.6881986999999</v>
      </c>
      <c r="F392">
        <v>8.0047036649107429E-3</v>
      </c>
      <c r="G392">
        <v>1.108566195785031E-2</v>
      </c>
      <c r="H392" t="s">
        <v>3</v>
      </c>
      <c r="I392">
        <v>3.7336647443740219E-2</v>
      </c>
      <c r="J392">
        <v>0.92833164737904483</v>
      </c>
      <c r="K392">
        <v>2.534455730018843E-2</v>
      </c>
      <c r="L392">
        <v>0.21665843373165519</v>
      </c>
      <c r="M392" t="s">
        <v>3</v>
      </c>
      <c r="N392">
        <v>0.13386333459625979</v>
      </c>
      <c r="O392">
        <v>66241.124031465006</v>
      </c>
      <c r="P392" s="1">
        <v>0.16865167061988001</v>
      </c>
      <c r="Q392">
        <v>0.1784193990677384</v>
      </c>
      <c r="R392">
        <v>0.65292893031238175</v>
      </c>
      <c r="S392">
        <v>9.0975000000000001</v>
      </c>
      <c r="T392">
        <v>81803.592055821005</v>
      </c>
      <c r="U392" s="1">
        <v>131.3644372486354</v>
      </c>
      <c r="V392">
        <v>230001.50036308711</v>
      </c>
      <c r="W392" s="1">
        <v>0.79366667437458305</v>
      </c>
      <c r="X392">
        <v>6.594463940305148E-2</v>
      </c>
      <c r="Y392">
        <v>0.14038868622236561</v>
      </c>
      <c r="Z392">
        <v>0.20633332562541709</v>
      </c>
      <c r="AA392">
        <v>230.0015003630871</v>
      </c>
      <c r="AB392">
        <v>5621.0927402427242</v>
      </c>
      <c r="AC392" s="1">
        <v>592.45549800867911</v>
      </c>
      <c r="AD392">
        <v>207177.17162056739</v>
      </c>
      <c r="AE392" s="1" t="s">
        <v>3</v>
      </c>
      <c r="AF392">
        <v>45602.3</v>
      </c>
      <c r="AG392" s="1">
        <v>77332.791512648415</v>
      </c>
      <c r="AH392" s="1">
        <v>34.171422949999993</v>
      </c>
      <c r="AI392">
        <v>22.13215705</v>
      </c>
      <c r="AJ392">
        <v>23.70076405</v>
      </c>
      <c r="AK392">
        <v>1.8185</v>
      </c>
      <c r="AL392">
        <v>1.1174820999999999</v>
      </c>
      <c r="AM392">
        <v>1.5114143</v>
      </c>
      <c r="AN392">
        <v>1602.970515666135</v>
      </c>
      <c r="AO392" s="1">
        <v>1.0573591164388521</v>
      </c>
      <c r="AP392">
        <v>1736.6545027498571</v>
      </c>
      <c r="AQ392" s="1">
        <v>2737.1497965623489</v>
      </c>
      <c r="AR392" s="1">
        <v>8145.5642753668672</v>
      </c>
      <c r="AS392" s="1">
        <v>636.98416875292389</v>
      </c>
      <c r="AT392">
        <v>1046.3363969574571</v>
      </c>
      <c r="AU392">
        <v>14302.689140389461</v>
      </c>
      <c r="AV392" s="1">
        <v>6448.0974385897262</v>
      </c>
      <c r="AW392" s="1">
        <v>0.43007261801500002</v>
      </c>
      <c r="AX392">
        <v>6278.88462492901</v>
      </c>
      <c r="AY392" s="1">
        <v>0.41286405237000001</v>
      </c>
      <c r="AZ392">
        <v>1248.32940153194</v>
      </c>
      <c r="BA392">
        <v>8.2466269209999984E-2</v>
      </c>
      <c r="BB392">
        <v>1141.33648154567</v>
      </c>
      <c r="BC392" s="1">
        <v>7.4597060409999999E-2</v>
      </c>
      <c r="BD392">
        <v>15116.647946596349</v>
      </c>
      <c r="BE392" s="1">
        <v>0.55977654061187554</v>
      </c>
      <c r="BF392">
        <v>0.24543351010338921</v>
      </c>
      <c r="BG392">
        <v>0.13323580181895561</v>
      </c>
      <c r="BH392">
        <v>3.7857625617475243E-2</v>
      </c>
      <c r="BI392">
        <v>2.3696521848304491E-2</v>
      </c>
    </row>
    <row r="393" spans="1:61" x14ac:dyDescent="0.35">
      <c r="A393" t="s">
        <v>1716</v>
      </c>
      <c r="B393" t="s">
        <v>1018</v>
      </c>
      <c r="C393">
        <v>14.9</v>
      </c>
      <c r="D393">
        <v>245.1850606407597</v>
      </c>
      <c r="E393">
        <v>2336.859633399999</v>
      </c>
      <c r="F393">
        <v>5.1954086291477576E-3</v>
      </c>
      <c r="G393">
        <v>0.29145262803221461</v>
      </c>
      <c r="H393" t="s">
        <v>3</v>
      </c>
      <c r="I393">
        <v>0.13417540070296299</v>
      </c>
      <c r="J393">
        <v>0.50349582557880601</v>
      </c>
      <c r="K393">
        <v>0.12251209120289989</v>
      </c>
      <c r="L393">
        <v>0.97898333012736882</v>
      </c>
      <c r="M393">
        <v>5.2078227968609739E-2</v>
      </c>
      <c r="N393">
        <v>0.19257069761098661</v>
      </c>
      <c r="O393">
        <v>64436.725625357998</v>
      </c>
      <c r="P393" s="1">
        <v>0.2400670947758278</v>
      </c>
      <c r="Q393">
        <v>0.21855572741527179</v>
      </c>
      <c r="R393">
        <v>0.54137717780890038</v>
      </c>
      <c r="S393">
        <v>24.9665</v>
      </c>
      <c r="T393">
        <v>84914.214181961986</v>
      </c>
      <c r="U393" s="1">
        <v>96.793952923755199</v>
      </c>
      <c r="V393">
        <v>133919.1282985034</v>
      </c>
      <c r="W393" s="1">
        <v>0.65969645170276747</v>
      </c>
      <c r="X393">
        <v>0.25496573467772737</v>
      </c>
      <c r="Y393">
        <v>8.5337813619505015E-2</v>
      </c>
      <c r="Z393">
        <v>0.34030354829723253</v>
      </c>
      <c r="AA393">
        <v>133.91912829850341</v>
      </c>
      <c r="AB393">
        <v>4703.9056779661423</v>
      </c>
      <c r="AC393" s="1">
        <v>506.66968383577722</v>
      </c>
      <c r="AD393">
        <v>85147.998833937774</v>
      </c>
      <c r="AE393" s="1" t="s">
        <v>3</v>
      </c>
      <c r="AF393">
        <v>29106.45</v>
      </c>
      <c r="AG393" s="1">
        <v>44425.166287800574</v>
      </c>
      <c r="AH393" s="1">
        <v>53.582418349999998</v>
      </c>
      <c r="AI393">
        <v>31.147921900000011</v>
      </c>
      <c r="AJ393">
        <v>38.807229500000012</v>
      </c>
      <c r="AK393">
        <v>2.6429999999999998</v>
      </c>
      <c r="AL393">
        <v>2.1453920000000002</v>
      </c>
      <c r="AM393">
        <v>2.4802501000000001</v>
      </c>
      <c r="AN393">
        <v>7.2906756133461856E-2</v>
      </c>
      <c r="AO393">
        <v>1.1191301604671879</v>
      </c>
      <c r="AP393">
        <v>2644.4150411317</v>
      </c>
      <c r="AQ393" s="1">
        <v>4161.7388153585871</v>
      </c>
      <c r="AR393" s="1">
        <v>9994.2378799019934</v>
      </c>
      <c r="AS393" s="1">
        <v>1235.093332030902</v>
      </c>
      <c r="AT393">
        <v>524.28438847702932</v>
      </c>
      <c r="AU393">
        <v>18559.769456900209</v>
      </c>
      <c r="AV393" s="1">
        <v>10499.222506592319</v>
      </c>
      <c r="AW393" s="1">
        <v>0.52242903773500005</v>
      </c>
      <c r="AX393">
        <v>4038.8059612013458</v>
      </c>
      <c r="AY393" s="1">
        <v>0.196816261465</v>
      </c>
      <c r="AZ393">
        <v>1081.9013018952</v>
      </c>
      <c r="BA393">
        <v>5.117238986E-2</v>
      </c>
      <c r="BB393">
        <v>4863.2172614145857</v>
      </c>
      <c r="BC393" s="1">
        <v>0.22958231095500009</v>
      </c>
      <c r="BD393">
        <v>20483.147031103461</v>
      </c>
      <c r="BE393" s="1">
        <v>0.55266347362983537</v>
      </c>
      <c r="BF393">
        <v>0.23343029449129479</v>
      </c>
      <c r="BG393">
        <v>0.16395537048397499</v>
      </c>
      <c r="BH393">
        <v>3.3050990182403282E-2</v>
      </c>
      <c r="BI393">
        <v>1.6899871212491559E-2</v>
      </c>
    </row>
    <row r="394" spans="1:61" x14ac:dyDescent="0.35">
      <c r="A394" t="s">
        <v>1717</v>
      </c>
      <c r="B394" t="s">
        <v>1019</v>
      </c>
      <c r="C394">
        <v>30.9</v>
      </c>
      <c r="D394">
        <v>225.6056241880452</v>
      </c>
      <c r="E394">
        <v>6042.6780931499989</v>
      </c>
      <c r="F394">
        <v>4.3840084366828742E-2</v>
      </c>
      <c r="G394">
        <v>0.2382015801670733</v>
      </c>
      <c r="H394">
        <v>2.1691572984377789E-3</v>
      </c>
      <c r="I394">
        <v>0.1205604752107487</v>
      </c>
      <c r="J394">
        <v>0.5096206085222168</v>
      </c>
      <c r="K394">
        <v>8.8349530372407503E-2</v>
      </c>
      <c r="L394">
        <v>0.55845279457056662</v>
      </c>
      <c r="M394">
        <v>7.5350518627300023E-2</v>
      </c>
      <c r="N394">
        <v>0.1713996885067606</v>
      </c>
      <c r="O394">
        <v>70841.435921783006</v>
      </c>
      <c r="P394" s="1">
        <v>0.22736989554602469</v>
      </c>
      <c r="Q394">
        <v>0.18914729597485841</v>
      </c>
      <c r="R394">
        <v>0.58348280847911704</v>
      </c>
      <c r="S394">
        <v>41.834000000000003</v>
      </c>
      <c r="T394">
        <v>96983.578489181004</v>
      </c>
      <c r="U394" s="1">
        <v>143.09306515322069</v>
      </c>
      <c r="V394">
        <v>208885.88446869561</v>
      </c>
      <c r="W394" s="1">
        <v>0.70392972326285974</v>
      </c>
      <c r="X394">
        <v>0.24380731288749841</v>
      </c>
      <c r="Y394">
        <v>5.2262963849641887E-2</v>
      </c>
      <c r="Z394">
        <v>0.29607027673714043</v>
      </c>
      <c r="AA394">
        <v>208.88588446869551</v>
      </c>
      <c r="AB394">
        <v>7948.7867389011544</v>
      </c>
      <c r="AC394" s="1">
        <v>806.72140515248009</v>
      </c>
      <c r="AD394">
        <v>165430.96589769499</v>
      </c>
      <c r="AE394" s="1" t="s">
        <v>3</v>
      </c>
      <c r="AF394">
        <v>38755.75</v>
      </c>
      <c r="AG394" s="1">
        <v>63110.985735064743</v>
      </c>
      <c r="AH394" s="1">
        <v>64.297572149999993</v>
      </c>
      <c r="AI394">
        <v>34.420100900000008</v>
      </c>
      <c r="AJ394">
        <v>42.297320599999992</v>
      </c>
      <c r="AK394">
        <v>1.6054999999999999</v>
      </c>
      <c r="AL394">
        <v>1.22089515</v>
      </c>
      <c r="AM394">
        <v>1.41856575</v>
      </c>
      <c r="AN394">
        <v>122.8904002852242</v>
      </c>
      <c r="AO394" s="1">
        <v>1.022656291112916</v>
      </c>
      <c r="AP394">
        <v>1911.7122842042729</v>
      </c>
      <c r="AQ394" s="1">
        <v>2779.4775698443732</v>
      </c>
      <c r="AR394" s="1">
        <v>8841.8346053050154</v>
      </c>
      <c r="AS394" s="1">
        <v>1090.099226846321</v>
      </c>
      <c r="AT394">
        <v>474.88740851191551</v>
      </c>
      <c r="AU394">
        <v>15098.011094711899</v>
      </c>
      <c r="AV394" s="1">
        <v>5423.5853888381507</v>
      </c>
      <c r="AW394" s="1">
        <v>0.34416964229500008</v>
      </c>
      <c r="AX394">
        <v>7251.0190420465751</v>
      </c>
      <c r="AY394" s="1">
        <v>0.44519278872000001</v>
      </c>
      <c r="AZ394">
        <v>1020.026458709995</v>
      </c>
      <c r="BA394">
        <v>6.4283286355000011E-2</v>
      </c>
      <c r="BB394">
        <v>2361.1438489413099</v>
      </c>
      <c r="BC394" s="1">
        <v>0.146354282655</v>
      </c>
      <c r="BD394">
        <v>16055.774738536031</v>
      </c>
      <c r="BE394" s="1">
        <v>0.58475114040243192</v>
      </c>
      <c r="BF394">
        <v>0.2231453556992459</v>
      </c>
      <c r="BG394">
        <v>0.1405337029747131</v>
      </c>
      <c r="BH394">
        <v>3.3883006728059231E-2</v>
      </c>
      <c r="BI394">
        <v>1.7686794195549839E-2</v>
      </c>
    </row>
    <row r="395" spans="1:61" x14ac:dyDescent="0.35">
      <c r="A395" t="s">
        <v>1718</v>
      </c>
      <c r="B395" t="s">
        <v>1020</v>
      </c>
      <c r="C395">
        <v>164.1</v>
      </c>
      <c r="D395">
        <v>7.4860360202515466</v>
      </c>
      <c r="E395">
        <v>1034.5493885000001</v>
      </c>
      <c r="F395" t="s">
        <v>3</v>
      </c>
      <c r="G395">
        <v>7.8988027284676524E-3</v>
      </c>
      <c r="H395" t="s">
        <v>3</v>
      </c>
      <c r="I395">
        <v>1.434206466292477E-2</v>
      </c>
      <c r="J395">
        <v>0.96263686496896239</v>
      </c>
      <c r="K395">
        <v>2.3697236733241731E-2</v>
      </c>
      <c r="L395">
        <v>0.82874605240272525</v>
      </c>
      <c r="M395" t="s">
        <v>3</v>
      </c>
      <c r="N395">
        <v>0.17332915330627741</v>
      </c>
      <c r="O395">
        <v>60730.915049894487</v>
      </c>
      <c r="P395" s="1">
        <v>0.21834967936329339</v>
      </c>
      <c r="Q395">
        <v>0.18292909279092051</v>
      </c>
      <c r="R395">
        <v>0.59872122784578607</v>
      </c>
      <c r="S395">
        <v>12.121499999999999</v>
      </c>
      <c r="T395">
        <v>82615.114382604981</v>
      </c>
      <c r="U395" s="1">
        <v>92.016693712895744</v>
      </c>
      <c r="V395">
        <v>235306.8019919488</v>
      </c>
      <c r="W395" s="1">
        <v>0.64691871885485641</v>
      </c>
      <c r="X395">
        <v>8.6061657309263087E-2</v>
      </c>
      <c r="Y395">
        <v>0.26701962383588052</v>
      </c>
      <c r="Z395">
        <v>0.35308128114514348</v>
      </c>
      <c r="AA395">
        <v>235.30680199194879</v>
      </c>
      <c r="AB395">
        <v>5530.0967495253826</v>
      </c>
      <c r="AC395" s="1">
        <v>382.2025135110527</v>
      </c>
      <c r="AD395">
        <v>180301.6718569459</v>
      </c>
      <c r="AE395" s="1" t="s">
        <v>3</v>
      </c>
      <c r="AF395">
        <v>34797.775000000001</v>
      </c>
      <c r="AG395" s="1">
        <v>54446.441365416853</v>
      </c>
      <c r="AH395" s="1">
        <v>25.225263099999999</v>
      </c>
      <c r="AI395">
        <v>20.3279906</v>
      </c>
      <c r="AJ395">
        <v>22.333416799999998</v>
      </c>
      <c r="AK395">
        <v>0.75500000000000012</v>
      </c>
      <c r="AL395">
        <v>0.5674072</v>
      </c>
      <c r="AM395">
        <v>0.65569834999999999</v>
      </c>
      <c r="AN395">
        <v>7.9798570112431071E-3</v>
      </c>
      <c r="AO395" s="1">
        <v>0.89585473122627979</v>
      </c>
      <c r="AP395">
        <v>2230.077133630708</v>
      </c>
      <c r="AQ395" s="1">
        <v>3913.3121651588099</v>
      </c>
      <c r="AR395" s="1">
        <v>9860.8577341342279</v>
      </c>
      <c r="AS395" s="1">
        <v>932.70391068865172</v>
      </c>
      <c r="AT395">
        <v>529.98110372331871</v>
      </c>
      <c r="AU395">
        <v>17466.932047335711</v>
      </c>
      <c r="AV395" s="1">
        <v>11083.249137715369</v>
      </c>
      <c r="AW395" s="1">
        <v>0.56906087279499995</v>
      </c>
      <c r="AX395">
        <v>4667.7749650874648</v>
      </c>
      <c r="AY395" s="1">
        <v>0.22367979730000001</v>
      </c>
      <c r="AZ395">
        <v>900.19695224377506</v>
      </c>
      <c r="BA395">
        <v>4.5712165764999993E-2</v>
      </c>
      <c r="BB395">
        <v>3174.0908313067248</v>
      </c>
      <c r="BC395" s="1">
        <v>0.161547164135</v>
      </c>
      <c r="BD395">
        <v>19825.311886353331</v>
      </c>
      <c r="BE395" s="1">
        <v>0.52912077558359139</v>
      </c>
      <c r="BF395">
        <v>0.24720231281097421</v>
      </c>
      <c r="BG395">
        <v>0.1458243809321918</v>
      </c>
      <c r="BH395">
        <v>4.7679401767004602E-2</v>
      </c>
      <c r="BI395">
        <v>3.0173128906238009E-2</v>
      </c>
    </row>
    <row r="396" spans="1:61" x14ac:dyDescent="0.35">
      <c r="A396" t="s">
        <v>1719</v>
      </c>
      <c r="B396" t="s">
        <v>1021</v>
      </c>
      <c r="C396">
        <v>42.8</v>
      </c>
      <c r="D396">
        <v>52.013297375912472</v>
      </c>
      <c r="E396">
        <v>1647.04448475</v>
      </c>
      <c r="F396">
        <v>1.1781279088245659E-2</v>
      </c>
      <c r="G396">
        <v>1.837251896554629E-2</v>
      </c>
      <c r="H396" t="s">
        <v>3</v>
      </c>
      <c r="I396">
        <v>2.5892930122592299E-2</v>
      </c>
      <c r="J396">
        <v>0.91366671657779808</v>
      </c>
      <c r="K396">
        <v>3.7666568782958001E-2</v>
      </c>
      <c r="L396">
        <v>0.34873102372542941</v>
      </c>
      <c r="M396">
        <v>1.138491896079504E-2</v>
      </c>
      <c r="N396">
        <v>0.14957204347027531</v>
      </c>
      <c r="O396">
        <v>65768.401492005491</v>
      </c>
      <c r="P396" s="1">
        <v>0.18827390779393599</v>
      </c>
      <c r="Q396">
        <v>0.1716880613824561</v>
      </c>
      <c r="R396">
        <v>0.640038030823608</v>
      </c>
      <c r="S396">
        <v>12.561500000000001</v>
      </c>
      <c r="T396">
        <v>90343.768702073488</v>
      </c>
      <c r="U396" s="1">
        <v>136.8978404647539</v>
      </c>
      <c r="V396">
        <v>210910.9464108955</v>
      </c>
      <c r="W396" s="1">
        <v>0.78623552066278701</v>
      </c>
      <c r="X396">
        <v>0.13166421157865779</v>
      </c>
      <c r="Y396">
        <v>8.2100267758555168E-2</v>
      </c>
      <c r="Z396">
        <v>0.2137644793372129</v>
      </c>
      <c r="AA396">
        <v>210.91094641089549</v>
      </c>
      <c r="AB396">
        <v>6078.5400735483536</v>
      </c>
      <c r="AC396" s="1">
        <v>667.03088383889576</v>
      </c>
      <c r="AD396">
        <v>178116.39173204839</v>
      </c>
      <c r="AE396" s="1" t="s">
        <v>3</v>
      </c>
      <c r="AF396">
        <v>41736.625</v>
      </c>
      <c r="AG396" s="1">
        <v>69191.060582193793</v>
      </c>
      <c r="AH396" s="1">
        <v>45.718722049999997</v>
      </c>
      <c r="AI396">
        <v>26.032341599999999</v>
      </c>
      <c r="AJ396">
        <v>31.80577795</v>
      </c>
      <c r="AK396">
        <v>1.5625</v>
      </c>
      <c r="AL396">
        <v>1.2052356</v>
      </c>
      <c r="AM396">
        <v>1.4042414999999999</v>
      </c>
      <c r="AN396">
        <v>1035.1703428642561</v>
      </c>
      <c r="AO396" s="1">
        <v>1.0498145164850221</v>
      </c>
      <c r="AP396">
        <v>1750.4306196732771</v>
      </c>
      <c r="AQ396" s="1">
        <v>2568.1972775351342</v>
      </c>
      <c r="AR396" s="1">
        <v>7547.6696121280138</v>
      </c>
      <c r="AS396" s="1">
        <v>873.24003068879358</v>
      </c>
      <c r="AT396">
        <v>417.71123588305721</v>
      </c>
      <c r="AU396">
        <v>13157.248775908271</v>
      </c>
      <c r="AV396" s="1">
        <v>5567.0200768010409</v>
      </c>
      <c r="AW396" s="1">
        <v>0.39376353781000001</v>
      </c>
      <c r="AX396">
        <v>6432.681073779966</v>
      </c>
      <c r="AY396" s="1">
        <v>0.43432795012999997</v>
      </c>
      <c r="AZ396">
        <v>1095.4905021536749</v>
      </c>
      <c r="BA396">
        <v>7.3081598589999991E-2</v>
      </c>
      <c r="BB396">
        <v>1407.2344944363499</v>
      </c>
      <c r="BC396" s="1">
        <v>9.882691347E-2</v>
      </c>
      <c r="BD396">
        <v>14502.426147171031</v>
      </c>
      <c r="BE396" s="1">
        <v>0.56964411276242688</v>
      </c>
      <c r="BF396">
        <v>0.23099267637659421</v>
      </c>
      <c r="BG396">
        <v>0.14324965866676939</v>
      </c>
      <c r="BH396">
        <v>3.3864512126516158E-2</v>
      </c>
      <c r="BI396">
        <v>2.2249040067693199E-2</v>
      </c>
    </row>
    <row r="397" spans="1:61" x14ac:dyDescent="0.35">
      <c r="A397" t="s">
        <v>1720</v>
      </c>
      <c r="B397" t="s">
        <v>1022</v>
      </c>
      <c r="C397">
        <v>78</v>
      </c>
      <c r="D397">
        <v>19.313999958711129</v>
      </c>
      <c r="E397">
        <v>1429.892767</v>
      </c>
      <c r="F397">
        <v>7.839169675110896E-3</v>
      </c>
      <c r="G397">
        <v>1.240221050133255E-2</v>
      </c>
      <c r="H397" t="s">
        <v>3</v>
      </c>
      <c r="I397">
        <v>3.8021389987330373E-2</v>
      </c>
      <c r="J397">
        <v>0.91423804765619976</v>
      </c>
      <c r="K397">
        <v>3.4555125047273122E-2</v>
      </c>
      <c r="L397">
        <v>0.32267213575704268</v>
      </c>
      <c r="M397">
        <v>9.8849780681603827E-3</v>
      </c>
      <c r="N397">
        <v>0.15244893391669229</v>
      </c>
      <c r="O397">
        <v>66322.059015892009</v>
      </c>
      <c r="P397" s="1">
        <v>0.16193760944530661</v>
      </c>
      <c r="Q397">
        <v>0.18355887301705859</v>
      </c>
      <c r="R397">
        <v>0.6545035175376348</v>
      </c>
      <c r="S397">
        <v>12.305</v>
      </c>
      <c r="T397">
        <v>84168.720611370998</v>
      </c>
      <c r="U397" s="1">
        <v>120.49988935534449</v>
      </c>
      <c r="V397">
        <v>277495.10840686032</v>
      </c>
      <c r="W397" s="1">
        <v>0.74076180584734819</v>
      </c>
      <c r="X397">
        <v>0.1185342663828767</v>
      </c>
      <c r="Y397">
        <v>0.14070392776977511</v>
      </c>
      <c r="Z397">
        <v>0.2592381941526517</v>
      </c>
      <c r="AA397">
        <v>277.49510840686042</v>
      </c>
      <c r="AB397">
        <v>7859.0363963347654</v>
      </c>
      <c r="AC397" s="1">
        <v>690.84168967534276</v>
      </c>
      <c r="AD397">
        <v>236017.89224380799</v>
      </c>
      <c r="AE397" s="1" t="s">
        <v>3</v>
      </c>
      <c r="AF397">
        <v>41109.425000000003</v>
      </c>
      <c r="AG397" s="1">
        <v>71614.684236491041</v>
      </c>
      <c r="AH397" s="1">
        <v>44.769874349999988</v>
      </c>
      <c r="AI397">
        <v>24.3452026</v>
      </c>
      <c r="AJ397">
        <v>27.85459564999999</v>
      </c>
      <c r="AK397">
        <v>2.0499999999999998</v>
      </c>
      <c r="AL397">
        <v>1.3776425000000001</v>
      </c>
      <c r="AM397">
        <v>1.6265117499999999</v>
      </c>
      <c r="AN397">
        <v>1018.475728752309</v>
      </c>
      <c r="AO397">
        <v>1.0267582983133761</v>
      </c>
      <c r="AP397">
        <v>1855.003598102935</v>
      </c>
      <c r="AQ397" s="1">
        <v>2826.8147628641091</v>
      </c>
      <c r="AR397" s="1">
        <v>8318.2500794214247</v>
      </c>
      <c r="AS397" s="1">
        <v>884.77878113845532</v>
      </c>
      <c r="AT397">
        <v>373.91707053346329</v>
      </c>
      <c r="AU397">
        <v>14258.76429206039</v>
      </c>
      <c r="AV397" s="1">
        <v>5945.6051581101401</v>
      </c>
      <c r="AW397" s="1">
        <v>0.36893478010499992</v>
      </c>
      <c r="AX397">
        <v>7464.7714095332431</v>
      </c>
      <c r="AY397" s="1">
        <v>0.45213957869999988</v>
      </c>
      <c r="AZ397">
        <v>1247.1782159056149</v>
      </c>
      <c r="BA397">
        <v>7.6280783379999995E-2</v>
      </c>
      <c r="BB397">
        <v>1677.438064926195</v>
      </c>
      <c r="BC397" s="1">
        <v>0.10264485784000001</v>
      </c>
      <c r="BD397">
        <v>16334.992848475191</v>
      </c>
      <c r="BE397" s="1">
        <v>0.55462321580191665</v>
      </c>
      <c r="BF397">
        <v>0.22906536402447009</v>
      </c>
      <c r="BG397">
        <v>0.1614546785932589</v>
      </c>
      <c r="BH397">
        <v>3.7378338929009963E-2</v>
      </c>
      <c r="BI397">
        <v>1.7478402651344351E-2</v>
      </c>
    </row>
    <row r="398" spans="1:61" x14ac:dyDescent="0.35">
      <c r="A398" t="s">
        <v>1721</v>
      </c>
      <c r="B398" t="s">
        <v>1023</v>
      </c>
      <c r="C398">
        <v>112.55</v>
      </c>
      <c r="D398">
        <v>11.61391541666244</v>
      </c>
      <c r="E398">
        <v>1242.8791387000001</v>
      </c>
      <c r="F398">
        <v>1.7601499456067281E-2</v>
      </c>
      <c r="G398">
        <v>1.002105001135074E-2</v>
      </c>
      <c r="H398" t="s">
        <v>3</v>
      </c>
      <c r="I398">
        <v>1.9409505547583989E-2</v>
      </c>
      <c r="J398">
        <v>0.94461866900484992</v>
      </c>
      <c r="K398">
        <v>2.6169366626436218E-2</v>
      </c>
      <c r="L398">
        <v>0.34495972604655251</v>
      </c>
      <c r="M398">
        <v>1.1653909961335999E-2</v>
      </c>
      <c r="N398">
        <v>0.15818261848941789</v>
      </c>
      <c r="O398">
        <v>61477.458971305998</v>
      </c>
      <c r="P398" s="1">
        <v>0.21425605385352131</v>
      </c>
      <c r="Q398">
        <v>0.1795992487702705</v>
      </c>
      <c r="R398">
        <v>0.60614469737620813</v>
      </c>
      <c r="S398">
        <v>12.125999999999999</v>
      </c>
      <c r="T398">
        <v>79820.083882730993</v>
      </c>
      <c r="U398" s="1">
        <v>111.9290193569898</v>
      </c>
      <c r="V398">
        <v>252338.47460394041</v>
      </c>
      <c r="W398" s="1">
        <v>0.75280638755287677</v>
      </c>
      <c r="X398">
        <v>7.4482879914366931E-2</v>
      </c>
      <c r="Y398">
        <v>0.17271073253275629</v>
      </c>
      <c r="Z398">
        <v>0.24719361244712321</v>
      </c>
      <c r="AA398">
        <v>252.33847460394051</v>
      </c>
      <c r="AB398">
        <v>6466.7264395085031</v>
      </c>
      <c r="AC398" s="1">
        <v>573.41786861083688</v>
      </c>
      <c r="AD398">
        <v>208846.90854537699</v>
      </c>
      <c r="AE398" s="1" t="s">
        <v>3</v>
      </c>
      <c r="AF398">
        <v>39386.974999999999</v>
      </c>
      <c r="AG398" s="1">
        <v>64787.395540971433</v>
      </c>
      <c r="AH398" s="1">
        <v>33.941994049999991</v>
      </c>
      <c r="AI398">
        <v>21.65544895</v>
      </c>
      <c r="AJ398">
        <v>23.152762599999999</v>
      </c>
      <c r="AK398">
        <v>1.917</v>
      </c>
      <c r="AL398">
        <v>1.37281925</v>
      </c>
      <c r="AM398">
        <v>1.5912325</v>
      </c>
      <c r="AN398">
        <v>1063.623193702467</v>
      </c>
      <c r="AO398" s="1">
        <v>1.09203036405411</v>
      </c>
      <c r="AP398">
        <v>1892.403057879535</v>
      </c>
      <c r="AQ398" s="1">
        <v>3093.4065898902759</v>
      </c>
      <c r="AR398" s="1">
        <v>8115.2551714917035</v>
      </c>
      <c r="AS398" s="1">
        <v>922.21430086125952</v>
      </c>
      <c r="AT398">
        <v>425.3060019078813</v>
      </c>
      <c r="AU398">
        <v>14448.585122030659</v>
      </c>
      <c r="AV398" s="1">
        <v>7260.0360471626364</v>
      </c>
      <c r="AW398" s="1">
        <v>0.45520354172999988</v>
      </c>
      <c r="AX398">
        <v>6264.4507360167163</v>
      </c>
      <c r="AY398" s="1">
        <v>0.37348786045499988</v>
      </c>
      <c r="AZ398">
        <v>1119.9102986489299</v>
      </c>
      <c r="BA398">
        <v>6.9183190870000008E-2</v>
      </c>
      <c r="BB398">
        <v>1649.97063356688</v>
      </c>
      <c r="BC398" s="1">
        <v>0.10212540696</v>
      </c>
      <c r="BD398">
        <v>16294.367715395159</v>
      </c>
      <c r="BE398" s="1">
        <v>0.54603529100309101</v>
      </c>
      <c r="BF398">
        <v>0.2314081506451949</v>
      </c>
      <c r="BG398">
        <v>0.15471243822568589</v>
      </c>
      <c r="BH398">
        <v>4.5322883531378803E-2</v>
      </c>
      <c r="BI398">
        <v>2.252123659464934E-2</v>
      </c>
    </row>
    <row r="399" spans="1:61" x14ac:dyDescent="0.35">
      <c r="A399" t="s">
        <v>1722</v>
      </c>
      <c r="B399" t="s">
        <v>1024</v>
      </c>
      <c r="C399">
        <v>21.85</v>
      </c>
      <c r="D399">
        <v>105.50930520666959</v>
      </c>
      <c r="E399">
        <v>1386.3898028999999</v>
      </c>
      <c r="F399">
        <v>1.95100598966572E-2</v>
      </c>
      <c r="G399">
        <v>4.719037094124074E-2</v>
      </c>
      <c r="H399" t="s">
        <v>3</v>
      </c>
      <c r="I399">
        <v>7.2471946341440857E-2</v>
      </c>
      <c r="J399">
        <v>0.80578746665729051</v>
      </c>
      <c r="K399">
        <v>6.4821268567926069E-2</v>
      </c>
      <c r="L399">
        <v>0.38737392662969911</v>
      </c>
      <c r="M399">
        <v>1.9119978284483159E-2</v>
      </c>
      <c r="N399">
        <v>0.14461446085808061</v>
      </c>
      <c r="O399">
        <v>69327.200377201501</v>
      </c>
      <c r="P399" s="1">
        <v>0.17773074285834681</v>
      </c>
      <c r="Q399">
        <v>0.16107231809318731</v>
      </c>
      <c r="R399">
        <v>0.66119693904846577</v>
      </c>
      <c r="S399">
        <v>12.1555</v>
      </c>
      <c r="T399">
        <v>89229.851803441503</v>
      </c>
      <c r="U399" s="1">
        <v>122.071256116108</v>
      </c>
      <c r="V399">
        <v>273754.27139276802</v>
      </c>
      <c r="W399" s="1">
        <v>0.67861063154930601</v>
      </c>
      <c r="X399">
        <v>0.24029317671093731</v>
      </c>
      <c r="Y399">
        <v>8.1096191739756643E-2</v>
      </c>
      <c r="Z399">
        <v>0.32138936845069399</v>
      </c>
      <c r="AA399">
        <v>273.75427139276792</v>
      </c>
      <c r="AB399">
        <v>9219.1654705323053</v>
      </c>
      <c r="AC399" s="1">
        <v>813.56874814175478</v>
      </c>
      <c r="AD399">
        <v>228689.93476799349</v>
      </c>
      <c r="AE399" s="1" t="s">
        <v>3</v>
      </c>
      <c r="AF399">
        <v>39536.175000000003</v>
      </c>
      <c r="AG399" s="1">
        <v>66238.720468265587</v>
      </c>
      <c r="AH399" s="1">
        <v>58.36395555</v>
      </c>
      <c r="AI399">
        <v>30.783146200000001</v>
      </c>
      <c r="AJ399">
        <v>40.625531600000002</v>
      </c>
      <c r="AK399">
        <v>1.88</v>
      </c>
      <c r="AL399">
        <v>1.3727432500000001</v>
      </c>
      <c r="AM399">
        <v>1.6842890500000001</v>
      </c>
      <c r="AN399">
        <v>0</v>
      </c>
      <c r="AO399" s="1">
        <v>0.99484375305298067</v>
      </c>
      <c r="AP399">
        <v>2193.9199017097062</v>
      </c>
      <c r="AQ399" s="1">
        <v>2868.537903451539</v>
      </c>
      <c r="AR399" s="1">
        <v>8717.7670509170675</v>
      </c>
      <c r="AS399" s="1">
        <v>1043.376262252061</v>
      </c>
      <c r="AT399">
        <v>513.0217782981515</v>
      </c>
      <c r="AU399">
        <v>15336.622896628531</v>
      </c>
      <c r="AV399" s="1">
        <v>5548.1079883540697</v>
      </c>
      <c r="AW399" s="1">
        <v>0.34025973724000008</v>
      </c>
      <c r="AX399">
        <v>8420.4790511647116</v>
      </c>
      <c r="AY399" s="1">
        <v>0.48829190402</v>
      </c>
      <c r="AZ399">
        <v>1262.64830826299</v>
      </c>
      <c r="BA399">
        <v>7.3037818729999995E-2</v>
      </c>
      <c r="BB399">
        <v>1625.7926104088001</v>
      </c>
      <c r="BC399" s="1">
        <v>9.8410540004999991E-2</v>
      </c>
      <c r="BD399">
        <v>16857.027958190571</v>
      </c>
      <c r="BE399" s="1">
        <v>0.57045411579715499</v>
      </c>
      <c r="BF399">
        <v>0.22574870285824231</v>
      </c>
      <c r="BG399">
        <v>0.15271016971282469</v>
      </c>
      <c r="BH399">
        <v>3.3356776963707847E-2</v>
      </c>
      <c r="BI399">
        <v>1.773023466807027E-2</v>
      </c>
    </row>
    <row r="400" spans="1:61" x14ac:dyDescent="0.35">
      <c r="A400" t="s">
        <v>1723</v>
      </c>
      <c r="B400" t="s">
        <v>1025</v>
      </c>
      <c r="C400">
        <v>34.950000000000003</v>
      </c>
      <c r="D400">
        <v>73.337526234693556</v>
      </c>
      <c r="E400">
        <v>2114.7714143500002</v>
      </c>
      <c r="F400">
        <v>9.8654770839830454E-3</v>
      </c>
      <c r="G400">
        <v>1.869987477395138E-2</v>
      </c>
      <c r="H400" t="s">
        <v>3</v>
      </c>
      <c r="I400">
        <v>2.8367861696280351E-2</v>
      </c>
      <c r="J400">
        <v>0.90220111086947363</v>
      </c>
      <c r="K400">
        <v>4.4291780815726108E-2</v>
      </c>
      <c r="L400">
        <v>0.31840000708981397</v>
      </c>
      <c r="M400">
        <v>1.280097974198705E-2</v>
      </c>
      <c r="N400">
        <v>0.14504601182254651</v>
      </c>
      <c r="O400">
        <v>66003.741516221504</v>
      </c>
      <c r="P400" s="1">
        <v>0.1908780308690402</v>
      </c>
      <c r="Q400">
        <v>0.16165485722744061</v>
      </c>
      <c r="R400">
        <v>0.64746711190351913</v>
      </c>
      <c r="S400">
        <v>15.35</v>
      </c>
      <c r="T400">
        <v>89707.061743469487</v>
      </c>
      <c r="U400" s="1">
        <v>144.26646501825721</v>
      </c>
      <c r="V400">
        <v>200431.92500855209</v>
      </c>
      <c r="W400" s="1">
        <v>0.76719028502657305</v>
      </c>
      <c r="X400">
        <v>0.15098278804800011</v>
      </c>
      <c r="Y400">
        <v>8.1826926925426841E-2</v>
      </c>
      <c r="Z400">
        <v>0.23280971497342701</v>
      </c>
      <c r="AA400">
        <v>200.43192500855201</v>
      </c>
      <c r="AB400">
        <v>6115.636870211305</v>
      </c>
      <c r="AC400" s="1">
        <v>652.79378240663505</v>
      </c>
      <c r="AD400">
        <v>170215.60735428991</v>
      </c>
      <c r="AE400" s="1" t="s">
        <v>3</v>
      </c>
      <c r="AF400">
        <v>42107.025000000001</v>
      </c>
      <c r="AG400" s="1">
        <v>73710.186222241799</v>
      </c>
      <c r="AH400" s="1">
        <v>50.741170050000001</v>
      </c>
      <c r="AI400">
        <v>27.440523450000001</v>
      </c>
      <c r="AJ400">
        <v>33.443390100000002</v>
      </c>
      <c r="AK400">
        <v>1.5625</v>
      </c>
      <c r="AL400">
        <v>1.15828595</v>
      </c>
      <c r="AM400">
        <v>1.3680492</v>
      </c>
      <c r="AN400">
        <v>421.4051534141052</v>
      </c>
      <c r="AO400" s="1">
        <v>0.86698423119380563</v>
      </c>
      <c r="AP400">
        <v>1736.0765309478561</v>
      </c>
      <c r="AQ400" s="1">
        <v>2372.175800049919</v>
      </c>
      <c r="AR400" s="1">
        <v>7448.313901669615</v>
      </c>
      <c r="AS400" s="1">
        <v>760.12036520745619</v>
      </c>
      <c r="AT400">
        <v>395.35994676688762</v>
      </c>
      <c r="AU400">
        <v>12712.046544641729</v>
      </c>
      <c r="AV400" s="1">
        <v>5426.2697909477747</v>
      </c>
      <c r="AW400" s="1">
        <v>0.39823149459500001</v>
      </c>
      <c r="AX400">
        <v>5965.9382020325802</v>
      </c>
      <c r="AY400" s="1">
        <v>0.42351752632999989</v>
      </c>
      <c r="AZ400">
        <v>1038.432300929755</v>
      </c>
      <c r="BA400">
        <v>7.4052237485000005E-2</v>
      </c>
      <c r="BB400">
        <v>1432.1341557559399</v>
      </c>
      <c r="BC400" s="1">
        <v>0.10419874159</v>
      </c>
      <c r="BD400">
        <v>13862.774449666051</v>
      </c>
      <c r="BE400" s="1">
        <v>0.56660108681023591</v>
      </c>
      <c r="BF400">
        <v>0.23033567659590359</v>
      </c>
      <c r="BG400">
        <v>0.14082915781973929</v>
      </c>
      <c r="BH400">
        <v>3.6469134309325947E-2</v>
      </c>
      <c r="BI400">
        <v>2.5764944464795221E-2</v>
      </c>
    </row>
    <row r="401" spans="1:61" x14ac:dyDescent="0.35">
      <c r="A401" t="s">
        <v>1724</v>
      </c>
      <c r="B401" t="s">
        <v>1026</v>
      </c>
      <c r="C401">
        <v>42.35</v>
      </c>
      <c r="D401">
        <v>64.333995576782414</v>
      </c>
      <c r="E401">
        <v>2349.7516486999998</v>
      </c>
      <c r="F401">
        <v>1.143045859922414E-2</v>
      </c>
      <c r="G401">
        <v>4.0957536940357961E-2</v>
      </c>
      <c r="H401" t="s">
        <v>3</v>
      </c>
      <c r="I401">
        <v>8.0656068740861731E-2</v>
      </c>
      <c r="J401">
        <v>0.79627539715133488</v>
      </c>
      <c r="K401">
        <v>7.1015639749095527E-2</v>
      </c>
      <c r="L401">
        <v>0.49384031806426998</v>
      </c>
      <c r="M401">
        <v>2.8123488679412511E-2</v>
      </c>
      <c r="N401">
        <v>0.1648809837456322</v>
      </c>
      <c r="O401">
        <v>68254.131683283995</v>
      </c>
      <c r="P401" s="1">
        <v>0.19093813427197001</v>
      </c>
      <c r="Q401">
        <v>0.17383181936754111</v>
      </c>
      <c r="R401">
        <v>0.63523004636048908</v>
      </c>
      <c r="S401">
        <v>17.638999999999999</v>
      </c>
      <c r="T401">
        <v>90842.618896372485</v>
      </c>
      <c r="U401" s="1">
        <v>142.08826618332279</v>
      </c>
      <c r="V401">
        <v>208792.05246075889</v>
      </c>
      <c r="W401" s="1">
        <v>0.73884917177525544</v>
      </c>
      <c r="X401">
        <v>0.20196252976125059</v>
      </c>
      <c r="Y401">
        <v>5.9188298463493862E-2</v>
      </c>
      <c r="Z401">
        <v>0.26115082822474439</v>
      </c>
      <c r="AA401">
        <v>208.79205246075881</v>
      </c>
      <c r="AB401">
        <v>6146.2072305322909</v>
      </c>
      <c r="AC401" s="1">
        <v>664.47706055268054</v>
      </c>
      <c r="AD401">
        <v>159707.61061919821</v>
      </c>
      <c r="AE401" s="1" t="s">
        <v>3</v>
      </c>
      <c r="AF401">
        <v>36839.800000000003</v>
      </c>
      <c r="AG401" s="1">
        <v>59959.860098858109</v>
      </c>
      <c r="AH401" s="1">
        <v>48.214163149999997</v>
      </c>
      <c r="AI401">
        <v>27.212634449999999</v>
      </c>
      <c r="AJ401">
        <v>33.314666950000003</v>
      </c>
      <c r="AK401">
        <v>1.9450000000000001</v>
      </c>
      <c r="AL401">
        <v>1.31128515</v>
      </c>
      <c r="AM401">
        <v>1.65560865</v>
      </c>
      <c r="AN401">
        <v>333.0044270452716</v>
      </c>
      <c r="AO401">
        <v>1.0464755473389289</v>
      </c>
      <c r="AP401">
        <v>1759.5137680828191</v>
      </c>
      <c r="AQ401" s="1">
        <v>2790.4560405988841</v>
      </c>
      <c r="AR401" s="1">
        <v>8316.0694474286502</v>
      </c>
      <c r="AS401" s="1">
        <v>944.60686472614748</v>
      </c>
      <c r="AT401" s="1">
        <v>419.38897281633689</v>
      </c>
      <c r="AU401">
        <v>14230.035093652839</v>
      </c>
      <c r="AV401" s="1">
        <v>6374.4569679246852</v>
      </c>
      <c r="AW401" s="1">
        <v>0.42540829522000001</v>
      </c>
      <c r="AX401">
        <v>5799.4163548244496</v>
      </c>
      <c r="AY401" s="1">
        <v>0.37694436988000007</v>
      </c>
      <c r="AZ401">
        <v>956.14288647424496</v>
      </c>
      <c r="BA401">
        <v>6.2847848915000004E-2</v>
      </c>
      <c r="BB401">
        <v>2044.763226968475</v>
      </c>
      <c r="BC401" s="1">
        <v>0.13479948597999999</v>
      </c>
      <c r="BD401">
        <v>15174.77943619185</v>
      </c>
      <c r="BE401" s="1">
        <v>0.55306926856749417</v>
      </c>
      <c r="BF401">
        <v>0.23414909812506141</v>
      </c>
      <c r="BG401">
        <v>0.1647329593836285</v>
      </c>
      <c r="BH401">
        <v>2.9106537676990538E-2</v>
      </c>
      <c r="BI401">
        <v>1.894213624682527E-2</v>
      </c>
    </row>
    <row r="402" spans="1:61" x14ac:dyDescent="0.35">
      <c r="A402" t="s">
        <v>1725</v>
      </c>
      <c r="B402" t="s">
        <v>1027</v>
      </c>
      <c r="C402">
        <v>86.85</v>
      </c>
      <c r="D402">
        <v>16.189937541580029</v>
      </c>
      <c r="E402">
        <v>1248.06658735</v>
      </c>
      <c r="F402" t="s">
        <v>3</v>
      </c>
      <c r="G402">
        <v>1.379588836104351E-2</v>
      </c>
      <c r="H402" t="s">
        <v>3</v>
      </c>
      <c r="I402">
        <v>2.714866282669353E-2</v>
      </c>
      <c r="J402">
        <v>0.93262846756920403</v>
      </c>
      <c r="K402">
        <v>2.882394133355487E-2</v>
      </c>
      <c r="L402">
        <v>0.33846446826719501</v>
      </c>
      <c r="M402">
        <v>9.2589543843695377E-3</v>
      </c>
      <c r="N402">
        <v>0.1569915796618547</v>
      </c>
      <c r="O402">
        <v>63331.364966711997</v>
      </c>
      <c r="P402" s="1">
        <v>0.19727685407938481</v>
      </c>
      <c r="Q402">
        <v>0.19554938271639</v>
      </c>
      <c r="R402">
        <v>0.60717376320422523</v>
      </c>
      <c r="S402">
        <v>11.369</v>
      </c>
      <c r="T402">
        <v>84219.421117084508</v>
      </c>
      <c r="U402" s="1">
        <v>114.5676052593151</v>
      </c>
      <c r="V402">
        <v>241175.09037148609</v>
      </c>
      <c r="W402" s="1">
        <v>0.77785296578708019</v>
      </c>
      <c r="X402">
        <v>8.0130110075590885E-2</v>
      </c>
      <c r="Y402">
        <v>0.14201692413732889</v>
      </c>
      <c r="Z402">
        <v>0.2221470342129197</v>
      </c>
      <c r="AA402">
        <v>241.17509037148611</v>
      </c>
      <c r="AB402">
        <v>6473.0556242528673</v>
      </c>
      <c r="AC402" s="1">
        <v>608.91262640726643</v>
      </c>
      <c r="AD402">
        <v>201447.9424764335</v>
      </c>
      <c r="AE402" s="1" t="s">
        <v>3</v>
      </c>
      <c r="AF402">
        <v>39596.125</v>
      </c>
      <c r="AG402" s="1">
        <v>65486.589835711908</v>
      </c>
      <c r="AH402" s="1">
        <v>40.15122499999999</v>
      </c>
      <c r="AI402">
        <v>22.809871099999999</v>
      </c>
      <c r="AJ402">
        <v>26.345321049999999</v>
      </c>
      <c r="AK402">
        <v>1.3365</v>
      </c>
      <c r="AL402">
        <v>0.98982554999999994</v>
      </c>
      <c r="AM402">
        <v>1.1671626500000001</v>
      </c>
      <c r="AN402">
        <v>1055.187878276543</v>
      </c>
      <c r="AO402">
        <v>1.092137973398164</v>
      </c>
      <c r="AP402">
        <v>1887.4659415678061</v>
      </c>
      <c r="AQ402" s="1">
        <v>3154.140887477346</v>
      </c>
      <c r="AR402" s="1">
        <v>7927.725400520093</v>
      </c>
      <c r="AS402" s="1">
        <v>882.25197981601355</v>
      </c>
      <c r="AT402">
        <v>396.28314324814238</v>
      </c>
      <c r="AU402">
        <v>14247.867352629401</v>
      </c>
      <c r="AV402" s="1">
        <v>6675.2702254724063</v>
      </c>
      <c r="AW402" s="1">
        <v>0.423165929715</v>
      </c>
      <c r="AX402">
        <v>6559.9438879197796</v>
      </c>
      <c r="AY402" s="1">
        <v>0.39372861323000002</v>
      </c>
      <c r="AZ402">
        <v>1121.22421889406</v>
      </c>
      <c r="BA402">
        <v>6.9289893255000012E-2</v>
      </c>
      <c r="BB402">
        <v>1875.9225296853449</v>
      </c>
      <c r="BC402" s="1">
        <v>0.11381556381500001</v>
      </c>
      <c r="BD402">
        <v>16232.360861971591</v>
      </c>
      <c r="BE402" s="1">
        <v>0.54756440872181145</v>
      </c>
      <c r="BF402">
        <v>0.23217923517753539</v>
      </c>
      <c r="BG402">
        <v>0.16563147867502981</v>
      </c>
      <c r="BH402">
        <v>3.9524577062120737E-2</v>
      </c>
      <c r="BI402">
        <v>1.5100300363502499E-2</v>
      </c>
    </row>
    <row r="403" spans="1:61" x14ac:dyDescent="0.35">
      <c r="A403" t="s">
        <v>1726</v>
      </c>
      <c r="B403" t="s">
        <v>1028</v>
      </c>
      <c r="C403">
        <v>11.35</v>
      </c>
      <c r="D403">
        <v>315.46612852134638</v>
      </c>
      <c r="E403">
        <v>2572.3908682500009</v>
      </c>
      <c r="F403">
        <v>1.2732749544635749E-2</v>
      </c>
      <c r="G403">
        <v>0.30849316284337092</v>
      </c>
      <c r="H403">
        <v>3.7071235086205551E-3</v>
      </c>
      <c r="I403">
        <v>0.1018878107021796</v>
      </c>
      <c r="J403">
        <v>0.46514376125683671</v>
      </c>
      <c r="K403">
        <v>0.114896411993652</v>
      </c>
      <c r="L403">
        <v>0.93382171492022914</v>
      </c>
      <c r="M403">
        <v>6.2461154866657098E-2</v>
      </c>
      <c r="N403">
        <v>0.18512042340871321</v>
      </c>
      <c r="O403">
        <v>67005.179334738496</v>
      </c>
      <c r="P403" s="1">
        <v>0.25722855307286668</v>
      </c>
      <c r="Q403">
        <v>0.18981123657232729</v>
      </c>
      <c r="R403">
        <v>0.55296021035480591</v>
      </c>
      <c r="S403">
        <v>24.753499999999999</v>
      </c>
      <c r="T403">
        <v>89251.753322678996</v>
      </c>
      <c r="U403" s="1">
        <v>111.3225017271868</v>
      </c>
      <c r="V403">
        <v>141668.62606387341</v>
      </c>
      <c r="W403" s="1">
        <v>0.69560438409171588</v>
      </c>
      <c r="X403">
        <v>0.2373038226841655</v>
      </c>
      <c r="Y403">
        <v>6.7091793224118595E-2</v>
      </c>
      <c r="Z403">
        <v>0.30439561590828412</v>
      </c>
      <c r="AA403">
        <v>141.6686260638734</v>
      </c>
      <c r="AB403">
        <v>5095.8816701258511</v>
      </c>
      <c r="AC403" s="1">
        <v>595.38818386159471</v>
      </c>
      <c r="AD403">
        <v>94715.27471357082</v>
      </c>
      <c r="AE403" s="1" t="s">
        <v>3</v>
      </c>
      <c r="AF403">
        <v>31462.7</v>
      </c>
      <c r="AG403" s="1">
        <v>47307.604754244981</v>
      </c>
      <c r="AH403" s="1">
        <v>57.125474550000007</v>
      </c>
      <c r="AI403">
        <v>33.037001250000003</v>
      </c>
      <c r="AJ403">
        <v>40.187390600000001</v>
      </c>
      <c r="AK403">
        <v>2.3540000000000001</v>
      </c>
      <c r="AL403">
        <v>1.9237511</v>
      </c>
      <c r="AM403">
        <v>2.1450079999999998</v>
      </c>
      <c r="AN403">
        <v>73.314489778681349</v>
      </c>
      <c r="AO403">
        <v>1.1317256497995589</v>
      </c>
      <c r="AP403">
        <v>2356.0097562569831</v>
      </c>
      <c r="AQ403" s="1">
        <v>3457.7733138471222</v>
      </c>
      <c r="AR403" s="1">
        <v>9197.5191658214844</v>
      </c>
      <c r="AS403" s="1">
        <v>1137.411984401218</v>
      </c>
      <c r="AT403">
        <v>631.14377224404757</v>
      </c>
      <c r="AU403">
        <v>16779.857992570858</v>
      </c>
      <c r="AV403" s="1">
        <v>8897.3849506633669</v>
      </c>
      <c r="AW403" s="1">
        <v>0.49345898780500003</v>
      </c>
      <c r="AX403">
        <v>4643.5914841834738</v>
      </c>
      <c r="AY403" s="1">
        <v>0.249454213595</v>
      </c>
      <c r="AZ403">
        <v>852.86922740198008</v>
      </c>
      <c r="BA403">
        <v>4.6205536730000003E-2</v>
      </c>
      <c r="BB403">
        <v>3816.76224122441</v>
      </c>
      <c r="BC403" s="1">
        <v>0.210881261875</v>
      </c>
      <c r="BD403">
        <v>18210.607903473239</v>
      </c>
      <c r="BE403" s="1">
        <v>0.56294095050625181</v>
      </c>
      <c r="BF403">
        <v>0.21741522792051901</v>
      </c>
      <c r="BG403">
        <v>0.17273212878863989</v>
      </c>
      <c r="BH403">
        <v>3.1961371614478408E-2</v>
      </c>
      <c r="BI403">
        <v>1.4950321170110911E-2</v>
      </c>
    </row>
    <row r="404" spans="1:61" x14ac:dyDescent="0.35">
      <c r="A404" t="s">
        <v>1727</v>
      </c>
      <c r="B404" t="s">
        <v>1029</v>
      </c>
      <c r="C404">
        <v>145.25</v>
      </c>
      <c r="D404">
        <v>9.8324698370859984</v>
      </c>
      <c r="E404">
        <v>1068.1452551499999</v>
      </c>
      <c r="F404" t="s">
        <v>3</v>
      </c>
      <c r="G404">
        <v>7.9984555487148754E-3</v>
      </c>
      <c r="H404" t="s">
        <v>3</v>
      </c>
      <c r="I404">
        <v>1.2652907295571539E-2</v>
      </c>
      <c r="J404">
        <v>0.96744127148329029</v>
      </c>
      <c r="K404">
        <v>2.031671164426007E-2</v>
      </c>
      <c r="L404">
        <v>0.91847117684881519</v>
      </c>
      <c r="M404" t="s">
        <v>3</v>
      </c>
      <c r="N404">
        <v>0.1816088513407304</v>
      </c>
      <c r="O404">
        <v>62725.347059026011</v>
      </c>
      <c r="P404" s="1">
        <v>0.19380281636285621</v>
      </c>
      <c r="Q404">
        <v>0.17927623049618349</v>
      </c>
      <c r="R404">
        <v>0.6269209531409603</v>
      </c>
      <c r="S404">
        <v>12.7745</v>
      </c>
      <c r="T404">
        <v>82684.62734707749</v>
      </c>
      <c r="U404" s="1">
        <v>88.240145881752909</v>
      </c>
      <c r="V404">
        <v>239849.52250329009</v>
      </c>
      <c r="W404" s="1">
        <v>0.58405371930577432</v>
      </c>
      <c r="X404">
        <v>7.5855765733274211E-2</v>
      </c>
      <c r="Y404">
        <v>0.34009051496095161</v>
      </c>
      <c r="Z404">
        <v>0.41594628069422568</v>
      </c>
      <c r="AA404">
        <v>239.8495225032901</v>
      </c>
      <c r="AB404">
        <v>5765.7569428679526</v>
      </c>
      <c r="AC404" s="1">
        <v>332.58870752120907</v>
      </c>
      <c r="AD404" s="1">
        <v>180667.4475784993</v>
      </c>
      <c r="AE404" s="1" t="s">
        <v>3</v>
      </c>
      <c r="AF404">
        <v>34410.15</v>
      </c>
      <c r="AG404" s="1">
        <v>51829.549201537622</v>
      </c>
      <c r="AH404" s="1">
        <v>24.422192750000001</v>
      </c>
      <c r="AI404">
        <v>20.113924700000009</v>
      </c>
      <c r="AJ404">
        <v>21.701885350000001</v>
      </c>
      <c r="AK404">
        <v>0.71499999999999997</v>
      </c>
      <c r="AL404">
        <v>0.58303210000000005</v>
      </c>
      <c r="AM404">
        <v>0.64163169999999992</v>
      </c>
      <c r="AN404">
        <v>7.9798570112431071E-3</v>
      </c>
      <c r="AO404" s="1">
        <v>0.86484675917465326</v>
      </c>
      <c r="AP404">
        <v>2382.5098275627279</v>
      </c>
      <c r="AQ404" s="1">
        <v>4273.1303376928099</v>
      </c>
      <c r="AR404" s="1">
        <v>10013.869220621231</v>
      </c>
      <c r="AS404" s="1">
        <v>893.37247710939755</v>
      </c>
      <c r="AT404" s="1">
        <v>563.47746804440771</v>
      </c>
      <c r="AU404">
        <v>18126.35933103057</v>
      </c>
      <c r="AV404" s="1">
        <v>11476.246114360531</v>
      </c>
      <c r="AW404" s="1">
        <v>0.58008405084500003</v>
      </c>
      <c r="AX404">
        <v>4519.7930334207658</v>
      </c>
      <c r="AY404" s="1">
        <v>0.205926942275</v>
      </c>
      <c r="AZ404">
        <v>945.11010240533483</v>
      </c>
      <c r="BA404" s="1">
        <v>4.5738001980000012E-2</v>
      </c>
      <c r="BB404">
        <v>3376.1764204030251</v>
      </c>
      <c r="BC404" s="1">
        <v>0.1682510049</v>
      </c>
      <c r="BD404">
        <v>20317.325670589649</v>
      </c>
      <c r="BE404" s="1">
        <v>0.53960397691398954</v>
      </c>
      <c r="BF404">
        <v>0.24635937216427589</v>
      </c>
      <c r="BG404">
        <v>0.13550089953527419</v>
      </c>
      <c r="BH404">
        <v>4.5780238060381097E-2</v>
      </c>
      <c r="BI404">
        <v>3.2755513326079233E-2</v>
      </c>
    </row>
    <row r="405" spans="1:61" x14ac:dyDescent="0.35">
      <c r="A405" t="s">
        <v>1728</v>
      </c>
      <c r="B405" t="s">
        <v>1030</v>
      </c>
      <c r="C405">
        <v>28.2</v>
      </c>
      <c r="D405">
        <v>211.64449793422949</v>
      </c>
      <c r="E405">
        <v>5404.5046557500009</v>
      </c>
      <c r="F405">
        <v>2.8962867702197088E-2</v>
      </c>
      <c r="G405">
        <v>5.0302963588826279E-2</v>
      </c>
      <c r="H405">
        <v>2.0055520982026689E-3</v>
      </c>
      <c r="I405">
        <v>6.323313160646192E-2</v>
      </c>
      <c r="J405">
        <v>0.79552887552627372</v>
      </c>
      <c r="K405">
        <v>6.0604867270614697E-2</v>
      </c>
      <c r="L405">
        <v>0.30464619255114073</v>
      </c>
      <c r="M405">
        <v>2.4219780282962979E-2</v>
      </c>
      <c r="N405">
        <v>0.1534457314778355</v>
      </c>
      <c r="O405">
        <v>74601.518205425498</v>
      </c>
      <c r="P405" s="1">
        <v>0.1646284989064038</v>
      </c>
      <c r="Q405">
        <v>0.19010291213033251</v>
      </c>
      <c r="R405">
        <v>0.64526858896326378</v>
      </c>
      <c r="S405">
        <v>38.302499999999988</v>
      </c>
      <c r="T405">
        <v>97809.976207325031</v>
      </c>
      <c r="U405" s="1">
        <v>146.17539393064871</v>
      </c>
      <c r="V405">
        <v>254811.25902262409</v>
      </c>
      <c r="W405" s="1">
        <v>0.75980445624974435</v>
      </c>
      <c r="X405">
        <v>0.20165817968824831</v>
      </c>
      <c r="Y405">
        <v>3.8537364062007223E-2</v>
      </c>
      <c r="Z405">
        <v>0.24019554375025559</v>
      </c>
      <c r="AA405">
        <v>254.8112590226242</v>
      </c>
      <c r="AB405">
        <v>9602.7886262253633</v>
      </c>
      <c r="AC405" s="1">
        <v>952.38334729146789</v>
      </c>
      <c r="AD405">
        <v>211392.855607056</v>
      </c>
      <c r="AE405" s="1" t="s">
        <v>3</v>
      </c>
      <c r="AF405">
        <v>44920.525000000001</v>
      </c>
      <c r="AG405" s="1">
        <v>79216.213756803278</v>
      </c>
      <c r="AH405" s="1">
        <v>67.540467749999991</v>
      </c>
      <c r="AI405">
        <v>35.005074899999997</v>
      </c>
      <c r="AJ405">
        <v>42.997947850000003</v>
      </c>
      <c r="AK405">
        <v>1.9319999999999999</v>
      </c>
      <c r="AL405">
        <v>1.3723126999999999</v>
      </c>
      <c r="AM405">
        <v>1.6370235</v>
      </c>
      <c r="AN405">
        <v>174.5924527982568</v>
      </c>
      <c r="AO405" s="1">
        <v>0.9421117071716324</v>
      </c>
      <c r="AP405">
        <v>1703.5890968054609</v>
      </c>
      <c r="AQ405" s="1">
        <v>2503.9504565192979</v>
      </c>
      <c r="AR405" s="1">
        <v>8675.7555481240088</v>
      </c>
      <c r="AS405" s="1">
        <v>1023.422227540985</v>
      </c>
      <c r="AT405">
        <v>446.96982022796561</v>
      </c>
      <c r="AU405">
        <v>14353.68714921772</v>
      </c>
      <c r="AV405" s="1">
        <v>4190.1225898637649</v>
      </c>
      <c r="AW405" s="1">
        <v>0.27961005749500012</v>
      </c>
      <c r="AX405">
        <v>8529.8593404523872</v>
      </c>
      <c r="AY405" s="1">
        <v>0.55805655602000004</v>
      </c>
      <c r="AZ405">
        <v>1085.6017657780501</v>
      </c>
      <c r="BA405">
        <v>7.2592161475000014E-2</v>
      </c>
      <c r="BB405">
        <v>1354.0012572882749</v>
      </c>
      <c r="BC405" s="1">
        <v>8.9741225009999995E-2</v>
      </c>
      <c r="BD405">
        <v>15159.584953382469</v>
      </c>
      <c r="BE405" s="1">
        <v>0.59295023111864786</v>
      </c>
      <c r="BF405">
        <v>0.23654966798628679</v>
      </c>
      <c r="BG405">
        <v>0.12249273369096809</v>
      </c>
      <c r="BH405">
        <v>3.0466760175698059E-2</v>
      </c>
      <c r="BI405">
        <v>1.7540607028399331E-2</v>
      </c>
    </row>
    <row r="406" spans="1:61" x14ac:dyDescent="0.35">
      <c r="A406" t="s">
        <v>1729</v>
      </c>
      <c r="B406" t="s">
        <v>1031</v>
      </c>
      <c r="C406">
        <v>15.05</v>
      </c>
      <c r="D406">
        <v>370.61269615647939</v>
      </c>
      <c r="E406">
        <v>3003.65422885</v>
      </c>
      <c r="F406">
        <v>6.0281366240953108E-2</v>
      </c>
      <c r="G406">
        <v>4.5678746266413647E-2</v>
      </c>
      <c r="H406">
        <v>2.840327775986212E-3</v>
      </c>
      <c r="I406">
        <v>4.169307218764088E-2</v>
      </c>
      <c r="J406">
        <v>0.80165275026929206</v>
      </c>
      <c r="K406">
        <v>4.9828226470432557E-2</v>
      </c>
      <c r="L406">
        <v>7.778899484480381E-2</v>
      </c>
      <c r="M406">
        <v>2.227893050994189E-2</v>
      </c>
      <c r="N406">
        <v>0.1193745839973802</v>
      </c>
      <c r="O406">
        <v>82963.140206888987</v>
      </c>
      <c r="P406" s="1">
        <v>0.1417055185962896</v>
      </c>
      <c r="Q406">
        <v>0.18071907906880749</v>
      </c>
      <c r="R406">
        <v>0.67757540233490288</v>
      </c>
      <c r="S406">
        <v>22.583500000000001</v>
      </c>
      <c r="T406">
        <v>108437.02369881851</v>
      </c>
      <c r="U406" s="1">
        <v>138.36350595621801</v>
      </c>
      <c r="V406">
        <v>327926.53788088181</v>
      </c>
      <c r="W406" s="1">
        <v>0.84596786204236119</v>
      </c>
      <c r="X406">
        <v>0.12644897013443659</v>
      </c>
      <c r="Y406">
        <v>2.7583167823202141E-2</v>
      </c>
      <c r="Z406">
        <v>0.15403213795763879</v>
      </c>
      <c r="AA406">
        <v>327.92653788088182</v>
      </c>
      <c r="AB406">
        <v>13689.004213897621</v>
      </c>
      <c r="AC406" s="1">
        <v>1312.9899581932441</v>
      </c>
      <c r="AD406">
        <v>308209.94497299392</v>
      </c>
      <c r="AE406" s="1" t="s">
        <v>3</v>
      </c>
      <c r="AF406">
        <v>71370.375</v>
      </c>
      <c r="AG406" s="1">
        <v>193569.94145730339</v>
      </c>
      <c r="AH406" s="1">
        <v>90.019141050000002</v>
      </c>
      <c r="AI406">
        <v>39.924077949999997</v>
      </c>
      <c r="AJ406">
        <v>52.324071050000008</v>
      </c>
      <c r="AK406">
        <v>2.0289999999999999</v>
      </c>
      <c r="AL406">
        <v>1.5922913999999999</v>
      </c>
      <c r="AM406">
        <v>1.6970208</v>
      </c>
      <c r="AN406">
        <v>472.16250932870742</v>
      </c>
      <c r="AO406" s="1">
        <v>0.54259763893768587</v>
      </c>
      <c r="AP406">
        <v>2190.6374856391262</v>
      </c>
      <c r="AQ406" s="1">
        <v>2610.7484018848731</v>
      </c>
      <c r="AR406" s="1">
        <v>10206.957102685299</v>
      </c>
      <c r="AS406" s="1">
        <v>1194.7700294279091</v>
      </c>
      <c r="AT406">
        <v>681.9999953098702</v>
      </c>
      <c r="AU406">
        <v>16885.113014947081</v>
      </c>
      <c r="AV406" s="1">
        <v>2995.1655256202498</v>
      </c>
      <c r="AW406" s="1">
        <v>0.17417156099</v>
      </c>
      <c r="AX406">
        <v>12393.572747130809</v>
      </c>
      <c r="AY406" s="1">
        <v>0.68401526557999992</v>
      </c>
      <c r="AZ406">
        <v>1597.14376523176</v>
      </c>
      <c r="BA406">
        <v>8.8006343690000016E-2</v>
      </c>
      <c r="BB406">
        <v>928.17415187234496</v>
      </c>
      <c r="BC406" s="1">
        <v>5.3806829719999991E-2</v>
      </c>
      <c r="BD406">
        <v>17914.05618985516</v>
      </c>
      <c r="BE406" s="1">
        <v>0.60251171205037157</v>
      </c>
      <c r="BF406">
        <v>0.21361915022344871</v>
      </c>
      <c r="BG406">
        <v>0.1359765345045113</v>
      </c>
      <c r="BH406">
        <v>3.1416086382406463E-2</v>
      </c>
      <c r="BI406">
        <v>1.6476516839262181E-2</v>
      </c>
    </row>
    <row r="407" spans="1:61" x14ac:dyDescent="0.35">
      <c r="A407" t="s">
        <v>1730</v>
      </c>
      <c r="B407" t="s">
        <v>1032</v>
      </c>
      <c r="C407">
        <v>42.45</v>
      </c>
      <c r="D407">
        <v>68.7708641524504</v>
      </c>
      <c r="E407">
        <v>1463.1207978499999</v>
      </c>
      <c r="F407">
        <v>2.312001726058914E-2</v>
      </c>
      <c r="G407">
        <v>0.1296398941099231</v>
      </c>
      <c r="H407" t="s">
        <v>3</v>
      </c>
      <c r="I407">
        <v>8.6597404258333052E-2</v>
      </c>
      <c r="J407">
        <v>0.69903294102236879</v>
      </c>
      <c r="K407">
        <v>7.2968179741968606E-2</v>
      </c>
      <c r="L407">
        <v>0.46347199651214332</v>
      </c>
      <c r="M407">
        <v>2.0178046757798919E-2</v>
      </c>
      <c r="N407">
        <v>0.1509035361146463</v>
      </c>
      <c r="O407">
        <v>67049.099124844986</v>
      </c>
      <c r="P407" s="1">
        <v>0.19253347705637591</v>
      </c>
      <c r="Q407">
        <v>0.18618575331535919</v>
      </c>
      <c r="R407">
        <v>0.62128076962826484</v>
      </c>
      <c r="S407">
        <v>12.865500000000001</v>
      </c>
      <c r="T407">
        <v>83737.551486449986</v>
      </c>
      <c r="U407" s="1">
        <v>120.7994815222708</v>
      </c>
      <c r="V407">
        <v>253793.15154239591</v>
      </c>
      <c r="W407" s="1">
        <v>0.70222949038937399</v>
      </c>
      <c r="X407">
        <v>0.22384829074765539</v>
      </c>
      <c r="Y407">
        <v>7.3922218862970596E-2</v>
      </c>
      <c r="Z407">
        <v>0.29777050961062601</v>
      </c>
      <c r="AA407">
        <v>253.79315154239589</v>
      </c>
      <c r="AB407">
        <v>8572.0507005035652</v>
      </c>
      <c r="AC407" s="1">
        <v>842.20363881076514</v>
      </c>
      <c r="AD407">
        <v>208568.3287484553</v>
      </c>
      <c r="AE407" s="1" t="s">
        <v>3</v>
      </c>
      <c r="AF407">
        <v>38805.65</v>
      </c>
      <c r="AG407" s="1">
        <v>71855.313620755682</v>
      </c>
      <c r="AH407" s="1">
        <v>55.708594249999997</v>
      </c>
      <c r="AI407">
        <v>30.72749125</v>
      </c>
      <c r="AJ407">
        <v>37.706379800000008</v>
      </c>
      <c r="AK407">
        <v>1.9718500000000001</v>
      </c>
      <c r="AL407">
        <v>1.5105010000000001</v>
      </c>
      <c r="AM407">
        <v>1.7829695000000001</v>
      </c>
      <c r="AN407">
        <v>606.52208271703148</v>
      </c>
      <c r="AO407" s="1">
        <v>1.0309160510066291</v>
      </c>
      <c r="AP407">
        <v>2122.8045695904352</v>
      </c>
      <c r="AQ407" s="1">
        <v>2839.2556270173409</v>
      </c>
      <c r="AR407" s="1">
        <v>8481.4448083304378</v>
      </c>
      <c r="AS407" s="1">
        <v>961.55255335303787</v>
      </c>
      <c r="AT407">
        <v>439.28621812560772</v>
      </c>
      <c r="AU407">
        <v>14844.343776416859</v>
      </c>
      <c r="AV407" s="1">
        <v>5214.3607245102658</v>
      </c>
      <c r="AW407" s="1">
        <v>0.32404164864000001</v>
      </c>
      <c r="AX407">
        <v>8264.3560441604459</v>
      </c>
      <c r="AY407" s="1">
        <v>0.49154617551500013</v>
      </c>
      <c r="AZ407">
        <v>1187.560003276825</v>
      </c>
      <c r="BA407">
        <v>7.1341616369999986E-2</v>
      </c>
      <c r="BB407">
        <v>1827.6734693578301</v>
      </c>
      <c r="BC407" s="1">
        <v>0.11307055946</v>
      </c>
      <c r="BD407">
        <v>16493.950241305371</v>
      </c>
      <c r="BE407" s="1">
        <v>0.56031747834043444</v>
      </c>
      <c r="BF407">
        <v>0.22865304705403899</v>
      </c>
      <c r="BG407">
        <v>0.15864922316414701</v>
      </c>
      <c r="BH407">
        <v>3.268129281109132E-2</v>
      </c>
      <c r="BI407">
        <v>1.9698958630288411E-2</v>
      </c>
    </row>
    <row r="408" spans="1:61" x14ac:dyDescent="0.35">
      <c r="A408" t="s">
        <v>1731</v>
      </c>
      <c r="B408" t="s">
        <v>1034</v>
      </c>
      <c r="C408">
        <v>93.3</v>
      </c>
      <c r="D408">
        <v>8.8340927647038221</v>
      </c>
      <c r="E408">
        <v>779.72785784999985</v>
      </c>
      <c r="F408">
        <v>1.7601499456067281E-2</v>
      </c>
      <c r="G408">
        <v>2.164517560471136E-2</v>
      </c>
      <c r="H408" t="s">
        <v>3</v>
      </c>
      <c r="I408">
        <v>6.4362447306031481E-2</v>
      </c>
      <c r="J408">
        <v>0.90213977537566148</v>
      </c>
      <c r="K408">
        <v>2.8074773161361082E-2</v>
      </c>
      <c r="L408">
        <v>0.31575606126736783</v>
      </c>
      <c r="M408">
        <v>2.1149948694518288E-2</v>
      </c>
      <c r="N408">
        <v>0.14560668412782449</v>
      </c>
      <c r="O408">
        <v>64045.051491556493</v>
      </c>
      <c r="P408" s="1">
        <v>0.19142618172458761</v>
      </c>
      <c r="Q408">
        <v>0.17528917699097579</v>
      </c>
      <c r="R408">
        <v>0.63328464128443651</v>
      </c>
      <c r="S408">
        <v>9.0109999999999992</v>
      </c>
      <c r="T408">
        <v>71765.607909778002</v>
      </c>
      <c r="U408" s="1">
        <v>90.733281213426466</v>
      </c>
      <c r="V408">
        <v>219082.40628491761</v>
      </c>
      <c r="W408" s="1">
        <v>0.78058631686437474</v>
      </c>
      <c r="X408">
        <v>5.6936684806861343E-2</v>
      </c>
      <c r="Y408">
        <v>0.162476998328764</v>
      </c>
      <c r="Z408">
        <v>0.21941368313562529</v>
      </c>
      <c r="AA408">
        <v>219.0824062849176</v>
      </c>
      <c r="AB408">
        <v>5372.1708624425537</v>
      </c>
      <c r="AC408" s="1">
        <v>543.36566433933649</v>
      </c>
      <c r="AD408" s="1">
        <v>191719.26844052071</v>
      </c>
      <c r="AE408" s="1" t="s">
        <v>3</v>
      </c>
      <c r="AF408">
        <v>40258.9</v>
      </c>
      <c r="AG408" s="1">
        <v>63413.027317318803</v>
      </c>
      <c r="AH408" s="1">
        <v>34.54218920000001</v>
      </c>
      <c r="AI408">
        <v>21.588285450000001</v>
      </c>
      <c r="AJ408">
        <v>25.00691565</v>
      </c>
      <c r="AK408">
        <v>1.7955000000000001</v>
      </c>
      <c r="AL408">
        <v>1.17626765</v>
      </c>
      <c r="AM408">
        <v>1.5549274</v>
      </c>
      <c r="AN408">
        <v>2224.4120287285518</v>
      </c>
      <c r="AO408">
        <v>1.4486564686675121</v>
      </c>
      <c r="AP408">
        <v>2106.4918961669359</v>
      </c>
      <c r="AQ408" s="1">
        <v>3085.929091563632</v>
      </c>
      <c r="AR408" s="1">
        <v>8702.6128830585458</v>
      </c>
      <c r="AS408" s="1">
        <v>793.64404860300681</v>
      </c>
      <c r="AT408">
        <v>384.6280241317894</v>
      </c>
      <c r="AU408">
        <v>15073.30594352391</v>
      </c>
      <c r="AV408" s="1">
        <v>7982.3547947689804</v>
      </c>
      <c r="AW408" s="1">
        <v>0.46235926593999999</v>
      </c>
      <c r="AX408">
        <v>6595.6127256681702</v>
      </c>
      <c r="AY408" s="1">
        <v>0.37336085126000002</v>
      </c>
      <c r="AZ408">
        <v>1356.9317764069749</v>
      </c>
      <c r="BA408" s="1">
        <v>7.7090770224999994E-2</v>
      </c>
      <c r="BB408">
        <v>1520.2851804264351</v>
      </c>
      <c r="BC408" s="1">
        <v>8.7189112565000004E-2</v>
      </c>
      <c r="BD408">
        <v>17455.184477270559</v>
      </c>
      <c r="BE408" s="1">
        <v>0.54952120455150866</v>
      </c>
      <c r="BF408">
        <v>0.23462053029883831</v>
      </c>
      <c r="BG408">
        <v>0.15428581464623639</v>
      </c>
      <c r="BH408">
        <v>3.8431978938888819E-2</v>
      </c>
      <c r="BI408">
        <v>2.3140471564527719E-2</v>
      </c>
    </row>
    <row r="409" spans="1:61" x14ac:dyDescent="0.35">
      <c r="A409" t="s">
        <v>1732</v>
      </c>
      <c r="B409" t="s">
        <v>1035</v>
      </c>
      <c r="C409">
        <v>31.222222222222221</v>
      </c>
      <c r="D409">
        <v>296.75795354545647</v>
      </c>
      <c r="E409">
        <v>8354.5646115555573</v>
      </c>
      <c r="F409">
        <v>0.12067656378799139</v>
      </c>
      <c r="G409">
        <v>5.726094937613091E-2</v>
      </c>
      <c r="H409">
        <v>1.850238491934956E-3</v>
      </c>
      <c r="I409">
        <v>5.6833057339123867E-2</v>
      </c>
      <c r="J409">
        <v>0.70628325483668619</v>
      </c>
      <c r="K409">
        <v>5.7971801593649862E-2</v>
      </c>
      <c r="L409">
        <v>0.1141395536500374</v>
      </c>
      <c r="M409">
        <v>5.1473921114760179E-2</v>
      </c>
      <c r="N409">
        <v>0.12651615857379209</v>
      </c>
      <c r="O409">
        <v>83222.254069834438</v>
      </c>
      <c r="P409" s="1">
        <v>0.17823345104276009</v>
      </c>
      <c r="Q409">
        <v>0.16350855119232671</v>
      </c>
      <c r="R409">
        <v>0.65825799776491323</v>
      </c>
      <c r="S409">
        <v>54.995555555555548</v>
      </c>
      <c r="T409">
        <v>105990.94611036329</v>
      </c>
      <c r="U409" s="1">
        <v>151.39320349986221</v>
      </c>
      <c r="V409">
        <v>290293.75339115568</v>
      </c>
      <c r="W409" s="1">
        <v>0.79947266612256662</v>
      </c>
      <c r="X409">
        <v>0.16379162019233651</v>
      </c>
      <c r="Y409">
        <v>3.6735713685096948E-2</v>
      </c>
      <c r="Z409">
        <v>0.20052733387743341</v>
      </c>
      <c r="AA409">
        <v>290.29375339115569</v>
      </c>
      <c r="AB409">
        <v>11419.690591550279</v>
      </c>
      <c r="AC409" s="1">
        <v>1063.3491452691289</v>
      </c>
      <c r="AD409">
        <v>272010.76952863252</v>
      </c>
      <c r="AE409" s="1" t="s">
        <v>3</v>
      </c>
      <c r="AF409">
        <v>69807.944444444438</v>
      </c>
      <c r="AG409" s="1">
        <v>186690.45783978171</v>
      </c>
      <c r="AH409" s="1">
        <v>76.082205111111108</v>
      </c>
      <c r="AI409">
        <v>36.112249111111112</v>
      </c>
      <c r="AJ409">
        <v>45.617052888888878</v>
      </c>
      <c r="AK409">
        <v>1.3533333333333331</v>
      </c>
      <c r="AL409">
        <v>1.115329666666667</v>
      </c>
      <c r="AM409">
        <v>1.1845401111111109</v>
      </c>
      <c r="AN409">
        <v>0</v>
      </c>
      <c r="AO409">
        <v>0.45799635435330721</v>
      </c>
      <c r="AP409">
        <v>1736.5797121926</v>
      </c>
      <c r="AQ409" s="1">
        <v>2462.7750683497261</v>
      </c>
      <c r="AR409" s="1">
        <v>9413.4662596691087</v>
      </c>
      <c r="AS409" s="1">
        <v>1203.229249553475</v>
      </c>
      <c r="AT409">
        <v>527.9592585823425</v>
      </c>
      <c r="AU409">
        <v>15344.009548347251</v>
      </c>
      <c r="AV409" s="1">
        <v>3035.3634036788549</v>
      </c>
      <c r="AW409" s="1">
        <v>0.1982137193333334</v>
      </c>
      <c r="AX409">
        <v>10329.724668903251</v>
      </c>
      <c r="AY409" s="1">
        <v>0.63465840398888895</v>
      </c>
      <c r="AZ409">
        <v>1699.3071826324999</v>
      </c>
      <c r="BA409">
        <v>0.10754538414444439</v>
      </c>
      <c r="BB409">
        <v>931.60836100450013</v>
      </c>
      <c r="BC409" s="1">
        <v>5.958249253333333E-2</v>
      </c>
      <c r="BD409">
        <v>15996.00361621911</v>
      </c>
      <c r="BE409" s="1">
        <v>0.61253344029178369</v>
      </c>
      <c r="BF409">
        <v>0.2200280933265015</v>
      </c>
      <c r="BG409">
        <v>0.1232608313231532</v>
      </c>
      <c r="BH409">
        <v>3.0049551683031341E-2</v>
      </c>
      <c r="BI409">
        <v>1.4128083375530251E-2</v>
      </c>
    </row>
    <row r="410" spans="1:61" x14ac:dyDescent="0.35">
      <c r="A410" t="s">
        <v>1733</v>
      </c>
      <c r="B410" t="s">
        <v>1036</v>
      </c>
      <c r="C410">
        <v>25.95</v>
      </c>
      <c r="D410">
        <v>167.19664718590201</v>
      </c>
      <c r="E410">
        <v>3966.4217688000008</v>
      </c>
      <c r="F410">
        <v>3.1721563434914939E-2</v>
      </c>
      <c r="G410">
        <v>3.6534261060616781E-2</v>
      </c>
      <c r="H410">
        <v>3.489214229810811E-3</v>
      </c>
      <c r="I410">
        <v>4.3964518583119512E-2</v>
      </c>
      <c r="J410">
        <v>0.84465388685497622</v>
      </c>
      <c r="K410">
        <v>4.1984301023852373E-2</v>
      </c>
      <c r="L410">
        <v>0.19683014197135071</v>
      </c>
      <c r="M410">
        <v>2.1910785157603009E-2</v>
      </c>
      <c r="N410">
        <v>0.13496878109674779</v>
      </c>
      <c r="O410">
        <v>74512.295886223495</v>
      </c>
      <c r="P410" s="1">
        <v>0.17142589493216229</v>
      </c>
      <c r="Q410">
        <v>0.19811544669817821</v>
      </c>
      <c r="R410">
        <v>0.63045865836965942</v>
      </c>
      <c r="S410">
        <v>26.2925</v>
      </c>
      <c r="T410">
        <v>95972.931215410499</v>
      </c>
      <c r="U410" s="1">
        <v>157.03358341543881</v>
      </c>
      <c r="V410">
        <v>267945.00536471669</v>
      </c>
      <c r="W410" s="1">
        <v>0.79238766952537287</v>
      </c>
      <c r="X410">
        <v>0.16284986003878249</v>
      </c>
      <c r="Y410">
        <v>4.476247043584481E-2</v>
      </c>
      <c r="Z410">
        <v>0.20761233047462721</v>
      </c>
      <c r="AA410">
        <v>267.94500536471679</v>
      </c>
      <c r="AB410">
        <v>9618.2301653043342</v>
      </c>
      <c r="AC410" s="1">
        <v>1030.659637263019</v>
      </c>
      <c r="AD410">
        <v>225826.71458643331</v>
      </c>
      <c r="AE410" s="1" t="s">
        <v>3</v>
      </c>
      <c r="AF410">
        <v>48286.875</v>
      </c>
      <c r="AG410" s="1">
        <v>89988.73864572162</v>
      </c>
      <c r="AH410" s="1">
        <v>63.265956849999988</v>
      </c>
      <c r="AI410">
        <v>34.075868849999999</v>
      </c>
      <c r="AJ410">
        <v>39.017680050000003</v>
      </c>
      <c r="AK410">
        <v>1.6014999999999999</v>
      </c>
      <c r="AL410">
        <v>1.239771</v>
      </c>
      <c r="AM410">
        <v>1.4089008999999999</v>
      </c>
      <c r="AN410">
        <v>0</v>
      </c>
      <c r="AO410" s="1">
        <v>0.8395520224781684</v>
      </c>
      <c r="AP410">
        <v>1688.9409745615119</v>
      </c>
      <c r="AQ410" s="1">
        <v>2491.3258950936902</v>
      </c>
      <c r="AR410" s="1">
        <v>8318.6256276953627</v>
      </c>
      <c r="AS410" s="1">
        <v>1012.304412868914</v>
      </c>
      <c r="AT410">
        <v>372.89048374745818</v>
      </c>
      <c r="AU410">
        <v>13884.08739396694</v>
      </c>
      <c r="AV410" s="1">
        <v>4088.5490765824752</v>
      </c>
      <c r="AW410" s="1">
        <v>0.28309295455499989</v>
      </c>
      <c r="AX410">
        <v>8483.3140778004199</v>
      </c>
      <c r="AY410" s="1">
        <v>0.56455949049499998</v>
      </c>
      <c r="AZ410">
        <v>1155.7869278988751</v>
      </c>
      <c r="BA410">
        <v>7.8546430440000009E-2</v>
      </c>
      <c r="BB410">
        <v>1082.8259830873801</v>
      </c>
      <c r="BC410" s="1">
        <v>7.3801124495000009E-2</v>
      </c>
      <c r="BD410">
        <v>14810.47606536915</v>
      </c>
      <c r="BE410" s="1">
        <v>0.58601023287506249</v>
      </c>
      <c r="BF410">
        <v>0.22810944232972</v>
      </c>
      <c r="BG410">
        <v>0.1317145153579812</v>
      </c>
      <c r="BH410">
        <v>3.3587985693507481E-2</v>
      </c>
      <c r="BI410">
        <v>2.057782374372889E-2</v>
      </c>
    </row>
    <row r="411" spans="1:61" x14ac:dyDescent="0.35">
      <c r="A411" t="s">
        <v>1734</v>
      </c>
      <c r="B411" t="s">
        <v>1037</v>
      </c>
      <c r="C411">
        <v>59.55</v>
      </c>
      <c r="D411">
        <v>37.509622320676847</v>
      </c>
      <c r="E411">
        <v>2022.3382119</v>
      </c>
      <c r="F411">
        <v>1.110216096275011E-2</v>
      </c>
      <c r="G411">
        <v>2.687729039657831E-2</v>
      </c>
      <c r="H411">
        <v>6.04937983399977E-3</v>
      </c>
      <c r="I411">
        <v>7.5924612960574844E-2</v>
      </c>
      <c r="J411">
        <v>0.84047904521823147</v>
      </c>
      <c r="K411">
        <v>5.033291703664159E-2</v>
      </c>
      <c r="L411">
        <v>0.35386139385536908</v>
      </c>
      <c r="M411">
        <v>2.8206552170985149E-2</v>
      </c>
      <c r="N411">
        <v>0.14290172328494019</v>
      </c>
      <c r="O411">
        <v>68116.338717414488</v>
      </c>
      <c r="P411" s="1">
        <v>0.17657102644806669</v>
      </c>
      <c r="Q411">
        <v>0.16976885602840011</v>
      </c>
      <c r="R411">
        <v>0.65366011752353315</v>
      </c>
      <c r="S411">
        <v>14.927</v>
      </c>
      <c r="T411">
        <v>88500.743918508495</v>
      </c>
      <c r="U411" s="1">
        <v>137.92890620531321</v>
      </c>
      <c r="V411">
        <v>262806.60155597038</v>
      </c>
      <c r="W411" s="1">
        <v>0.74671392467831255</v>
      </c>
      <c r="X411">
        <v>0.16817805514279269</v>
      </c>
      <c r="Y411">
        <v>8.5108020178894808E-2</v>
      </c>
      <c r="Z411">
        <v>0.25328607532168751</v>
      </c>
      <c r="AA411">
        <v>262.80660155597042</v>
      </c>
      <c r="AB411">
        <v>7999.1208648399361</v>
      </c>
      <c r="AC411" s="1">
        <v>777.42405313501718</v>
      </c>
      <c r="AD411" s="1">
        <v>218097.03409906651</v>
      </c>
      <c r="AE411" s="1" t="s">
        <v>3</v>
      </c>
      <c r="AF411">
        <v>41430.625</v>
      </c>
      <c r="AG411" s="1">
        <v>72782.058317673189</v>
      </c>
      <c r="AH411" s="1">
        <v>50.26097080000001</v>
      </c>
      <c r="AI411">
        <v>27.746769700000002</v>
      </c>
      <c r="AJ411">
        <v>33.447825049999992</v>
      </c>
      <c r="AK411">
        <v>1.6595</v>
      </c>
      <c r="AL411">
        <v>1.3129780499999999</v>
      </c>
      <c r="AM411">
        <v>1.5410674</v>
      </c>
      <c r="AN411">
        <v>572.88647765622864</v>
      </c>
      <c r="AO411" s="1">
        <v>1.0180995038865071</v>
      </c>
      <c r="AP411">
        <v>1679.370324270162</v>
      </c>
      <c r="AQ411" s="1">
        <v>2582.1499256125371</v>
      </c>
      <c r="AR411" s="1">
        <v>7885.5487334045338</v>
      </c>
      <c r="AS411" s="1">
        <v>871.50694150075742</v>
      </c>
      <c r="AT411" s="1">
        <v>465.85391333222952</v>
      </c>
      <c r="AU411">
        <v>13484.429838120221</v>
      </c>
      <c r="AV411" s="1">
        <v>4642.3736807401847</v>
      </c>
      <c r="AW411" s="1">
        <v>0.32031841993999999</v>
      </c>
      <c r="AX411">
        <v>7514.3235930241299</v>
      </c>
      <c r="AY411" s="1">
        <v>0.5037490830050001</v>
      </c>
      <c r="AZ411">
        <v>1137.6862829639449</v>
      </c>
      <c r="BA411" s="1">
        <v>7.6729119895000003E-2</v>
      </c>
      <c r="BB411">
        <v>1457.8683232850101</v>
      </c>
      <c r="BC411" s="1">
        <v>9.920337717500001E-2</v>
      </c>
      <c r="BD411">
        <v>14752.251880013269</v>
      </c>
      <c r="BE411" s="1">
        <v>0.57784085214372438</v>
      </c>
      <c r="BF411">
        <v>0.22465966645691191</v>
      </c>
      <c r="BG411">
        <v>0.14165613705495081</v>
      </c>
      <c r="BH411">
        <v>3.6836959775766877E-2</v>
      </c>
      <c r="BI411">
        <v>1.9006384568646041E-2</v>
      </c>
    </row>
    <row r="412" spans="1:61" x14ac:dyDescent="0.35">
      <c r="A412" t="s">
        <v>1735</v>
      </c>
      <c r="B412" t="s">
        <v>1038</v>
      </c>
      <c r="C412">
        <v>12</v>
      </c>
      <c r="D412">
        <v>430.05263856070849</v>
      </c>
      <c r="E412">
        <v>2831.7288452222219</v>
      </c>
      <c r="F412">
        <v>6.6209410873331875E-2</v>
      </c>
      <c r="G412">
        <v>3.9624925412014282E-2</v>
      </c>
      <c r="H412">
        <v>2.840327775986212E-3</v>
      </c>
      <c r="I412">
        <v>4.504865921555265E-2</v>
      </c>
      <c r="J412">
        <v>0.79233254041003276</v>
      </c>
      <c r="K412">
        <v>5.5469485353723813E-2</v>
      </c>
      <c r="L412">
        <v>5.2387108561284222E-2</v>
      </c>
      <c r="M412">
        <v>2.1743255137583638E-2</v>
      </c>
      <c r="N412">
        <v>0.1121030278476908</v>
      </c>
      <c r="O412">
        <v>85138.290711338894</v>
      </c>
      <c r="P412" s="1">
        <v>0.1385488070714713</v>
      </c>
      <c r="Q412">
        <v>0.17586790634062169</v>
      </c>
      <c r="R412">
        <v>0.68558328658790701</v>
      </c>
      <c r="S412">
        <v>20.68333333333333</v>
      </c>
      <c r="T412">
        <v>109629.54113457441</v>
      </c>
      <c r="U412" s="1">
        <v>135.78142912586981</v>
      </c>
      <c r="V412">
        <v>313953.34027197468</v>
      </c>
      <c r="W412" s="1">
        <v>0.89745829700638857</v>
      </c>
      <c r="X412">
        <v>8.0120241859201469E-2</v>
      </c>
      <c r="Y412">
        <v>2.2421461134410011E-2</v>
      </c>
      <c r="Z412">
        <v>0.1025417029936115</v>
      </c>
      <c r="AA412">
        <v>313.95334027197481</v>
      </c>
      <c r="AB412">
        <v>13663.1879029667</v>
      </c>
      <c r="AC412" s="1">
        <v>1434.561954541145</v>
      </c>
      <c r="AD412">
        <v>312672.37788021693</v>
      </c>
      <c r="AE412" s="1" t="s">
        <v>3</v>
      </c>
      <c r="AF412">
        <v>81065.666666666672</v>
      </c>
      <c r="AG412" s="1">
        <v>277826.68193947972</v>
      </c>
      <c r="AH412" s="1">
        <v>99.496600000000001</v>
      </c>
      <c r="AI412">
        <v>45.829254777777777</v>
      </c>
      <c r="AJ412">
        <v>61.460774111111107</v>
      </c>
      <c r="AK412">
        <v>1.755555555555556</v>
      </c>
      <c r="AL412">
        <v>1.4775342222222221</v>
      </c>
      <c r="AM412">
        <v>1.571671888888889</v>
      </c>
      <c r="AN412">
        <v>538.95640688089384</v>
      </c>
      <c r="AO412" s="1">
        <v>0.48799390050649449</v>
      </c>
      <c r="AP412">
        <v>2362.3858542384169</v>
      </c>
      <c r="AQ412" s="1">
        <v>2301.4185211607019</v>
      </c>
      <c r="AR412" s="1">
        <v>10759.5685065498</v>
      </c>
      <c r="AS412" s="1">
        <v>1336.1801222354891</v>
      </c>
      <c r="AT412">
        <v>605.67113819874362</v>
      </c>
      <c r="AU412">
        <v>17365.224142383151</v>
      </c>
      <c r="AV412" s="1">
        <v>3147.6198882727449</v>
      </c>
      <c r="AW412" s="1">
        <v>0.17619245768888889</v>
      </c>
      <c r="AX412">
        <v>12629.8581554251</v>
      </c>
      <c r="AY412" s="1">
        <v>0.68772837853333324</v>
      </c>
      <c r="AZ412">
        <v>1746.0218979311669</v>
      </c>
      <c r="BA412">
        <v>9.1587084977777775E-2</v>
      </c>
      <c r="BB412">
        <v>789.89098288391097</v>
      </c>
      <c r="BC412" s="1">
        <v>4.4492078777777777E-2</v>
      </c>
      <c r="BD412">
        <v>18313.390924512929</v>
      </c>
      <c r="BE412" s="1">
        <v>0.60600010104527913</v>
      </c>
      <c r="BF412">
        <v>0.21684073003494089</v>
      </c>
      <c r="BG412">
        <v>0.12846653902675681</v>
      </c>
      <c r="BH412">
        <v>2.9549041821591199E-2</v>
      </c>
      <c r="BI412">
        <v>1.914358807143211E-2</v>
      </c>
    </row>
    <row r="413" spans="1:61" x14ac:dyDescent="0.35">
      <c r="A413" t="s">
        <v>1736</v>
      </c>
      <c r="B413" t="s">
        <v>1039</v>
      </c>
      <c r="C413">
        <v>49.4</v>
      </c>
      <c r="D413">
        <v>55.054824265555638</v>
      </c>
      <c r="E413">
        <v>2426.6551862499991</v>
      </c>
      <c r="F413">
        <v>9.333650249494516E-3</v>
      </c>
      <c r="G413">
        <v>2.8879819876841729E-2</v>
      </c>
      <c r="H413">
        <v>6.04937983399977E-3</v>
      </c>
      <c r="I413">
        <v>8.2692782313063082E-2</v>
      </c>
      <c r="J413">
        <v>0.81214602927370161</v>
      </c>
      <c r="K413">
        <v>6.5864861118279092E-2</v>
      </c>
      <c r="L413">
        <v>0.42159253668544211</v>
      </c>
      <c r="M413">
        <v>3.1763969641448717E-2</v>
      </c>
      <c r="N413">
        <v>0.1636170606411522</v>
      </c>
      <c r="O413">
        <v>68363.539559885481</v>
      </c>
      <c r="P413" s="1">
        <v>0.18413405797071919</v>
      </c>
      <c r="Q413">
        <v>0.17775447491954799</v>
      </c>
      <c r="R413">
        <v>0.63811146710973299</v>
      </c>
      <c r="S413">
        <v>17.713000000000001</v>
      </c>
      <c r="T413">
        <v>88954.762979903477</v>
      </c>
      <c r="U413" s="1">
        <v>142.30461615707301</v>
      </c>
      <c r="V413">
        <v>201800.27255308771</v>
      </c>
      <c r="W413" s="1">
        <v>0.72909074314763189</v>
      </c>
      <c r="X413">
        <v>0.19740064227502491</v>
      </c>
      <c r="Y413">
        <v>7.3508614577343326E-2</v>
      </c>
      <c r="Z413">
        <v>0.27090925685236822</v>
      </c>
      <c r="AA413">
        <v>201.80027255308769</v>
      </c>
      <c r="AB413">
        <v>6456.7889177971774</v>
      </c>
      <c r="AC413" s="1">
        <v>633.74689853178791</v>
      </c>
      <c r="AD413">
        <v>165389.148185433</v>
      </c>
      <c r="AE413" s="1" t="s">
        <v>3</v>
      </c>
      <c r="AF413">
        <v>39247.775000000001</v>
      </c>
      <c r="AG413" s="1">
        <v>65484.509151771359</v>
      </c>
      <c r="AH413" s="1">
        <v>48.544927899999998</v>
      </c>
      <c r="AI413">
        <v>28.23644475</v>
      </c>
      <c r="AJ413">
        <v>35.108900149999997</v>
      </c>
      <c r="AK413">
        <v>2.3420000000000001</v>
      </c>
      <c r="AL413">
        <v>1.6516926999999999</v>
      </c>
      <c r="AM413">
        <v>2.1202025</v>
      </c>
      <c r="AN413">
        <v>329.04202269901469</v>
      </c>
      <c r="AO413">
        <v>0.95216179492330877</v>
      </c>
      <c r="AP413">
        <v>1776.728884510768</v>
      </c>
      <c r="AQ413" s="1">
        <v>2594.8821845716052</v>
      </c>
      <c r="AR413" s="1">
        <v>8085.9535468874601</v>
      </c>
      <c r="AS413" s="1">
        <v>893.78414896316224</v>
      </c>
      <c r="AT413">
        <v>370.1335735876504</v>
      </c>
      <c r="AU413">
        <v>13721.48233852064</v>
      </c>
      <c r="AV413" s="1">
        <v>5659.6042033202702</v>
      </c>
      <c r="AW413" s="1">
        <v>0.39106129025000003</v>
      </c>
      <c r="AX413">
        <v>6246.9368390295749</v>
      </c>
      <c r="AY413" s="1">
        <v>0.41828452697000013</v>
      </c>
      <c r="AZ413">
        <v>1044.09479334207</v>
      </c>
      <c r="BA413">
        <v>6.9885089254999991E-2</v>
      </c>
      <c r="BB413">
        <v>1782.988082765635</v>
      </c>
      <c r="BC413" s="1">
        <v>0.12076909350999999</v>
      </c>
      <c r="BD413">
        <v>14733.62391845755</v>
      </c>
      <c r="BE413" s="1">
        <v>0.55807438106209961</v>
      </c>
      <c r="BF413">
        <v>0.22382788017566921</v>
      </c>
      <c r="BG413">
        <v>0.16251325986908099</v>
      </c>
      <c r="BH413">
        <v>3.2689526627171762E-2</v>
      </c>
      <c r="BI413">
        <v>2.2894952265978478E-2</v>
      </c>
    </row>
    <row r="414" spans="1:61" x14ac:dyDescent="0.35">
      <c r="A414" t="s">
        <v>1737</v>
      </c>
      <c r="B414" t="s">
        <v>1040</v>
      </c>
      <c r="C414">
        <v>37.25</v>
      </c>
      <c r="D414">
        <v>65.64519971696177</v>
      </c>
      <c r="E414">
        <v>1950.33020655</v>
      </c>
      <c r="F414">
        <v>1.2075368721091139E-2</v>
      </c>
      <c r="G414">
        <v>4.1798792655337577E-2</v>
      </c>
      <c r="H414" t="s">
        <v>3</v>
      </c>
      <c r="I414">
        <v>0.11277186810760891</v>
      </c>
      <c r="J414">
        <v>0.76852159005190546</v>
      </c>
      <c r="K414">
        <v>6.5771361914260987E-2</v>
      </c>
      <c r="L414">
        <v>0.42010262407170118</v>
      </c>
      <c r="M414">
        <v>3.1096286527441251E-2</v>
      </c>
      <c r="N414">
        <v>0.15131679490774791</v>
      </c>
      <c r="O414">
        <v>67928.106410061999</v>
      </c>
      <c r="P414" s="1">
        <v>0.19146818023758749</v>
      </c>
      <c r="Q414">
        <v>0.18326697005384179</v>
      </c>
      <c r="R414">
        <v>0.62526484970857066</v>
      </c>
      <c r="S414">
        <v>15.720499999999999</v>
      </c>
      <c r="T414">
        <v>88219.03373137649</v>
      </c>
      <c r="U414" s="1">
        <v>126.0858710324608</v>
      </c>
      <c r="V414">
        <v>226220.34498858181</v>
      </c>
      <c r="W414" s="1">
        <v>0.69558612396913688</v>
      </c>
      <c r="X414">
        <v>0.24354506262917441</v>
      </c>
      <c r="Y414">
        <v>6.0868813401688829E-2</v>
      </c>
      <c r="Z414">
        <v>0.30441387603086317</v>
      </c>
      <c r="AA414">
        <v>226.2203449885817</v>
      </c>
      <c r="AB414">
        <v>7401.8494339446124</v>
      </c>
      <c r="AC414" s="1">
        <v>687.65634211182726</v>
      </c>
      <c r="AD414">
        <v>185826.09124974339</v>
      </c>
      <c r="AE414" s="1" t="s">
        <v>3</v>
      </c>
      <c r="AF414">
        <v>39055.375</v>
      </c>
      <c r="AG414" s="1">
        <v>65028.779605899414</v>
      </c>
      <c r="AH414" s="1">
        <v>53.822710800000003</v>
      </c>
      <c r="AI414">
        <v>29.7824776</v>
      </c>
      <c r="AJ414">
        <v>36.9728767</v>
      </c>
      <c r="AK414">
        <v>2.125</v>
      </c>
      <c r="AL414">
        <v>1.5943770500000001</v>
      </c>
      <c r="AM414">
        <v>1.9170897</v>
      </c>
      <c r="AN414">
        <v>147.71583889100339</v>
      </c>
      <c r="AO414" s="1">
        <v>0.97227282113758418</v>
      </c>
      <c r="AP414">
        <v>1872.3635826342079</v>
      </c>
      <c r="AQ414" s="1">
        <v>2632.1860758995722</v>
      </c>
      <c r="AR414" s="1">
        <v>8339.4089540554905</v>
      </c>
      <c r="AS414" s="1">
        <v>866.04365885095672</v>
      </c>
      <c r="AT414">
        <v>415.3246779014213</v>
      </c>
      <c r="AU414">
        <v>14125.32694934165</v>
      </c>
      <c r="AV414" s="1">
        <v>5578.3439603204961</v>
      </c>
      <c r="AW414" s="1">
        <v>0.37567921926999998</v>
      </c>
      <c r="AX414">
        <v>6861.9661018819952</v>
      </c>
      <c r="AY414" s="1">
        <v>0.43969693341499999</v>
      </c>
      <c r="AZ414">
        <v>1142.4085500143899</v>
      </c>
      <c r="BA414">
        <v>7.3632791909999995E-2</v>
      </c>
      <c r="BB414">
        <v>1679.3134825703601</v>
      </c>
      <c r="BC414" s="1">
        <v>0.11099105542</v>
      </c>
      <c r="BD414">
        <v>15262.032094787241</v>
      </c>
      <c r="BE414" s="1">
        <v>0.57880519323960689</v>
      </c>
      <c r="BF414">
        <v>0.23138178274278079</v>
      </c>
      <c r="BG414">
        <v>0.1405922026622812</v>
      </c>
      <c r="BH414">
        <v>3.3582400566974181E-2</v>
      </c>
      <c r="BI414">
        <v>1.5638420788356911E-2</v>
      </c>
    </row>
    <row r="415" spans="1:61" x14ac:dyDescent="0.35">
      <c r="A415" t="s">
        <v>1738</v>
      </c>
      <c r="B415" t="s">
        <v>1041</v>
      </c>
      <c r="C415">
        <v>55.3</v>
      </c>
      <c r="D415">
        <v>20.818606253814071</v>
      </c>
      <c r="E415">
        <v>1037.5990042000001</v>
      </c>
      <c r="F415">
        <v>7.6723436431356843E-3</v>
      </c>
      <c r="G415">
        <v>1.5776435799068639E-2</v>
      </c>
      <c r="H415" t="s">
        <v>3</v>
      </c>
      <c r="I415">
        <v>2.3600005426848879E-2</v>
      </c>
      <c r="J415">
        <v>0.93398749936024961</v>
      </c>
      <c r="K415">
        <v>3.2376294939055472E-2</v>
      </c>
      <c r="L415">
        <v>0.38564060920467969</v>
      </c>
      <c r="M415">
        <v>1.1739635027810299E-2</v>
      </c>
      <c r="N415">
        <v>0.15614712151866131</v>
      </c>
      <c r="O415">
        <v>60482.718855410487</v>
      </c>
      <c r="P415" s="1">
        <v>0.19855919455020399</v>
      </c>
      <c r="Q415">
        <v>0.20468287926233181</v>
      </c>
      <c r="R415">
        <v>0.59675792618746415</v>
      </c>
      <c r="S415">
        <v>10.186999999999999</v>
      </c>
      <c r="T415">
        <v>82650.98902601398</v>
      </c>
      <c r="U415" s="1">
        <v>103.9035675155683</v>
      </c>
      <c r="V415">
        <v>252137.92045227179</v>
      </c>
      <c r="W415" s="1">
        <v>0.76991252586721437</v>
      </c>
      <c r="X415">
        <v>9.4511976990578533E-2</v>
      </c>
      <c r="Y415">
        <v>0.1355754971422071</v>
      </c>
      <c r="Z415">
        <v>0.2300874741327856</v>
      </c>
      <c r="AA415">
        <v>252.1379204522718</v>
      </c>
      <c r="AB415">
        <v>6692.7434333451483</v>
      </c>
      <c r="AC415" s="1">
        <v>666.91582773863854</v>
      </c>
      <c r="AD415">
        <v>197273.18775814699</v>
      </c>
      <c r="AE415" s="1" t="s">
        <v>3</v>
      </c>
      <c r="AF415">
        <v>39253.199999999997</v>
      </c>
      <c r="AG415" s="1">
        <v>66243.048979461819</v>
      </c>
      <c r="AH415" s="1">
        <v>37.193459099999998</v>
      </c>
      <c r="AI415">
        <v>23.506300499999998</v>
      </c>
      <c r="AJ415">
        <v>26.475990599999999</v>
      </c>
      <c r="AK415">
        <v>1.4764999999999999</v>
      </c>
      <c r="AL415">
        <v>1.0757129000000001</v>
      </c>
      <c r="AM415">
        <v>1.2969046</v>
      </c>
      <c r="AN415">
        <v>908.06514158922141</v>
      </c>
      <c r="AO415" s="1">
        <v>1.1207353912481299</v>
      </c>
      <c r="AP415">
        <v>2105.477231940728</v>
      </c>
      <c r="AQ415" s="1">
        <v>2965.9974506717349</v>
      </c>
      <c r="AR415" s="1">
        <v>8147.8348117249652</v>
      </c>
      <c r="AS415" s="1">
        <v>806.46671305681173</v>
      </c>
      <c r="AT415">
        <v>418.0069686608158</v>
      </c>
      <c r="AU415">
        <v>14443.78317605506</v>
      </c>
      <c r="AV415" s="1">
        <v>7060.8705231350514</v>
      </c>
      <c r="AW415" s="1">
        <v>0.42997028321500003</v>
      </c>
      <c r="AX415">
        <v>6573.4718069394339</v>
      </c>
      <c r="AY415" s="1">
        <v>0.37351331093000001</v>
      </c>
      <c r="AZ415">
        <v>1327.7001586769049</v>
      </c>
      <c r="BA415">
        <v>7.6403732569999994E-2</v>
      </c>
      <c r="BB415">
        <v>2059.7880819665402</v>
      </c>
      <c r="BC415" s="1">
        <v>0.12011267332</v>
      </c>
      <c r="BD415">
        <v>17021.830570717932</v>
      </c>
      <c r="BE415" s="1">
        <v>0.54345201207811844</v>
      </c>
      <c r="BF415">
        <v>0.2377680361159287</v>
      </c>
      <c r="BG415">
        <v>0.16230741518376571</v>
      </c>
      <c r="BH415">
        <v>3.767264717422731E-2</v>
      </c>
      <c r="BI415">
        <v>1.879988944795985E-2</v>
      </c>
    </row>
    <row r="416" spans="1:61" x14ac:dyDescent="0.35">
      <c r="A416" t="s">
        <v>1739</v>
      </c>
      <c r="B416" t="s">
        <v>1042</v>
      </c>
      <c r="C416">
        <v>97.3</v>
      </c>
      <c r="D416">
        <v>16.367489498459111</v>
      </c>
      <c r="E416">
        <v>1348.6113974499999</v>
      </c>
      <c r="F416">
        <v>1.1721127910098619E-2</v>
      </c>
      <c r="G416">
        <v>1.3104902467252631E-2</v>
      </c>
      <c r="H416" t="s">
        <v>3</v>
      </c>
      <c r="I416">
        <v>4.0536061123096552E-2</v>
      </c>
      <c r="J416">
        <v>0.91500282941349675</v>
      </c>
      <c r="K416">
        <v>3.121242615737032E-2</v>
      </c>
      <c r="L416">
        <v>0.26880856334774877</v>
      </c>
      <c r="M416">
        <v>6.4156342925654711E-2</v>
      </c>
      <c r="N416">
        <v>0.1366244166434129</v>
      </c>
      <c r="O416">
        <v>64319.370735996003</v>
      </c>
      <c r="P416" s="1">
        <v>0.1880084618438998</v>
      </c>
      <c r="Q416">
        <v>0.20059680901022831</v>
      </c>
      <c r="R416">
        <v>0.6113947291458719</v>
      </c>
      <c r="S416">
        <v>11.6595</v>
      </c>
      <c r="T416">
        <v>82863.869329032503</v>
      </c>
      <c r="U416" s="1">
        <v>124.9659798174803</v>
      </c>
      <c r="V416">
        <v>247478.9221564843</v>
      </c>
      <c r="W416" s="1">
        <v>0.77104711863692788</v>
      </c>
      <c r="X416">
        <v>7.7394049330986675E-2</v>
      </c>
      <c r="Y416">
        <v>0.15155883203208539</v>
      </c>
      <c r="Z416">
        <v>0.2289528813630721</v>
      </c>
      <c r="AA416">
        <v>247.4789221564844</v>
      </c>
      <c r="AB416">
        <v>6320.4178877926934</v>
      </c>
      <c r="AC416" s="1">
        <v>633.68722747210836</v>
      </c>
      <c r="AD416" s="1">
        <v>218899.01323314721</v>
      </c>
      <c r="AE416" s="1" t="s">
        <v>3</v>
      </c>
      <c r="AF416">
        <v>44758.974999999999</v>
      </c>
      <c r="AG416" s="1">
        <v>75510.287127332282</v>
      </c>
      <c r="AH416" s="1">
        <v>37.440369049999987</v>
      </c>
      <c r="AI416">
        <v>22.641887050000001</v>
      </c>
      <c r="AJ416">
        <v>24.004787749999998</v>
      </c>
      <c r="AK416">
        <v>2.0105</v>
      </c>
      <c r="AL416">
        <v>1.3153601500000001</v>
      </c>
      <c r="AM416">
        <v>1.6379366500000001</v>
      </c>
      <c r="AN416">
        <v>1324.8130899467969</v>
      </c>
      <c r="AO416" s="1">
        <v>1.011413843403991</v>
      </c>
      <c r="AP416">
        <v>1821.2866462754259</v>
      </c>
      <c r="AQ416" s="1">
        <v>2823.0861564541642</v>
      </c>
      <c r="AR416" s="1">
        <v>7884.9432043600773</v>
      </c>
      <c r="AS416" s="1">
        <v>669.34101028022747</v>
      </c>
      <c r="AT416" s="1">
        <v>1084.0697252796911</v>
      </c>
      <c r="AU416">
        <v>14282.726742649589</v>
      </c>
      <c r="AV416" s="1">
        <v>6205.9420341780451</v>
      </c>
      <c r="AW416" s="1">
        <v>0.40655608526499998</v>
      </c>
      <c r="AX416">
        <v>6538.86535174444</v>
      </c>
      <c r="AY416" s="1">
        <v>0.41989420237500003</v>
      </c>
      <c r="AZ416">
        <v>1281.030625624305</v>
      </c>
      <c r="BA416" s="1">
        <v>8.4599660579999986E-2</v>
      </c>
      <c r="BB416">
        <v>1385.9143876256351</v>
      </c>
      <c r="BC416" s="1">
        <v>8.8950051780000011E-2</v>
      </c>
      <c r="BD416">
        <v>15411.752399172419</v>
      </c>
      <c r="BE416" s="1">
        <v>0.55485751135444039</v>
      </c>
      <c r="BF416">
        <v>0.230225343832277</v>
      </c>
      <c r="BG416">
        <v>0.15382118519345039</v>
      </c>
      <c r="BH416">
        <v>4.075088183645631E-2</v>
      </c>
      <c r="BI416">
        <v>2.034507778337577E-2</v>
      </c>
    </row>
    <row r="417" spans="1:61" x14ac:dyDescent="0.35">
      <c r="A417" t="s">
        <v>1740</v>
      </c>
      <c r="B417" t="s">
        <v>1043</v>
      </c>
      <c r="C417">
        <v>14.944444444444439</v>
      </c>
      <c r="D417">
        <v>385.21558676463741</v>
      </c>
      <c r="E417">
        <v>2702.7965574999998</v>
      </c>
      <c r="F417">
        <v>6.4789435597709721E-2</v>
      </c>
      <c r="G417">
        <v>5.3203448662136263E-2</v>
      </c>
      <c r="H417">
        <v>2.840327775986212E-3</v>
      </c>
      <c r="I417">
        <v>4.1562977504032421E-2</v>
      </c>
      <c r="J417">
        <v>0.78495620272039068</v>
      </c>
      <c r="K417">
        <v>5.4335148929640878E-2</v>
      </c>
      <c r="L417">
        <v>7.049478064217532E-2</v>
      </c>
      <c r="M417">
        <v>2.2677699253174519E-2</v>
      </c>
      <c r="N417">
        <v>0.1216294823098408</v>
      </c>
      <c r="O417">
        <v>85411.466130231682</v>
      </c>
      <c r="P417" s="1">
        <v>0.14020927724619989</v>
      </c>
      <c r="Q417">
        <v>0.17521818213580859</v>
      </c>
      <c r="R417">
        <v>0.68457254061799155</v>
      </c>
      <c r="S417">
        <v>20.917222222222222</v>
      </c>
      <c r="T417">
        <v>107787.8201215705</v>
      </c>
      <c r="U417" s="1">
        <v>137.31049078787731</v>
      </c>
      <c r="V417">
        <v>369383.9867903557</v>
      </c>
      <c r="W417" s="1">
        <v>0.84523509508462857</v>
      </c>
      <c r="X417">
        <v>0.13025722271060439</v>
      </c>
      <c r="Y417">
        <v>2.450768220476687E-2</v>
      </c>
      <c r="Z417">
        <v>0.15476490491537129</v>
      </c>
      <c r="AA417">
        <v>369.38398679035572</v>
      </c>
      <c r="AB417">
        <v>15032.68156288212</v>
      </c>
      <c r="AC417" s="1">
        <v>1443.0564502930711</v>
      </c>
      <c r="AD417">
        <v>353197.63193122903</v>
      </c>
      <c r="AE417" s="1" t="s">
        <v>3</v>
      </c>
      <c r="AF417">
        <v>75926.75</v>
      </c>
      <c r="AG417" s="1">
        <v>245005.45091426049</v>
      </c>
      <c r="AH417" s="1">
        <v>92.164406944444451</v>
      </c>
      <c r="AI417">
        <v>39.772854777777781</v>
      </c>
      <c r="AJ417">
        <v>52.622209166666657</v>
      </c>
      <c r="AK417">
        <v>1.66</v>
      </c>
      <c r="AL417">
        <v>1.293550055555555</v>
      </c>
      <c r="AM417">
        <v>1.3740135</v>
      </c>
      <c r="AN417">
        <v>524.62501036523042</v>
      </c>
      <c r="AO417" s="1">
        <v>0.49634560723802262</v>
      </c>
      <c r="AP417">
        <v>2433.051873300737</v>
      </c>
      <c r="AQ417" s="1">
        <v>2769.9121501993768</v>
      </c>
      <c r="AR417" s="1">
        <v>10877.541437194761</v>
      </c>
      <c r="AS417" s="1">
        <v>1314.224600052426</v>
      </c>
      <c r="AT417">
        <v>783.8206716207028</v>
      </c>
      <c r="AU417">
        <v>18178.550732367999</v>
      </c>
      <c r="AV417" s="1">
        <v>3024.5947316787938</v>
      </c>
      <c r="AW417" s="1">
        <v>0.1604112758055555</v>
      </c>
      <c r="AX417">
        <v>13717.55251616832</v>
      </c>
      <c r="AY417" s="1">
        <v>0.69956399208333331</v>
      </c>
      <c r="AZ417">
        <v>1863.151890202101</v>
      </c>
      <c r="BA417">
        <v>9.3633861483333344E-2</v>
      </c>
      <c r="BB417">
        <v>867.41065970457225</v>
      </c>
      <c r="BC417" s="1">
        <v>4.6390870600000009E-2</v>
      </c>
      <c r="BD417">
        <v>19472.709797753781</v>
      </c>
      <c r="BE417" s="1">
        <v>0.60473066175619583</v>
      </c>
      <c r="BF417">
        <v>0.21447129742900539</v>
      </c>
      <c r="BG417">
        <v>0.13236202768790639</v>
      </c>
      <c r="BH417">
        <v>3.0743155747695171E-2</v>
      </c>
      <c r="BI417">
        <v>1.7692857379197371E-2</v>
      </c>
    </row>
    <row r="418" spans="1:61" x14ac:dyDescent="0.35">
      <c r="A418" t="s">
        <v>1741</v>
      </c>
      <c r="B418" t="s">
        <v>1044</v>
      </c>
      <c r="C418">
        <v>53.8</v>
      </c>
      <c r="D418">
        <v>33.924531063525947</v>
      </c>
      <c r="E418">
        <v>1665.67254645</v>
      </c>
      <c r="F418">
        <v>1.5267980809287259E-2</v>
      </c>
      <c r="G418">
        <v>2.353722475795577E-2</v>
      </c>
      <c r="H418" t="s">
        <v>3</v>
      </c>
      <c r="I418">
        <v>4.1311072420405187E-2</v>
      </c>
      <c r="J418">
        <v>0.88882113700762777</v>
      </c>
      <c r="K418">
        <v>4.3096845613620448E-2</v>
      </c>
      <c r="L418">
        <v>0.23082597232971019</v>
      </c>
      <c r="M418">
        <v>1.658507837640498E-2</v>
      </c>
      <c r="N418">
        <v>0.1193115515931391</v>
      </c>
      <c r="O418">
        <v>66157.638511660014</v>
      </c>
      <c r="P418" s="1">
        <v>0.1672556449512661</v>
      </c>
      <c r="Q418">
        <v>0.18263147201898031</v>
      </c>
      <c r="R418">
        <v>0.65011288302975356</v>
      </c>
      <c r="S418">
        <v>12.038</v>
      </c>
      <c r="T418">
        <v>89134.706427022509</v>
      </c>
      <c r="U418" s="1">
        <v>144.17629059091041</v>
      </c>
      <c r="V418">
        <v>248609.72879939829</v>
      </c>
      <c r="W418" s="1">
        <v>0.7687796451880915</v>
      </c>
      <c r="X418">
        <v>0.1584173790847033</v>
      </c>
      <c r="Y418">
        <v>7.2802975727205219E-2</v>
      </c>
      <c r="Z418">
        <v>0.23122035481190861</v>
      </c>
      <c r="AA418">
        <v>248.60972879939831</v>
      </c>
      <c r="AB418">
        <v>7433.8888766680811</v>
      </c>
      <c r="AC418" s="1">
        <v>711.61065737323099</v>
      </c>
      <c r="AD418">
        <v>213931.2454995547</v>
      </c>
      <c r="AE418" s="1" t="s">
        <v>3</v>
      </c>
      <c r="AF418">
        <v>45319.175000000003</v>
      </c>
      <c r="AG418" s="1">
        <v>86154.297870897659</v>
      </c>
      <c r="AH418" s="1">
        <v>48.652497850000003</v>
      </c>
      <c r="AI418">
        <v>27.526372349999999</v>
      </c>
      <c r="AJ418">
        <v>32.297106800000002</v>
      </c>
      <c r="AK418">
        <v>1.7915000000000001</v>
      </c>
      <c r="AL418">
        <v>1.3029593500000001</v>
      </c>
      <c r="AM418">
        <v>1.5479234500000001</v>
      </c>
      <c r="AN418">
        <v>922.19146443497777</v>
      </c>
      <c r="AO418" s="1">
        <v>0.90964662713224675</v>
      </c>
      <c r="AP418">
        <v>1669.7422512867449</v>
      </c>
      <c r="AQ418" s="1">
        <v>2658.8841236772741</v>
      </c>
      <c r="AR418" s="1">
        <v>7703.6208044615069</v>
      </c>
      <c r="AS418" s="1">
        <v>736.16653566745117</v>
      </c>
      <c r="AT418">
        <v>335.42168641713181</v>
      </c>
      <c r="AU418">
        <v>13103.83540151011</v>
      </c>
      <c r="AV418" s="1">
        <v>4580.5447733225301</v>
      </c>
      <c r="AW418" s="1">
        <v>0.32562296077500003</v>
      </c>
      <c r="AX418">
        <v>7524.7088526817051</v>
      </c>
      <c r="AY418" s="1">
        <v>0.51115865643499991</v>
      </c>
      <c r="AZ418">
        <v>1208.24750437236</v>
      </c>
      <c r="BA418">
        <v>8.2619833594999983E-2</v>
      </c>
      <c r="BB418">
        <v>1165.1303703953849</v>
      </c>
      <c r="BC418" s="1">
        <v>8.0598549194999994E-2</v>
      </c>
      <c r="BD418">
        <v>14478.63150077198</v>
      </c>
      <c r="BE418" s="1">
        <v>0.56417239903012384</v>
      </c>
      <c r="BF418">
        <v>0.2282529364838855</v>
      </c>
      <c r="BG418">
        <v>0.15172912611383069</v>
      </c>
      <c r="BH418">
        <v>3.671973102496344E-2</v>
      </c>
      <c r="BI418">
        <v>1.9125807347196509E-2</v>
      </c>
    </row>
    <row r="419" spans="1:61" x14ac:dyDescent="0.35">
      <c r="A419" t="s">
        <v>1742</v>
      </c>
      <c r="B419" t="s">
        <v>1045</v>
      </c>
      <c r="C419">
        <v>52.85</v>
      </c>
      <c r="D419">
        <v>12.98153667181345</v>
      </c>
      <c r="E419">
        <v>652.22958425000002</v>
      </c>
      <c r="F419">
        <v>1.077179048260607E-2</v>
      </c>
      <c r="G419">
        <v>2.0952182800604149E-2</v>
      </c>
      <c r="H419" t="s">
        <v>3</v>
      </c>
      <c r="I419">
        <v>2.608695119170535E-2</v>
      </c>
      <c r="J419">
        <v>0.96292467368470458</v>
      </c>
      <c r="K419">
        <v>2.0730070226752838E-2</v>
      </c>
      <c r="L419">
        <v>0.14772799018102301</v>
      </c>
      <c r="M419" t="s">
        <v>3</v>
      </c>
      <c r="N419">
        <v>0.11821506305727281</v>
      </c>
      <c r="O419">
        <v>63512.772982681003</v>
      </c>
      <c r="P419" s="1">
        <v>0.17152864954701641</v>
      </c>
      <c r="Q419">
        <v>0.16042407640874781</v>
      </c>
      <c r="R419">
        <v>0.66804727404423581</v>
      </c>
      <c r="S419">
        <v>5.6609999999999996</v>
      </c>
      <c r="T419">
        <v>80873.069511474503</v>
      </c>
      <c r="U419" s="1">
        <v>115.6056355386017</v>
      </c>
      <c r="V419">
        <v>182483.43951760771</v>
      </c>
      <c r="W419" s="1">
        <v>0.84991683250729044</v>
      </c>
      <c r="X419">
        <v>6.3581472901455854E-2</v>
      </c>
      <c r="Y419">
        <v>8.6501694591253633E-2</v>
      </c>
      <c r="Z419">
        <v>0.1500831674927095</v>
      </c>
      <c r="AA419">
        <v>182.48343951760779</v>
      </c>
      <c r="AB419">
        <v>4345.7274926514974</v>
      </c>
      <c r="AC419" s="1">
        <v>504.27150784459371</v>
      </c>
      <c r="AD419">
        <v>171244.52598703539</v>
      </c>
      <c r="AE419" s="1" t="s">
        <v>3</v>
      </c>
      <c r="AF419">
        <v>46301.5</v>
      </c>
      <c r="AG419" s="1">
        <v>80771.683226534413</v>
      </c>
      <c r="AH419" s="1">
        <v>32.998541400000008</v>
      </c>
      <c r="AI419">
        <v>22.118457150000001</v>
      </c>
      <c r="AJ419">
        <v>25.398235499999998</v>
      </c>
      <c r="AK419">
        <v>1.3280000000000001</v>
      </c>
      <c r="AL419">
        <v>0.91390330000000009</v>
      </c>
      <c r="AM419">
        <v>1.2129262000000001</v>
      </c>
      <c r="AN419">
        <v>2090.98211703059</v>
      </c>
      <c r="AO419">
        <v>1.138526647307583</v>
      </c>
      <c r="AP419">
        <v>1874.131651210537</v>
      </c>
      <c r="AQ419" s="1">
        <v>2725.7169681496889</v>
      </c>
      <c r="AR419" s="1">
        <v>8390.3497785188592</v>
      </c>
      <c r="AS419" s="1">
        <v>572.16965000334642</v>
      </c>
      <c r="AT419" s="1">
        <v>451.49964928063832</v>
      </c>
      <c r="AU419">
        <v>14013.86769716307</v>
      </c>
      <c r="AV419" s="1">
        <v>7650.9020595876236</v>
      </c>
      <c r="AW419" s="1">
        <v>0.4763760669599999</v>
      </c>
      <c r="AX419">
        <v>6083.5366117834064</v>
      </c>
      <c r="AY419" s="1">
        <v>0.36865070735</v>
      </c>
      <c r="AZ419">
        <v>1313.549131286735</v>
      </c>
      <c r="BA419">
        <v>8.0929491794999989E-2</v>
      </c>
      <c r="BB419">
        <v>1211.619756101705</v>
      </c>
      <c r="BC419" s="1">
        <v>7.4043733899999992E-2</v>
      </c>
      <c r="BD419">
        <v>16259.60755875947</v>
      </c>
      <c r="BE419" s="1">
        <v>0.56547050954781886</v>
      </c>
      <c r="BF419">
        <v>0.247422571806106</v>
      </c>
      <c r="BG419">
        <v>0.12380592712239261</v>
      </c>
      <c r="BH419">
        <v>4.0515861661076971E-2</v>
      </c>
      <c r="BI419">
        <v>2.278512986260553E-2</v>
      </c>
    </row>
    <row r="420" spans="1:61" x14ac:dyDescent="0.35">
      <c r="A420" t="s">
        <v>1743</v>
      </c>
      <c r="B420" t="s">
        <v>1046</v>
      </c>
      <c r="C420">
        <v>10.3</v>
      </c>
      <c r="D420">
        <v>340.82188594456778</v>
      </c>
      <c r="E420">
        <v>2997.3182194000001</v>
      </c>
      <c r="F420">
        <v>6.7317831564758807E-3</v>
      </c>
      <c r="G420">
        <v>0.46068619609054318</v>
      </c>
      <c r="H420">
        <v>2.8951067371526099E-3</v>
      </c>
      <c r="I420">
        <v>0.1079314266219928</v>
      </c>
      <c r="J420">
        <v>0.34842219271947228</v>
      </c>
      <c r="K420">
        <v>0.11641875655223601</v>
      </c>
      <c r="L420">
        <v>0.99803415914529725</v>
      </c>
      <c r="M420">
        <v>3.9720486844281352E-2</v>
      </c>
      <c r="N420">
        <v>0.19774927922794061</v>
      </c>
      <c r="O420">
        <v>67445.285633819498</v>
      </c>
      <c r="P420" s="1">
        <v>0.25434168435190102</v>
      </c>
      <c r="Q420">
        <v>0.2057200129302266</v>
      </c>
      <c r="R420">
        <v>0.53993830271787246</v>
      </c>
      <c r="S420">
        <v>34.650500000000001</v>
      </c>
      <c r="T420">
        <v>90943.649308335007</v>
      </c>
      <c r="U420" s="1">
        <v>90.186023330787776</v>
      </c>
      <c r="V420">
        <v>127472.6494183874</v>
      </c>
      <c r="W420" s="1">
        <v>0.63921817503698053</v>
      </c>
      <c r="X420">
        <v>0.2847174723531431</v>
      </c>
      <c r="Y420">
        <v>7.6064352609876512E-2</v>
      </c>
      <c r="Z420">
        <v>0.36078182496301958</v>
      </c>
      <c r="AA420">
        <v>127.4726494183875</v>
      </c>
      <c r="AB420">
        <v>5317.8365925069238</v>
      </c>
      <c r="AC420" s="1">
        <v>580.107541755076</v>
      </c>
      <c r="AD420">
        <v>78053.853116853206</v>
      </c>
      <c r="AE420" s="1" t="s">
        <v>3</v>
      </c>
      <c r="AF420">
        <v>28848.275000000001</v>
      </c>
      <c r="AG420" s="1">
        <v>42224.580875974032</v>
      </c>
      <c r="AH420" s="1">
        <v>59.651422699999998</v>
      </c>
      <c r="AI420">
        <v>36.928167049999999</v>
      </c>
      <c r="AJ420">
        <v>43.4521236</v>
      </c>
      <c r="AK420">
        <v>2.31</v>
      </c>
      <c r="AL420">
        <v>1.8586168000000001</v>
      </c>
      <c r="AM420">
        <v>2.1176238000000001</v>
      </c>
      <c r="AN420">
        <v>7.2906756133461856E-2</v>
      </c>
      <c r="AO420">
        <v>1.3116717444627981</v>
      </c>
      <c r="AP420">
        <v>2903.7733567582991</v>
      </c>
      <c r="AQ420" s="1">
        <v>4282.2990974000586</v>
      </c>
      <c r="AR420" s="1">
        <v>10139.97815737056</v>
      </c>
      <c r="AS420" s="1">
        <v>1396.203389214829</v>
      </c>
      <c r="AT420">
        <v>648.59244496350016</v>
      </c>
      <c r="AU420">
        <v>19370.84644570724</v>
      </c>
      <c r="AV420" s="1">
        <v>10341.422840817189</v>
      </c>
      <c r="AW420" s="1">
        <v>0.50083434338999999</v>
      </c>
      <c r="AX420">
        <v>4805.3529247081015</v>
      </c>
      <c r="AY420" s="1">
        <v>0.22657349713</v>
      </c>
      <c r="AZ420">
        <v>1086.05745245807</v>
      </c>
      <c r="BA420">
        <v>5.0090375910000012E-2</v>
      </c>
      <c r="BB420">
        <v>4851.2020863088946</v>
      </c>
      <c r="BC420" s="1">
        <v>0.222501783595</v>
      </c>
      <c r="BD420">
        <v>21084.035304292251</v>
      </c>
      <c r="BE420" s="1">
        <v>0.54763240345282382</v>
      </c>
      <c r="BF420">
        <v>0.21236140414729959</v>
      </c>
      <c r="BG420">
        <v>0.19235326840419709</v>
      </c>
      <c r="BH420">
        <v>3.2737786023835133E-2</v>
      </c>
      <c r="BI420">
        <v>1.491513797184419E-2</v>
      </c>
    </row>
    <row r="421" spans="1:61" x14ac:dyDescent="0.35">
      <c r="A421" t="s">
        <v>1744</v>
      </c>
      <c r="B421" t="s">
        <v>1047</v>
      </c>
      <c r="C421">
        <v>158.5</v>
      </c>
      <c r="D421">
        <v>8.0638654679550044</v>
      </c>
      <c r="E421">
        <v>1024.1373997999999</v>
      </c>
      <c r="F421" t="s">
        <v>3</v>
      </c>
      <c r="G421">
        <v>1.337579095234403E-2</v>
      </c>
      <c r="H421" t="s">
        <v>3</v>
      </c>
      <c r="I421">
        <v>1.6694650605433781E-2</v>
      </c>
      <c r="J421">
        <v>0.95080599670897725</v>
      </c>
      <c r="K421">
        <v>2.8217345430166841E-2</v>
      </c>
      <c r="L421">
        <v>0.85951080683730474</v>
      </c>
      <c r="M421" t="s">
        <v>3</v>
      </c>
      <c r="N421">
        <v>0.18587247378387389</v>
      </c>
      <c r="O421">
        <v>61067.360284402988</v>
      </c>
      <c r="P421" s="1">
        <v>0.1998066414315913</v>
      </c>
      <c r="Q421">
        <v>0.19244407382538081</v>
      </c>
      <c r="R421">
        <v>0.60774928474302781</v>
      </c>
      <c r="S421">
        <v>10.7925</v>
      </c>
      <c r="T421">
        <v>80710.536876579499</v>
      </c>
      <c r="U421" s="1">
        <v>95.085254964246786</v>
      </c>
      <c r="V421">
        <v>198108.5639399834</v>
      </c>
      <c r="W421" s="1">
        <v>0.67403956663522768</v>
      </c>
      <c r="X421">
        <v>9.009955702381825E-2</v>
      </c>
      <c r="Y421">
        <v>0.23586087634095421</v>
      </c>
      <c r="Z421">
        <v>0.32596043336477237</v>
      </c>
      <c r="AA421">
        <v>198.10856393998341</v>
      </c>
      <c r="AB421">
        <v>4512.1406852461078</v>
      </c>
      <c r="AC421" s="1">
        <v>387.89142431358772</v>
      </c>
      <c r="AD421">
        <v>152927.00342666169</v>
      </c>
      <c r="AE421" s="1" t="s">
        <v>3</v>
      </c>
      <c r="AF421">
        <v>34971.775000000001</v>
      </c>
      <c r="AG421" s="1">
        <v>53678.032181890303</v>
      </c>
      <c r="AH421" s="1">
        <v>25.525469900000001</v>
      </c>
      <c r="AI421">
        <v>20.645955000000001</v>
      </c>
      <c r="AJ421">
        <v>22.708002650000001</v>
      </c>
      <c r="AK421">
        <v>0.74250000000000005</v>
      </c>
      <c r="AL421">
        <v>0.62104244999999991</v>
      </c>
      <c r="AM421">
        <v>0.70476125000000001</v>
      </c>
      <c r="AN421">
        <v>0.14708512774790061</v>
      </c>
      <c r="AO421" s="1">
        <v>0.88240910206685153</v>
      </c>
      <c r="AP421">
        <v>2243.8739904046029</v>
      </c>
      <c r="AQ421" s="1">
        <v>4189.4249129832124</v>
      </c>
      <c r="AR421" s="1">
        <v>9652.5126721634915</v>
      </c>
      <c r="AS421" s="1">
        <v>798.06831534637911</v>
      </c>
      <c r="AT421">
        <v>383.70388499770229</v>
      </c>
      <c r="AU421">
        <v>17111.67676524369</v>
      </c>
      <c r="AV421" s="1">
        <v>11159.869143628939</v>
      </c>
      <c r="AW421" s="1">
        <v>0.58239468662000005</v>
      </c>
      <c r="AX421">
        <v>3887.494287227255</v>
      </c>
      <c r="AY421" s="1">
        <v>0.198881549135</v>
      </c>
      <c r="AZ421">
        <v>1132.8618311356349</v>
      </c>
      <c r="BA421" s="1">
        <v>5.6514322629999988E-2</v>
      </c>
      <c r="BB421">
        <v>3108.4990775706551</v>
      </c>
      <c r="BC421" s="1">
        <v>0.162209441605</v>
      </c>
      <c r="BD421">
        <v>19288.72433956249</v>
      </c>
      <c r="BE421" s="1">
        <v>0.54183720082171494</v>
      </c>
      <c r="BF421">
        <v>0.24994476610763899</v>
      </c>
      <c r="BG421">
        <v>0.13781764167755539</v>
      </c>
      <c r="BH421">
        <v>4.5474284554478821E-2</v>
      </c>
      <c r="BI421">
        <v>2.4926106838611631E-2</v>
      </c>
    </row>
    <row r="422" spans="1:61" x14ac:dyDescent="0.35">
      <c r="A422" t="s">
        <v>1745</v>
      </c>
      <c r="B422" t="s">
        <v>1048</v>
      </c>
      <c r="C422">
        <v>68.55</v>
      </c>
      <c r="D422">
        <v>9.4992309586357671</v>
      </c>
      <c r="E422">
        <v>557.77622485000006</v>
      </c>
      <c r="F422" t="s">
        <v>3</v>
      </c>
      <c r="G422">
        <v>2.0952182800604149E-2</v>
      </c>
      <c r="H422" t="s">
        <v>3</v>
      </c>
      <c r="I422">
        <v>3.102092557395443E-2</v>
      </c>
      <c r="J422">
        <v>0.94716155071245434</v>
      </c>
      <c r="K422">
        <v>2.6436758822519679E-2</v>
      </c>
      <c r="L422">
        <v>0.23655979178053821</v>
      </c>
      <c r="M422" t="s">
        <v>3</v>
      </c>
      <c r="N422">
        <v>0.14182228410545161</v>
      </c>
      <c r="O422">
        <v>60918.781431818003</v>
      </c>
      <c r="P422" s="1">
        <v>0.2016838513146692</v>
      </c>
      <c r="Q422">
        <v>0.16829231779335241</v>
      </c>
      <c r="R422">
        <v>0.63002383089197833</v>
      </c>
      <c r="S422">
        <v>6.3000000000000007</v>
      </c>
      <c r="T422">
        <v>79097.17894356999</v>
      </c>
      <c r="U422" s="1">
        <v>93.78108691604443</v>
      </c>
      <c r="V422">
        <v>227638.53542772451</v>
      </c>
      <c r="W422" s="1">
        <v>0.7833915456368622</v>
      </c>
      <c r="X422">
        <v>5.1083336252609843E-2</v>
      </c>
      <c r="Y422">
        <v>0.16552511811052781</v>
      </c>
      <c r="Z422">
        <v>0.21660845436313769</v>
      </c>
      <c r="AA422">
        <v>227.63853542772449</v>
      </c>
      <c r="AB422">
        <v>6227.9028979932946</v>
      </c>
      <c r="AC422" s="1">
        <v>546.7401893205033</v>
      </c>
      <c r="AD422">
        <v>198662.28753274231</v>
      </c>
      <c r="AE422" s="1" t="s">
        <v>3</v>
      </c>
      <c r="AF422">
        <v>42208.224999999999</v>
      </c>
      <c r="AG422" s="1">
        <v>68802.315631076752</v>
      </c>
      <c r="AH422" s="1">
        <v>35.221949650000013</v>
      </c>
      <c r="AI422">
        <v>22.395285400000009</v>
      </c>
      <c r="AJ422">
        <v>24.82508095</v>
      </c>
      <c r="AK422">
        <v>1.6325000000000001</v>
      </c>
      <c r="AL422">
        <v>1.0693469499999999</v>
      </c>
      <c r="AM422">
        <v>1.4231898999999999</v>
      </c>
      <c r="AN422">
        <v>1968.3646084051929</v>
      </c>
      <c r="AO422" s="1">
        <v>1.268769711767745</v>
      </c>
      <c r="AP422">
        <v>2217.2726585752539</v>
      </c>
      <c r="AQ422" s="1">
        <v>3260.933153607265</v>
      </c>
      <c r="AR422" s="1">
        <v>9008.7134268912887</v>
      </c>
      <c r="AS422" s="1">
        <v>743.01137850416922</v>
      </c>
      <c r="AT422">
        <v>482.60327223261629</v>
      </c>
      <c r="AU422">
        <v>15712.5338898106</v>
      </c>
      <c r="AV422" s="1">
        <v>8221.8942776385356</v>
      </c>
      <c r="AW422" s="1">
        <v>0.46922015026500002</v>
      </c>
      <c r="AX422">
        <v>6916.6630666722867</v>
      </c>
      <c r="AY422" s="1">
        <v>0.36981119000500001</v>
      </c>
      <c r="AZ422">
        <v>1438.9279424655299</v>
      </c>
      <c r="BA422">
        <v>7.9355081714999998E-2</v>
      </c>
      <c r="BB422">
        <v>1492.83781988274</v>
      </c>
      <c r="BC422" s="1">
        <v>8.1613578024999994E-2</v>
      </c>
      <c r="BD422">
        <v>18070.323106659089</v>
      </c>
      <c r="BE422" s="1">
        <v>0.54740563500927519</v>
      </c>
      <c r="BF422">
        <v>0.2399248107906212</v>
      </c>
      <c r="BG422">
        <v>0.15073344929798449</v>
      </c>
      <c r="BH422">
        <v>4.0664979656551373E-2</v>
      </c>
      <c r="BI422">
        <v>2.1271125245567721E-2</v>
      </c>
    </row>
    <row r="423" spans="1:61" x14ac:dyDescent="0.35">
      <c r="A423" t="s">
        <v>1746</v>
      </c>
      <c r="B423" t="s">
        <v>1049</v>
      </c>
      <c r="C423">
        <v>125.3</v>
      </c>
      <c r="D423">
        <v>7.5669804873398832</v>
      </c>
      <c r="E423">
        <v>881.18261254999993</v>
      </c>
      <c r="F423">
        <v>1.7601499456067281E-2</v>
      </c>
      <c r="G423" t="s">
        <v>3</v>
      </c>
      <c r="H423" t="s">
        <v>3</v>
      </c>
      <c r="I423">
        <v>2.5032965648760359E-2</v>
      </c>
      <c r="J423">
        <v>0.94866596972017025</v>
      </c>
      <c r="K423">
        <v>2.1052237672685489E-2</v>
      </c>
      <c r="L423">
        <v>0.35460127206368641</v>
      </c>
      <c r="M423">
        <v>1.5081419951165411E-2</v>
      </c>
      <c r="N423">
        <v>0.1574671365176383</v>
      </c>
      <c r="O423">
        <v>60883.330814192501</v>
      </c>
      <c r="P423" s="1">
        <v>0.2081955310724726</v>
      </c>
      <c r="Q423">
        <v>0.1721965550519054</v>
      </c>
      <c r="R423">
        <v>0.61960791387562231</v>
      </c>
      <c r="S423">
        <v>10.205</v>
      </c>
      <c r="T423">
        <v>77028.699318897518</v>
      </c>
      <c r="U423" s="1">
        <v>98.21888128654841</v>
      </c>
      <c r="V423">
        <v>244355.83448561991</v>
      </c>
      <c r="W423" s="1">
        <v>0.70372160253655458</v>
      </c>
      <c r="X423">
        <v>7.0783333349385982E-2</v>
      </c>
      <c r="Y423">
        <v>0.2254950641140594</v>
      </c>
      <c r="Z423">
        <v>0.29627839746344542</v>
      </c>
      <c r="AA423">
        <v>244.35583448561999</v>
      </c>
      <c r="AB423">
        <v>6653.7080016999435</v>
      </c>
      <c r="AC423" s="1">
        <v>502.92176950961459</v>
      </c>
      <c r="AD423">
        <v>210353.04320369961</v>
      </c>
      <c r="AE423" s="1" t="s">
        <v>3</v>
      </c>
      <c r="AF423">
        <v>37974.474999999999</v>
      </c>
      <c r="AG423" s="1">
        <v>64337.012674205747</v>
      </c>
      <c r="AH423" s="1">
        <v>33.273439649999993</v>
      </c>
      <c r="AI423">
        <v>22.263951300000009</v>
      </c>
      <c r="AJ423">
        <v>23.1040125</v>
      </c>
      <c r="AK423">
        <v>1.28</v>
      </c>
      <c r="AL423">
        <v>0.9373281</v>
      </c>
      <c r="AM423">
        <v>1.1755694000000001</v>
      </c>
      <c r="AN423">
        <v>1223.840899730403</v>
      </c>
      <c r="AO423" s="1">
        <v>1.244348518574834</v>
      </c>
      <c r="AP423">
        <v>2091.2669817152532</v>
      </c>
      <c r="AQ423" s="1">
        <v>3263.0116314860011</v>
      </c>
      <c r="AR423" s="1">
        <v>9003.4487983167528</v>
      </c>
      <c r="AS423" s="1">
        <v>836.51869962490559</v>
      </c>
      <c r="AT423">
        <v>450.26698832482492</v>
      </c>
      <c r="AU423">
        <v>15644.51309946774</v>
      </c>
      <c r="AV423" s="1">
        <v>7835.0474046674144</v>
      </c>
      <c r="AW423" s="1">
        <v>0.45557910637499999</v>
      </c>
      <c r="AX423">
        <v>6494.9109133292004</v>
      </c>
      <c r="AY423" s="1">
        <v>0.35562801955500001</v>
      </c>
      <c r="AZ423">
        <v>1483.1273440534601</v>
      </c>
      <c r="BA423">
        <v>8.3591727505000005E-2</v>
      </c>
      <c r="BB423">
        <v>1873.3790838294551</v>
      </c>
      <c r="BC423" s="1">
        <v>0.10520114657</v>
      </c>
      <c r="BD423">
        <v>17686.46474587953</v>
      </c>
      <c r="BE423" s="1">
        <v>0.54371778843765672</v>
      </c>
      <c r="BF423">
        <v>0.2382721069642332</v>
      </c>
      <c r="BG423">
        <v>0.145351817942342</v>
      </c>
      <c r="BH423">
        <v>4.5742411509064849E-2</v>
      </c>
      <c r="BI423">
        <v>2.6915875146703089E-2</v>
      </c>
    </row>
    <row r="424" spans="1:61" x14ac:dyDescent="0.35">
      <c r="A424" t="s">
        <v>1747</v>
      </c>
      <c r="B424" t="s">
        <v>1050</v>
      </c>
      <c r="C424">
        <v>30.6</v>
      </c>
      <c r="D424">
        <v>249.77644514836319</v>
      </c>
      <c r="E424">
        <v>6600.3106341000002</v>
      </c>
      <c r="F424">
        <v>3.6356655181492697E-2</v>
      </c>
      <c r="G424">
        <v>0.13232065690997671</v>
      </c>
      <c r="H424">
        <v>2.1589259418519431E-3</v>
      </c>
      <c r="I424">
        <v>8.7815362528375601E-2</v>
      </c>
      <c r="J424">
        <v>0.66457107775062485</v>
      </c>
      <c r="K424">
        <v>7.7458941399292852E-2</v>
      </c>
      <c r="L424">
        <v>0.45256208016204208</v>
      </c>
      <c r="M424">
        <v>4.9755527117542428E-2</v>
      </c>
      <c r="N424">
        <v>0.17021849135834971</v>
      </c>
      <c r="O424">
        <v>74288.405262221015</v>
      </c>
      <c r="P424" s="1">
        <v>0.1780853022049462</v>
      </c>
      <c r="Q424">
        <v>0.18529164367932949</v>
      </c>
      <c r="R424">
        <v>0.63662305411572406</v>
      </c>
      <c r="S424">
        <v>42.444500000000012</v>
      </c>
      <c r="T424">
        <v>100387.0528574295</v>
      </c>
      <c r="U424" s="1">
        <v>152.2651544697539</v>
      </c>
      <c r="V424">
        <v>218047.799006752</v>
      </c>
      <c r="W424" s="1">
        <v>0.72138312956917483</v>
      </c>
      <c r="X424">
        <v>0.23053855180518229</v>
      </c>
      <c r="Y424">
        <v>4.8078318625642782E-2</v>
      </c>
      <c r="Z424">
        <v>0.27861687043082511</v>
      </c>
      <c r="AA424">
        <v>218.047799006752</v>
      </c>
      <c r="AB424">
        <v>8237.9746257378902</v>
      </c>
      <c r="AC424" s="1">
        <v>819.88274060125877</v>
      </c>
      <c r="AD424">
        <v>178530.1851230613</v>
      </c>
      <c r="AE424" s="1" t="s">
        <v>3</v>
      </c>
      <c r="AF424">
        <v>40465.9</v>
      </c>
      <c r="AG424" s="1">
        <v>66319.669447447377</v>
      </c>
      <c r="AH424" s="1">
        <v>64.432203250000001</v>
      </c>
      <c r="AI424">
        <v>33.900183849999998</v>
      </c>
      <c r="AJ424">
        <v>42.003663899999992</v>
      </c>
      <c r="AK424">
        <v>2.0335000000000001</v>
      </c>
      <c r="AL424">
        <v>1.5315097499999999</v>
      </c>
      <c r="AM424">
        <v>1.77125105</v>
      </c>
      <c r="AN424">
        <v>161.41637227019001</v>
      </c>
      <c r="AO424" s="1">
        <v>0.98972180569293311</v>
      </c>
      <c r="AP424">
        <v>1719.0677684943009</v>
      </c>
      <c r="AQ424" s="1">
        <v>2553.6481219158309</v>
      </c>
      <c r="AR424" s="1">
        <v>8717.0950635472727</v>
      </c>
      <c r="AS424" s="1">
        <v>1010.5206711528</v>
      </c>
      <c r="AT424">
        <v>488.1081451159618</v>
      </c>
      <c r="AU424">
        <v>14488.439770226159</v>
      </c>
      <c r="AV424" s="1">
        <v>4969.3417542691213</v>
      </c>
      <c r="AW424" s="1">
        <v>0.32076985821499998</v>
      </c>
      <c r="AX424">
        <v>7449.4057547258344</v>
      </c>
      <c r="AY424" s="1">
        <v>0.46784244180500012</v>
      </c>
      <c r="AZ424">
        <v>1277.294798607755</v>
      </c>
      <c r="BA424" s="1">
        <v>8.3210472929999987E-2</v>
      </c>
      <c r="BB424">
        <v>2009.8213852987999</v>
      </c>
      <c r="BC424" s="1">
        <v>0.12817722706500001</v>
      </c>
      <c r="BD424">
        <v>15705.86369290151</v>
      </c>
      <c r="BE424" s="1">
        <v>0.58503508920626213</v>
      </c>
      <c r="BF424">
        <v>0.23421511129574021</v>
      </c>
      <c r="BG424">
        <v>0.13449688204065249</v>
      </c>
      <c r="BH424">
        <v>3.2452181834081113E-2</v>
      </c>
      <c r="BI424">
        <v>1.3800735623263821E-2</v>
      </c>
    </row>
    <row r="425" spans="1:61" x14ac:dyDescent="0.35">
      <c r="A425" t="s">
        <v>1748</v>
      </c>
      <c r="B425" t="s">
        <v>1051</v>
      </c>
      <c r="C425">
        <v>88.7</v>
      </c>
      <c r="D425">
        <v>9.2934861135841693</v>
      </c>
      <c r="E425">
        <v>752.65808545000004</v>
      </c>
      <c r="F425" t="s">
        <v>3</v>
      </c>
      <c r="G425">
        <v>2.5871302880739109E-2</v>
      </c>
      <c r="H425" t="s">
        <v>3</v>
      </c>
      <c r="I425">
        <v>8.5671363593204042E-2</v>
      </c>
      <c r="J425">
        <v>0.88042507783046076</v>
      </c>
      <c r="K425">
        <v>2.445923015822719E-2</v>
      </c>
      <c r="L425">
        <v>0.28113856255629788</v>
      </c>
      <c r="M425">
        <v>2.2701881152087051E-2</v>
      </c>
      <c r="N425">
        <v>0.14353288865602251</v>
      </c>
      <c r="O425">
        <v>63807.470661316504</v>
      </c>
      <c r="P425" s="1">
        <v>0.18786757994689079</v>
      </c>
      <c r="Q425">
        <v>0.16554670617589901</v>
      </c>
      <c r="R425">
        <v>0.64658571387721031</v>
      </c>
      <c r="S425">
        <v>7.8144999999999998</v>
      </c>
      <c r="T425">
        <v>73143.808716557003</v>
      </c>
      <c r="U425" s="1">
        <v>108.07972441697819</v>
      </c>
      <c r="V425">
        <v>239369.06856973251</v>
      </c>
      <c r="W425" s="1">
        <v>0.70564844426713569</v>
      </c>
      <c r="X425">
        <v>6.6108605618321437E-2</v>
      </c>
      <c r="Y425">
        <v>0.22824295011454279</v>
      </c>
      <c r="Z425">
        <v>0.29435155573286431</v>
      </c>
      <c r="AA425">
        <v>239.3690685697326</v>
      </c>
      <c r="AB425">
        <v>6333.8558999105389</v>
      </c>
      <c r="AC425" s="1">
        <v>544.44689345803761</v>
      </c>
      <c r="AD425">
        <v>209337.9973396041</v>
      </c>
      <c r="AE425" s="1" t="s">
        <v>3</v>
      </c>
      <c r="AF425">
        <v>40793.224999999999</v>
      </c>
      <c r="AG425" s="1">
        <v>66601.674297293779</v>
      </c>
      <c r="AH425" s="1">
        <v>36.947724600000001</v>
      </c>
      <c r="AI425">
        <v>22.433497549999998</v>
      </c>
      <c r="AJ425">
        <v>27.801086099999999</v>
      </c>
      <c r="AK425">
        <v>1.9555</v>
      </c>
      <c r="AL425">
        <v>1.3520271500000001</v>
      </c>
      <c r="AM425">
        <v>1.8253027500000001</v>
      </c>
      <c r="AN425">
        <v>1955.030223549267</v>
      </c>
      <c r="AO425" s="1">
        <v>1.3625084256541</v>
      </c>
      <c r="AP425">
        <v>2100.002171285591</v>
      </c>
      <c r="AQ425" s="1">
        <v>3229.1563618263399</v>
      </c>
      <c r="AR425" s="1">
        <v>8768.2121244233676</v>
      </c>
      <c r="AS425" s="1">
        <v>808.93692584879363</v>
      </c>
      <c r="AT425">
        <v>408.8119131583897</v>
      </c>
      <c r="AU425">
        <v>15315.11949654248</v>
      </c>
      <c r="AV425" s="1">
        <v>7322.864973863967</v>
      </c>
      <c r="AW425" s="1">
        <v>0.42458611022499992</v>
      </c>
      <c r="AX425">
        <v>7149.0104139979812</v>
      </c>
      <c r="AY425" s="1">
        <v>0.40924511321000001</v>
      </c>
      <c r="AZ425">
        <v>1501.7999789562</v>
      </c>
      <c r="BA425">
        <v>8.5667825209999993E-2</v>
      </c>
      <c r="BB425">
        <v>1407.8156141452801</v>
      </c>
      <c r="BC425" s="1">
        <v>8.0500951339999988E-2</v>
      </c>
      <c r="BD425">
        <v>17381.49098096343</v>
      </c>
      <c r="BE425" s="1">
        <v>0.55034473404985362</v>
      </c>
      <c r="BF425">
        <v>0.23584797419367109</v>
      </c>
      <c r="BG425">
        <v>0.1518907543397878</v>
      </c>
      <c r="BH425">
        <v>3.8212669200019991E-2</v>
      </c>
      <c r="BI425">
        <v>2.37038682166676E-2</v>
      </c>
    </row>
    <row r="426" spans="1:61" x14ac:dyDescent="0.35">
      <c r="A426" t="s">
        <v>1749</v>
      </c>
      <c r="B426" t="s">
        <v>1052</v>
      </c>
      <c r="C426">
        <v>141</v>
      </c>
      <c r="D426">
        <v>11.47126289333686</v>
      </c>
      <c r="E426">
        <v>1347.83871125</v>
      </c>
      <c r="F426">
        <v>5.8887991250898006E-3</v>
      </c>
      <c r="G426">
        <v>1.381275909473815E-2</v>
      </c>
      <c r="H426" t="s">
        <v>3</v>
      </c>
      <c r="I426">
        <v>3.1917916720444389E-2</v>
      </c>
      <c r="J426">
        <v>0.91807351478945753</v>
      </c>
      <c r="K426">
        <v>3.7544738723297222E-2</v>
      </c>
      <c r="L426">
        <v>0.52334586195034649</v>
      </c>
      <c r="M426">
        <v>1.1083559110117949E-2</v>
      </c>
      <c r="N426">
        <v>0.1781085912815055</v>
      </c>
      <c r="O426">
        <v>59478.170402671487</v>
      </c>
      <c r="P426" s="1">
        <v>0.20713678421639539</v>
      </c>
      <c r="Q426">
        <v>0.17326964429943581</v>
      </c>
      <c r="R426">
        <v>0.61959357148416883</v>
      </c>
      <c r="S426">
        <v>11.996</v>
      </c>
      <c r="T426">
        <v>81724.306290282489</v>
      </c>
      <c r="U426" s="1">
        <v>115.3909444789909</v>
      </c>
      <c r="V426">
        <v>220322.655150142</v>
      </c>
      <c r="W426" s="1">
        <v>0.71636424969539003</v>
      </c>
      <c r="X426">
        <v>0.13485257448078311</v>
      </c>
      <c r="Y426">
        <v>0.1487831758238268</v>
      </c>
      <c r="Z426">
        <v>0.28363575030461002</v>
      </c>
      <c r="AA426">
        <v>220.32265515014211</v>
      </c>
      <c r="AB426">
        <v>5295.4126578425557</v>
      </c>
      <c r="AC426" s="1">
        <v>480.57244025362269</v>
      </c>
      <c r="AD426">
        <v>180122.75542352119</v>
      </c>
      <c r="AE426" s="1" t="s">
        <v>3</v>
      </c>
      <c r="AF426">
        <v>35058.824999999997</v>
      </c>
      <c r="AG426" s="1">
        <v>55147.148961051273</v>
      </c>
      <c r="AH426" s="1">
        <v>32.773358799999997</v>
      </c>
      <c r="AI426">
        <v>20.953956250000001</v>
      </c>
      <c r="AJ426">
        <v>23.671404500000001</v>
      </c>
      <c r="AK426">
        <v>1.61</v>
      </c>
      <c r="AL426">
        <v>1.1657264000000001</v>
      </c>
      <c r="AM426">
        <v>1.4246968499999999</v>
      </c>
      <c r="AN426">
        <v>918.60529262194689</v>
      </c>
      <c r="AO426" s="1">
        <v>1.211444353818218</v>
      </c>
      <c r="AP426">
        <v>2003.8312400357479</v>
      </c>
      <c r="AQ426" s="1">
        <v>3529.5664387102329</v>
      </c>
      <c r="AR426" s="1">
        <v>8315.2339015424459</v>
      </c>
      <c r="AS426" s="1">
        <v>855.85651385306096</v>
      </c>
      <c r="AT426">
        <v>338.71109553564099</v>
      </c>
      <c r="AU426">
        <v>15043.199189677131</v>
      </c>
      <c r="AV426" s="1">
        <v>8067.3357766340969</v>
      </c>
      <c r="AW426" s="1">
        <v>0.48083296975000012</v>
      </c>
      <c r="AX426">
        <v>5596.923555065905</v>
      </c>
      <c r="AY426" s="1">
        <v>0.31490094296999988</v>
      </c>
      <c r="AZ426">
        <v>1055.83667282038</v>
      </c>
      <c r="BA426">
        <v>6.1956671120000008E-2</v>
      </c>
      <c r="BB426">
        <v>2416.8363048773299</v>
      </c>
      <c r="BC426" s="1">
        <v>0.14230941617000001</v>
      </c>
      <c r="BD426">
        <v>17136.932309397711</v>
      </c>
      <c r="BE426" s="1">
        <v>0.54772453050536474</v>
      </c>
      <c r="BF426">
        <v>0.2441187621863328</v>
      </c>
      <c r="BG426">
        <v>0.1417587035546905</v>
      </c>
      <c r="BH426">
        <v>4.6283928008788777E-2</v>
      </c>
      <c r="BI426">
        <v>2.0114075744823059E-2</v>
      </c>
    </row>
    <row r="427" spans="1:61" x14ac:dyDescent="0.35">
      <c r="A427" t="s">
        <v>1750</v>
      </c>
      <c r="B427" t="s">
        <v>1053</v>
      </c>
      <c r="C427">
        <v>40.6</v>
      </c>
      <c r="D427">
        <v>53.147606529732208</v>
      </c>
      <c r="E427">
        <v>2004.6036977000001</v>
      </c>
      <c r="F427">
        <v>1.454113499753824E-2</v>
      </c>
      <c r="G427">
        <v>5.2063800377345718E-2</v>
      </c>
      <c r="H427" t="s">
        <v>3</v>
      </c>
      <c r="I427">
        <v>8.7875465702524885E-2</v>
      </c>
      <c r="J427">
        <v>0.78694944436938974</v>
      </c>
      <c r="K427">
        <v>5.9209104839723033E-2</v>
      </c>
      <c r="L427">
        <v>0.36837760455786339</v>
      </c>
      <c r="M427">
        <v>3.1456983175544573E-2</v>
      </c>
      <c r="N427">
        <v>0.1417886956266832</v>
      </c>
      <c r="O427">
        <v>68768.383399357001</v>
      </c>
      <c r="P427" s="1">
        <v>0.17498719674111271</v>
      </c>
      <c r="Q427">
        <v>0.18009009894606939</v>
      </c>
      <c r="R427">
        <v>0.64492270431281784</v>
      </c>
      <c r="S427">
        <v>15.289</v>
      </c>
      <c r="T427">
        <v>91093.833361272496</v>
      </c>
      <c r="U427" s="1">
        <v>137.41552449924461</v>
      </c>
      <c r="V427">
        <v>241707.23417231979</v>
      </c>
      <c r="W427" s="1">
        <v>0.71499147378360184</v>
      </c>
      <c r="X427">
        <v>0.2211897500139571</v>
      </c>
      <c r="Y427">
        <v>6.3818776202440988E-2</v>
      </c>
      <c r="Z427">
        <v>0.28500852621639811</v>
      </c>
      <c r="AA427">
        <v>241.70723417231969</v>
      </c>
      <c r="AB427">
        <v>7972.5491439534117</v>
      </c>
      <c r="AC427" s="1">
        <v>755.49702119387791</v>
      </c>
      <c r="AD427">
        <v>201650.28397275979</v>
      </c>
      <c r="AE427" s="1" t="s">
        <v>3</v>
      </c>
      <c r="AF427">
        <v>41013.074999999997</v>
      </c>
      <c r="AG427" s="1">
        <v>73574.621505297429</v>
      </c>
      <c r="AH427" s="1">
        <v>51.178871299999997</v>
      </c>
      <c r="AI427">
        <v>30.41969765000001</v>
      </c>
      <c r="AJ427">
        <v>37.673686050000001</v>
      </c>
      <c r="AK427">
        <v>1.8069999999999999</v>
      </c>
      <c r="AL427">
        <v>1.4234665</v>
      </c>
      <c r="AM427">
        <v>1.7355759500000001</v>
      </c>
      <c r="AN427">
        <v>133.770419560123</v>
      </c>
      <c r="AO427" s="1">
        <v>0.90511070845287489</v>
      </c>
      <c r="AP427">
        <v>1806.43809368293</v>
      </c>
      <c r="AQ427" s="1">
        <v>2623.910260982896</v>
      </c>
      <c r="AR427" s="1">
        <v>8103.3427709346124</v>
      </c>
      <c r="AS427" s="1">
        <v>867.31567682716229</v>
      </c>
      <c r="AT427">
        <v>416.88880850613589</v>
      </c>
      <c r="AU427">
        <v>13817.89561093374</v>
      </c>
      <c r="AV427" s="1">
        <v>4934.2333088996447</v>
      </c>
      <c r="AW427" s="1">
        <v>0.33817185033500002</v>
      </c>
      <c r="AX427">
        <v>7442.7791521249137</v>
      </c>
      <c r="AY427" s="1">
        <v>0.48579630698999993</v>
      </c>
      <c r="AZ427">
        <v>1135.465819580445</v>
      </c>
      <c r="BA427">
        <v>7.4539837164999997E-2</v>
      </c>
      <c r="BB427">
        <v>1509.6179587889051</v>
      </c>
      <c r="BC427" s="1">
        <v>0.101492005505</v>
      </c>
      <c r="BD427">
        <v>15022.09623939391</v>
      </c>
      <c r="BE427" s="1">
        <v>0.58133133144699933</v>
      </c>
      <c r="BF427">
        <v>0.2292590387611734</v>
      </c>
      <c r="BG427">
        <v>0.13851008724331509</v>
      </c>
      <c r="BH427">
        <v>3.4338327558369512E-2</v>
      </c>
      <c r="BI427">
        <v>1.6561214990142719E-2</v>
      </c>
    </row>
    <row r="428" spans="1:61" x14ac:dyDescent="0.35">
      <c r="A428" t="s">
        <v>1751</v>
      </c>
      <c r="B428" t="s">
        <v>1054</v>
      </c>
      <c r="C428">
        <v>64.8</v>
      </c>
      <c r="D428">
        <v>32.305578767781441</v>
      </c>
      <c r="E428">
        <v>1209.8873969000001</v>
      </c>
      <c r="F428" t="s">
        <v>3</v>
      </c>
      <c r="G428">
        <v>9.003425628330855E-2</v>
      </c>
      <c r="H428" t="s">
        <v>3</v>
      </c>
      <c r="I428">
        <v>5.9593969493060027E-2</v>
      </c>
      <c r="J428">
        <v>0.79355705967346246</v>
      </c>
      <c r="K428">
        <v>7.7876567025457671E-2</v>
      </c>
      <c r="L428">
        <v>0.85216957241621683</v>
      </c>
      <c r="M428">
        <v>4.9992066716950133E-2</v>
      </c>
      <c r="N428">
        <v>0.1920340924440937</v>
      </c>
      <c r="O428">
        <v>61596.215803863997</v>
      </c>
      <c r="P428" s="1">
        <v>0.2084220045632432</v>
      </c>
      <c r="Q428">
        <v>0.19779252566138511</v>
      </c>
      <c r="R428">
        <v>0.59378546977537172</v>
      </c>
      <c r="S428">
        <v>12.086</v>
      </c>
      <c r="T428">
        <v>85427.474636216997</v>
      </c>
      <c r="U428" s="1">
        <v>101.5304701843251</v>
      </c>
      <c r="V428">
        <v>191990.38109837781</v>
      </c>
      <c r="W428" s="1">
        <v>0.67185712497205086</v>
      </c>
      <c r="X428">
        <v>0.14089523187645281</v>
      </c>
      <c r="Y428">
        <v>0.1872476431514962</v>
      </c>
      <c r="Z428">
        <v>0.32814287502794892</v>
      </c>
      <c r="AA428">
        <v>191.9903810983779</v>
      </c>
      <c r="AB428">
        <v>5083.2874383933377</v>
      </c>
      <c r="AC428" s="1">
        <v>513.7967490451972</v>
      </c>
      <c r="AD428">
        <v>133825.51410620171</v>
      </c>
      <c r="AE428" s="1" t="s">
        <v>3</v>
      </c>
      <c r="AF428">
        <v>33163.9</v>
      </c>
      <c r="AG428" s="1">
        <v>50802.718059490158</v>
      </c>
      <c r="AH428" s="1">
        <v>39.026457700000002</v>
      </c>
      <c r="AI428">
        <v>22.36256685</v>
      </c>
      <c r="AJ428">
        <v>27.963822950000001</v>
      </c>
      <c r="AK428">
        <v>2.21</v>
      </c>
      <c r="AL428">
        <v>1.5716195500000001</v>
      </c>
      <c r="AM428">
        <v>1.9760625000000001</v>
      </c>
      <c r="AN428">
        <v>168.67592488108301</v>
      </c>
      <c r="AO428" s="1">
        <v>0.93041012712540705</v>
      </c>
      <c r="AP428">
        <v>2551.5570555315821</v>
      </c>
      <c r="AQ428" s="1">
        <v>3947.05802044547</v>
      </c>
      <c r="AR428" s="1">
        <v>9629.7108711701676</v>
      </c>
      <c r="AS428" s="1">
        <v>1068.499346695698</v>
      </c>
      <c r="AT428">
        <v>516.09755796204468</v>
      </c>
      <c r="AU428">
        <v>17573.486651834581</v>
      </c>
      <c r="AV428" s="1">
        <v>10089.099138147611</v>
      </c>
      <c r="AW428" s="1">
        <v>0.53409175321000002</v>
      </c>
      <c r="AX428">
        <v>4549.2733524515743</v>
      </c>
      <c r="AY428" s="1">
        <v>0.23554795247999999</v>
      </c>
      <c r="AZ428">
        <v>960.16901149981493</v>
      </c>
      <c r="BA428">
        <v>5.0149207289999997E-2</v>
      </c>
      <c r="BB428">
        <v>3472.8625434894998</v>
      </c>
      <c r="BC428" s="1">
        <v>0.18021108701999999</v>
      </c>
      <c r="BD428">
        <v>19071.404045588501</v>
      </c>
      <c r="BE428" s="1">
        <v>0.52627556625241501</v>
      </c>
      <c r="BF428">
        <v>0.24214378178647231</v>
      </c>
      <c r="BG428">
        <v>0.17295640145300761</v>
      </c>
      <c r="BH428">
        <v>3.7263896227540172E-2</v>
      </c>
      <c r="BI428">
        <v>2.13603542805651E-2</v>
      </c>
    </row>
    <row r="429" spans="1:61" x14ac:dyDescent="0.35">
      <c r="A429" t="s">
        <v>1752</v>
      </c>
      <c r="B429" t="s">
        <v>1055</v>
      </c>
      <c r="C429">
        <v>34.85</v>
      </c>
      <c r="D429">
        <v>63.62706181739393</v>
      </c>
      <c r="E429">
        <v>1843.9610885500001</v>
      </c>
      <c r="F429">
        <v>1.471773650917072E-2</v>
      </c>
      <c r="G429">
        <v>4.4942386627553683E-2</v>
      </c>
      <c r="H429" t="s">
        <v>3</v>
      </c>
      <c r="I429">
        <v>7.0285256256834433E-2</v>
      </c>
      <c r="J429">
        <v>0.81252732011580486</v>
      </c>
      <c r="K429">
        <v>6.0286763116027167E-2</v>
      </c>
      <c r="L429">
        <v>0.3485246041159259</v>
      </c>
      <c r="M429">
        <v>2.4756741087698941E-2</v>
      </c>
      <c r="N429">
        <v>0.14453951204809709</v>
      </c>
      <c r="O429">
        <v>66249.036174159002</v>
      </c>
      <c r="P429" s="1">
        <v>0.2017756167026119</v>
      </c>
      <c r="Q429">
        <v>0.17937526465159209</v>
      </c>
      <c r="R429">
        <v>0.61884911864579595</v>
      </c>
      <c r="S429">
        <v>14.714499999999999</v>
      </c>
      <c r="T429">
        <v>87670.819336112501</v>
      </c>
      <c r="U429" s="1">
        <v>128.89295283195551</v>
      </c>
      <c r="V429">
        <v>233589.58474755861</v>
      </c>
      <c r="W429" s="1">
        <v>0.69357795581782711</v>
      </c>
      <c r="X429">
        <v>0.2396669016747584</v>
      </c>
      <c r="Y429">
        <v>6.6755142507414406E-2</v>
      </c>
      <c r="Z429">
        <v>0.30642204418217278</v>
      </c>
      <c r="AA429">
        <v>233.58958474755849</v>
      </c>
      <c r="AB429">
        <v>7809.9941960901442</v>
      </c>
      <c r="AC429" s="1">
        <v>685.65974926103877</v>
      </c>
      <c r="AD429">
        <v>199639.26165001659</v>
      </c>
      <c r="AE429" s="1" t="s">
        <v>3</v>
      </c>
      <c r="AF429">
        <v>41677.625</v>
      </c>
      <c r="AG429" s="1">
        <v>71539.083800601526</v>
      </c>
      <c r="AH429" s="1">
        <v>51.800367650000013</v>
      </c>
      <c r="AI429">
        <v>30.5047426</v>
      </c>
      <c r="AJ429">
        <v>36.846945050000002</v>
      </c>
      <c r="AK429">
        <v>1.9125000000000001</v>
      </c>
      <c r="AL429">
        <v>1.4446460000000001</v>
      </c>
      <c r="AM429">
        <v>1.78102615</v>
      </c>
      <c r="AN429">
        <v>181.30674652084119</v>
      </c>
      <c r="AO429" s="1">
        <v>0.8868575647097956</v>
      </c>
      <c r="AP429">
        <v>1880.6850724584619</v>
      </c>
      <c r="AQ429" s="1">
        <v>2494.9218466494472</v>
      </c>
      <c r="AR429" s="1">
        <v>7943.2257194617969</v>
      </c>
      <c r="AS429" s="1">
        <v>802.17778076254058</v>
      </c>
      <c r="AT429">
        <v>384.97104619680027</v>
      </c>
      <c r="AU429">
        <v>13505.98146552905</v>
      </c>
      <c r="AV429" s="1">
        <v>4813.7107385712707</v>
      </c>
      <c r="AW429" s="1">
        <v>0.34276106116499999</v>
      </c>
      <c r="AX429">
        <v>7217.5979734719049</v>
      </c>
      <c r="AY429" s="1">
        <v>0.48014460426499989</v>
      </c>
      <c r="AZ429">
        <v>1127.8122993730001</v>
      </c>
      <c r="BA429">
        <v>7.4708081499999995E-2</v>
      </c>
      <c r="BB429">
        <v>1484.2516900708299</v>
      </c>
      <c r="BC429" s="1">
        <v>0.102386253065</v>
      </c>
      <c r="BD429">
        <v>14643.372701487</v>
      </c>
      <c r="BE429" s="1">
        <v>0.57572633819931807</v>
      </c>
      <c r="BF429">
        <v>0.22955759983777441</v>
      </c>
      <c r="BG429">
        <v>0.14489330136409581</v>
      </c>
      <c r="BH429">
        <v>3.2731587317135623E-2</v>
      </c>
      <c r="BI429">
        <v>1.7091173281676041E-2</v>
      </c>
    </row>
    <row r="430" spans="1:61" x14ac:dyDescent="0.35">
      <c r="A430" t="s">
        <v>1753</v>
      </c>
      <c r="B430" t="s">
        <v>1056</v>
      </c>
      <c r="C430">
        <v>31.8</v>
      </c>
      <c r="D430">
        <v>120.53803270056621</v>
      </c>
      <c r="E430">
        <v>3540.209833800001</v>
      </c>
      <c r="F430">
        <v>1.542219176544635E-2</v>
      </c>
      <c r="G430">
        <v>4.8275951750689813E-2</v>
      </c>
      <c r="H430">
        <v>2.375512255992032E-3</v>
      </c>
      <c r="I430">
        <v>5.811866355083202E-2</v>
      </c>
      <c r="J430">
        <v>0.80222998612985741</v>
      </c>
      <c r="K430">
        <v>7.5205211503494754E-2</v>
      </c>
      <c r="L430">
        <v>0.45203822978596991</v>
      </c>
      <c r="M430">
        <v>1.6004557262056091E-2</v>
      </c>
      <c r="N430">
        <v>0.17159718234001409</v>
      </c>
      <c r="O430">
        <v>68355.812759213499</v>
      </c>
      <c r="P430" s="1">
        <v>0.20527757374800171</v>
      </c>
      <c r="Q430">
        <v>0.17169923898490111</v>
      </c>
      <c r="R430">
        <v>0.62302318726709716</v>
      </c>
      <c r="S430">
        <v>25.67</v>
      </c>
      <c r="T430">
        <v>95397.521872488986</v>
      </c>
      <c r="U430" s="1">
        <v>142.56763778230379</v>
      </c>
      <c r="V430">
        <v>201196.7853554438</v>
      </c>
      <c r="W430" s="1">
        <v>0.71608742535357639</v>
      </c>
      <c r="X430">
        <v>0.23021479070707829</v>
      </c>
      <c r="Y430">
        <v>5.3697783939345253E-2</v>
      </c>
      <c r="Z430">
        <v>0.28391257464642361</v>
      </c>
      <c r="AA430">
        <v>201.19678535544381</v>
      </c>
      <c r="AB430">
        <v>6222.6312171609852</v>
      </c>
      <c r="AC430" s="1">
        <v>640.78927517535089</v>
      </c>
      <c r="AD430">
        <v>159135.0913703345</v>
      </c>
      <c r="AE430" s="1" t="s">
        <v>3</v>
      </c>
      <c r="AF430">
        <v>38078.199999999997</v>
      </c>
      <c r="AG430" s="1">
        <v>62942.387373501777</v>
      </c>
      <c r="AH430" s="1">
        <v>53.555424050000013</v>
      </c>
      <c r="AI430">
        <v>27.6344256</v>
      </c>
      <c r="AJ430">
        <v>33.945219950000002</v>
      </c>
      <c r="AK430">
        <v>2.085</v>
      </c>
      <c r="AL430">
        <v>1.4418561000000001</v>
      </c>
      <c r="AM430">
        <v>1.7665906499999999</v>
      </c>
      <c r="AN430">
        <v>604.86925699280073</v>
      </c>
      <c r="AO430" s="1">
        <v>1.0031202268207551</v>
      </c>
      <c r="AP430">
        <v>1728.074710605461</v>
      </c>
      <c r="AQ430" s="1">
        <v>2551.1893879256472</v>
      </c>
      <c r="AR430" s="1">
        <v>8135.9937422199846</v>
      </c>
      <c r="AS430" s="1">
        <v>883.0081807549783</v>
      </c>
      <c r="AT430">
        <v>420.42328938359151</v>
      </c>
      <c r="AU430">
        <v>13718.689310889669</v>
      </c>
      <c r="AV430" s="1">
        <v>5796.959961507705</v>
      </c>
      <c r="AW430" s="1">
        <v>0.39166811687999992</v>
      </c>
      <c r="AX430">
        <v>6238.1168739392306</v>
      </c>
      <c r="AY430" s="1">
        <v>0.41201259711499988</v>
      </c>
      <c r="AZ430">
        <v>970.25336795766486</v>
      </c>
      <c r="BA430">
        <v>6.5207107439999995E-2</v>
      </c>
      <c r="BB430">
        <v>1990.2779260361399</v>
      </c>
      <c r="BC430" s="1">
        <v>0.13111217857499999</v>
      </c>
      <c r="BD430">
        <v>14995.60812944074</v>
      </c>
      <c r="BE430" s="1">
        <v>0.56445585825788847</v>
      </c>
      <c r="BF430">
        <v>0.2321409284805028</v>
      </c>
      <c r="BG430">
        <v>0.15409666805521641</v>
      </c>
      <c r="BH430">
        <v>3.1500200819385087E-2</v>
      </c>
      <c r="BI430">
        <v>1.780634438700715E-2</v>
      </c>
    </row>
    <row r="431" spans="1:61" x14ac:dyDescent="0.35">
      <c r="A431" t="s">
        <v>1754</v>
      </c>
      <c r="B431" t="s">
        <v>1057</v>
      </c>
      <c r="C431">
        <v>25.15</v>
      </c>
      <c r="D431">
        <v>215.9991344319898</v>
      </c>
      <c r="E431">
        <v>5129.3485906000014</v>
      </c>
      <c r="F431">
        <v>7.1760594375667508E-2</v>
      </c>
      <c r="G431">
        <v>7.4421468239284319E-2</v>
      </c>
      <c r="H431">
        <v>2.6443316565214572E-3</v>
      </c>
      <c r="I431">
        <v>5.1481278283787527E-2</v>
      </c>
      <c r="J431">
        <v>0.74570596540585876</v>
      </c>
      <c r="K431">
        <v>5.5530292762476119E-2</v>
      </c>
      <c r="L431">
        <v>0.15145468237457649</v>
      </c>
      <c r="M431">
        <v>3.482198719499284E-2</v>
      </c>
      <c r="N431">
        <v>0.12790066128301919</v>
      </c>
      <c r="O431">
        <v>79887.541167544987</v>
      </c>
      <c r="P431" s="1">
        <v>0.15455132920522191</v>
      </c>
      <c r="Q431">
        <v>0.16946081898823109</v>
      </c>
      <c r="R431">
        <v>0.67598785180654708</v>
      </c>
      <c r="S431">
        <v>33.322500000000012</v>
      </c>
      <c r="T431">
        <v>106560.51215967649</v>
      </c>
      <c r="U431" s="1">
        <v>162.84558003300711</v>
      </c>
      <c r="V431">
        <v>310212.03897668869</v>
      </c>
      <c r="W431" s="1">
        <v>0.77858170704234053</v>
      </c>
      <c r="X431">
        <v>0.18724636633323599</v>
      </c>
      <c r="Y431">
        <v>3.4171926624423463E-2</v>
      </c>
      <c r="Z431">
        <v>0.22141829295765961</v>
      </c>
      <c r="AA431">
        <v>310.21203897668869</v>
      </c>
      <c r="AB431">
        <v>11967.376106401331</v>
      </c>
      <c r="AC431" s="1">
        <v>1093.1931359984569</v>
      </c>
      <c r="AD431">
        <v>281815.18268151011</v>
      </c>
      <c r="AE431" s="1" t="s">
        <v>3</v>
      </c>
      <c r="AF431">
        <v>58983.6</v>
      </c>
      <c r="AG431" s="1">
        <v>129704.8367879935</v>
      </c>
      <c r="AH431" s="1">
        <v>71.607659999999981</v>
      </c>
      <c r="AI431">
        <v>36.538660700000008</v>
      </c>
      <c r="AJ431">
        <v>44.7070784</v>
      </c>
      <c r="AK431">
        <v>1.988</v>
      </c>
      <c r="AL431">
        <v>1.3605133</v>
      </c>
      <c r="AM431">
        <v>1.5715517999999999</v>
      </c>
      <c r="AN431">
        <v>0</v>
      </c>
      <c r="AO431" s="1">
        <v>0.64964660538926933</v>
      </c>
      <c r="AP431">
        <v>1832.3452210577391</v>
      </c>
      <c r="AQ431" s="1">
        <v>2548.6468642681971</v>
      </c>
      <c r="AR431" s="1">
        <v>9256.9506360116466</v>
      </c>
      <c r="AS431" s="1">
        <v>1107.551811193149</v>
      </c>
      <c r="AT431">
        <v>459.74699092516329</v>
      </c>
      <c r="AU431">
        <v>15205.241523455899</v>
      </c>
      <c r="AV431" s="1">
        <v>2818.017940730515</v>
      </c>
      <c r="AW431" s="1">
        <v>0.18364032870499999</v>
      </c>
      <c r="AX431">
        <v>10488.76399113984</v>
      </c>
      <c r="AY431" s="1">
        <v>0.66201016998499995</v>
      </c>
      <c r="AZ431">
        <v>1393.827080879885</v>
      </c>
      <c r="BA431" s="1">
        <v>8.9377037540000009E-2</v>
      </c>
      <c r="BB431">
        <v>1006.80911953161</v>
      </c>
      <c r="BC431" s="1">
        <v>6.4972463755000001E-2</v>
      </c>
      <c r="BD431">
        <v>15707.418132281849</v>
      </c>
      <c r="BE431" s="1">
        <v>0.60756361099393041</v>
      </c>
      <c r="BF431">
        <v>0.23011081299373201</v>
      </c>
      <c r="BG431">
        <v>0.1147623770038789</v>
      </c>
      <c r="BH431">
        <v>3.1035713304016499E-2</v>
      </c>
      <c r="BI431">
        <v>1.6527485704442211E-2</v>
      </c>
    </row>
    <row r="432" spans="1:61" x14ac:dyDescent="0.35">
      <c r="A432" t="s">
        <v>1755</v>
      </c>
      <c r="B432" t="s">
        <v>1058</v>
      </c>
      <c r="C432">
        <v>77.7</v>
      </c>
      <c r="D432">
        <v>8.4835062339902247</v>
      </c>
      <c r="E432">
        <v>608.59981300000004</v>
      </c>
      <c r="F432" t="s">
        <v>3</v>
      </c>
      <c r="G432">
        <v>3.1487901941667527E-2</v>
      </c>
      <c r="H432" t="s">
        <v>3</v>
      </c>
      <c r="I432">
        <v>8.379461332002533E-2</v>
      </c>
      <c r="J432">
        <v>0.88068869803997618</v>
      </c>
      <c r="K432">
        <v>2.600247137781303E-2</v>
      </c>
      <c r="L432">
        <v>0.29881169082903908</v>
      </c>
      <c r="M432">
        <v>2.987327670724528E-2</v>
      </c>
      <c r="N432">
        <v>0.14653017218154149</v>
      </c>
      <c r="O432">
        <v>61961.676858269981</v>
      </c>
      <c r="P432" s="1">
        <v>0.2045844729658895</v>
      </c>
      <c r="Q432">
        <v>0.16998224395222769</v>
      </c>
      <c r="R432">
        <v>0.62543328308188273</v>
      </c>
      <c r="S432">
        <v>6.3915000000000006</v>
      </c>
      <c r="T432">
        <v>73729.595763703983</v>
      </c>
      <c r="U432" s="1">
        <v>103.8407240023066</v>
      </c>
      <c r="V432">
        <v>231212.6413416717</v>
      </c>
      <c r="W432" s="1">
        <v>0.74348079828811764</v>
      </c>
      <c r="X432">
        <v>7.2535699722577174E-2</v>
      </c>
      <c r="Y432">
        <v>0.1839835019893053</v>
      </c>
      <c r="Z432">
        <v>0.25651920171188242</v>
      </c>
      <c r="AA432">
        <v>231.2126413416716</v>
      </c>
      <c r="AB432">
        <v>6100.6068892433668</v>
      </c>
      <c r="AC432" s="1">
        <v>565.59323044493294</v>
      </c>
      <c r="AD432">
        <v>204083.84289278541</v>
      </c>
      <c r="AE432" s="1" t="s">
        <v>3</v>
      </c>
      <c r="AF432">
        <v>39817.824999999997</v>
      </c>
      <c r="AG432" s="1">
        <v>64151.96479820869</v>
      </c>
      <c r="AH432" s="1">
        <v>37.80267185000001</v>
      </c>
      <c r="AI432">
        <v>22.772058999999999</v>
      </c>
      <c r="AJ432">
        <v>28.759626300000001</v>
      </c>
      <c r="AK432">
        <v>1.9530000000000001</v>
      </c>
      <c r="AL432">
        <v>1.4128833000000001</v>
      </c>
      <c r="AM432">
        <v>1.84517</v>
      </c>
      <c r="AN432">
        <v>2144.9364269118678</v>
      </c>
      <c r="AO432" s="1">
        <v>1.4749368993189049</v>
      </c>
      <c r="AP432">
        <v>2300.9389266764169</v>
      </c>
      <c r="AQ432" s="1">
        <v>3274.4889502021128</v>
      </c>
      <c r="AR432" s="1">
        <v>9045.8286388577289</v>
      </c>
      <c r="AS432" s="1">
        <v>822.20963341330776</v>
      </c>
      <c r="AT432" s="1">
        <v>385.80408850147421</v>
      </c>
      <c r="AU432">
        <v>15829.270237651041</v>
      </c>
      <c r="AV432" s="1">
        <v>7992.2124424957856</v>
      </c>
      <c r="AW432" s="1">
        <v>0.44784853588500001</v>
      </c>
      <c r="AX432">
        <v>7054.0066465294103</v>
      </c>
      <c r="AY432" s="1">
        <v>0.38918149933500013</v>
      </c>
      <c r="AZ432">
        <v>1370.2013793636249</v>
      </c>
      <c r="BA432">
        <v>7.6385487420000009E-2</v>
      </c>
      <c r="BB432">
        <v>1563.63476987682</v>
      </c>
      <c r="BC432" s="1">
        <v>8.6584477359999981E-2</v>
      </c>
      <c r="BD432">
        <v>17980.055238265639</v>
      </c>
      <c r="BE432" s="1">
        <v>0.5443538012256437</v>
      </c>
      <c r="BF432">
        <v>0.23672887120267369</v>
      </c>
      <c r="BG432">
        <v>0.15923072031803501</v>
      </c>
      <c r="BH432">
        <v>3.6081498034426097E-2</v>
      </c>
      <c r="BI432">
        <v>2.3605109219221501E-2</v>
      </c>
    </row>
    <row r="433" spans="1:61" x14ac:dyDescent="0.35">
      <c r="A433" t="s">
        <v>1756</v>
      </c>
      <c r="B433" t="s">
        <v>1059</v>
      </c>
      <c r="C433">
        <v>32.75</v>
      </c>
      <c r="D433">
        <v>230.74100123684499</v>
      </c>
      <c r="E433">
        <v>7381.2034934499998</v>
      </c>
      <c r="F433">
        <v>6.4026161691320221E-2</v>
      </c>
      <c r="G433">
        <v>0.15103805848574831</v>
      </c>
      <c r="H433">
        <v>2.3652293916406409E-3</v>
      </c>
      <c r="I433">
        <v>6.494503193613782E-2</v>
      </c>
      <c r="J433">
        <v>0.65331178768262421</v>
      </c>
      <c r="K433">
        <v>6.538547820420415E-2</v>
      </c>
      <c r="L433">
        <v>0.29419809638348349</v>
      </c>
      <c r="M433">
        <v>5.5498584133032852E-2</v>
      </c>
      <c r="N433">
        <v>0.151871992787703</v>
      </c>
      <c r="O433">
        <v>77423.943378204509</v>
      </c>
      <c r="P433" s="1">
        <v>0.19548737727346049</v>
      </c>
      <c r="Q433">
        <v>0.19628913142143001</v>
      </c>
      <c r="R433">
        <v>0.60822349130510955</v>
      </c>
      <c r="S433">
        <v>47.602999999999987</v>
      </c>
      <c r="T433">
        <v>104292.7601806805</v>
      </c>
      <c r="U433" s="1">
        <v>155.7329250735992</v>
      </c>
      <c r="V433">
        <v>249851.89459613111</v>
      </c>
      <c r="W433" s="1">
        <v>0.76175043053028901</v>
      </c>
      <c r="X433">
        <v>0.1946997336438431</v>
      </c>
      <c r="Y433">
        <v>4.3549835825867952E-2</v>
      </c>
      <c r="Z433">
        <v>0.23824956946971099</v>
      </c>
      <c r="AA433">
        <v>249.85189459613099</v>
      </c>
      <c r="AB433">
        <v>10222.993580844101</v>
      </c>
      <c r="AC433" s="1">
        <v>985.94009567584339</v>
      </c>
      <c r="AD433">
        <v>221050.2411083692</v>
      </c>
      <c r="AE433" s="1" t="s">
        <v>3</v>
      </c>
      <c r="AF433">
        <v>49823.65</v>
      </c>
      <c r="AG433" s="1">
        <v>93191.64047126376</v>
      </c>
      <c r="AH433" s="1">
        <v>70.891729850000004</v>
      </c>
      <c r="AI433">
        <v>38.001910849999987</v>
      </c>
      <c r="AJ433">
        <v>45.181157550000002</v>
      </c>
      <c r="AK433">
        <v>2.2930000000000001</v>
      </c>
      <c r="AL433">
        <v>1.8428598</v>
      </c>
      <c r="AM433">
        <v>2.0458638499999999</v>
      </c>
      <c r="AN433">
        <v>97.229139149239629</v>
      </c>
      <c r="AO433" s="1">
        <v>0.86749361837557326</v>
      </c>
      <c r="AP433">
        <v>1838.369908617957</v>
      </c>
      <c r="AQ433" s="1">
        <v>2537.0347832932248</v>
      </c>
      <c r="AR433" s="1">
        <v>8931.6874112016758</v>
      </c>
      <c r="AS433" s="1">
        <v>1159.5242703555359</v>
      </c>
      <c r="AT433">
        <v>477.19338058611652</v>
      </c>
      <c r="AU433">
        <v>14943.80975405451</v>
      </c>
      <c r="AV433" s="1">
        <v>3763.5005195734761</v>
      </c>
      <c r="AW433" s="1">
        <v>0.248663259085</v>
      </c>
      <c r="AX433">
        <v>9146.7668389083992</v>
      </c>
      <c r="AY433" s="1">
        <v>0.57809246968999994</v>
      </c>
      <c r="AZ433">
        <v>1344.10647004884</v>
      </c>
      <c r="BA433" s="1">
        <v>8.8738322549999998E-2</v>
      </c>
      <c r="BB433">
        <v>1292.75586168476</v>
      </c>
      <c r="BC433" s="1">
        <v>8.4505948694999986E-2</v>
      </c>
      <c r="BD433">
        <v>15547.129690215481</v>
      </c>
      <c r="BE433" s="1">
        <v>0.59819393194589365</v>
      </c>
      <c r="BF433">
        <v>0.2342439255300654</v>
      </c>
      <c r="BG433">
        <v>0.11560565758444361</v>
      </c>
      <c r="BH433">
        <v>3.3034343783259583E-2</v>
      </c>
      <c r="BI433">
        <v>1.8922141156337731E-2</v>
      </c>
    </row>
    <row r="434" spans="1:61" x14ac:dyDescent="0.35">
      <c r="A434" t="s">
        <v>1757</v>
      </c>
      <c r="B434" t="s">
        <v>1060</v>
      </c>
      <c r="C434">
        <v>76</v>
      </c>
      <c r="D434">
        <v>18.146831151239031</v>
      </c>
      <c r="E434">
        <v>1256.2895707</v>
      </c>
      <c r="F434">
        <v>8.1289709688148991E-3</v>
      </c>
      <c r="G434">
        <v>1.6439825251998968E-2</v>
      </c>
      <c r="H434" t="s">
        <v>3</v>
      </c>
      <c r="I434">
        <v>4.0144453100417532E-2</v>
      </c>
      <c r="J434">
        <v>0.90778185438880032</v>
      </c>
      <c r="K434">
        <v>3.7444934934225377E-2</v>
      </c>
      <c r="L434">
        <v>0.33169637134025332</v>
      </c>
      <c r="M434">
        <v>1.170237832979374E-2</v>
      </c>
      <c r="N434">
        <v>0.15011465655976799</v>
      </c>
      <c r="O434">
        <v>63338.716284506991</v>
      </c>
      <c r="P434" s="1">
        <v>0.18727597034189719</v>
      </c>
      <c r="Q434">
        <v>0.17809630041437891</v>
      </c>
      <c r="R434">
        <v>0.63462772924372379</v>
      </c>
      <c r="S434">
        <v>11.501052631578951</v>
      </c>
      <c r="T434">
        <v>81850.329492634206</v>
      </c>
      <c r="U434" s="1">
        <v>114.5449592024102</v>
      </c>
      <c r="V434">
        <v>264774.60183585261</v>
      </c>
      <c r="W434" s="1">
        <v>0.7417745497878514</v>
      </c>
      <c r="X434">
        <v>0.12699500417487031</v>
      </c>
      <c r="Y434">
        <v>0.1312304460372784</v>
      </c>
      <c r="Z434">
        <v>0.25822545021214871</v>
      </c>
      <c r="AA434">
        <v>264.77460183585259</v>
      </c>
      <c r="AB434">
        <v>7228.5644851771895</v>
      </c>
      <c r="AC434" s="1">
        <v>646.39344430409596</v>
      </c>
      <c r="AD434">
        <v>223184.59386555359</v>
      </c>
      <c r="AE434" s="1" t="s">
        <v>3</v>
      </c>
      <c r="AF434">
        <v>40046.65</v>
      </c>
      <c r="AG434" s="1">
        <v>66490.799635905831</v>
      </c>
      <c r="AH434" s="1">
        <v>41.59407255</v>
      </c>
      <c r="AI434">
        <v>23.359990100000001</v>
      </c>
      <c r="AJ434">
        <v>27.763282350000001</v>
      </c>
      <c r="AK434">
        <v>1.575</v>
      </c>
      <c r="AL434">
        <v>0.93756265000000005</v>
      </c>
      <c r="AM434">
        <v>1.2537507000000001</v>
      </c>
      <c r="AN434">
        <v>1048.888294588382</v>
      </c>
      <c r="AO434" s="1">
        <v>1.118647453493959</v>
      </c>
      <c r="AP434">
        <v>1919.8966699825121</v>
      </c>
      <c r="AQ434" s="1">
        <v>2746.175967709356</v>
      </c>
      <c r="AR434" s="1">
        <v>7798.8885700730534</v>
      </c>
      <c r="AS434" s="1">
        <v>910.03299615097455</v>
      </c>
      <c r="AT434">
        <v>547.97979740284961</v>
      </c>
      <c r="AU434">
        <v>13922.97400131874</v>
      </c>
      <c r="AV434" s="1">
        <v>5991.3307241266257</v>
      </c>
      <c r="AW434" s="1">
        <v>0.37772403571500002</v>
      </c>
      <c r="AX434">
        <v>7105.3396286388397</v>
      </c>
      <c r="AY434" s="1">
        <v>0.43453766171000002</v>
      </c>
      <c r="AZ434">
        <v>1240.0233881555</v>
      </c>
      <c r="BA434">
        <v>7.6740654675000006E-2</v>
      </c>
      <c r="BB434">
        <v>1815.2616611768749</v>
      </c>
      <c r="BC434" s="1">
        <v>0.11099764791</v>
      </c>
      <c r="BD434">
        <v>16151.955402097839</v>
      </c>
      <c r="BE434" s="1">
        <v>0.55475940785684297</v>
      </c>
      <c r="BF434">
        <v>0.22857766689789169</v>
      </c>
      <c r="BG434">
        <v>0.1594990459020397</v>
      </c>
      <c r="BH434">
        <v>3.928306592066013E-2</v>
      </c>
      <c r="BI434">
        <v>1.7880813422565509E-2</v>
      </c>
    </row>
    <row r="435" spans="1:61" x14ac:dyDescent="0.35">
      <c r="A435" t="s">
        <v>1758</v>
      </c>
      <c r="B435" t="s">
        <v>1061</v>
      </c>
      <c r="C435">
        <v>44.95</v>
      </c>
      <c r="D435">
        <v>65.957491752727492</v>
      </c>
      <c r="E435">
        <v>2456.3228645999998</v>
      </c>
      <c r="F435">
        <v>1.1739138492581279E-2</v>
      </c>
      <c r="G435">
        <v>3.6874981867518329E-2</v>
      </c>
      <c r="H435" t="s">
        <v>3</v>
      </c>
      <c r="I435">
        <v>7.9320015773388167E-2</v>
      </c>
      <c r="J435">
        <v>0.80486343720830311</v>
      </c>
      <c r="K435">
        <v>6.6754822987482157E-2</v>
      </c>
      <c r="L435">
        <v>0.46079865575505807</v>
      </c>
      <c r="M435">
        <v>2.661600860838893E-2</v>
      </c>
      <c r="N435">
        <v>0.17129515058218839</v>
      </c>
      <c r="O435">
        <v>68256.376582294994</v>
      </c>
      <c r="P435" s="1">
        <v>0.17317439881492869</v>
      </c>
      <c r="Q435">
        <v>0.1676152566679745</v>
      </c>
      <c r="R435">
        <v>0.6592103445170967</v>
      </c>
      <c r="S435">
        <v>18.018999999999998</v>
      </c>
      <c r="T435">
        <v>89408.262271792511</v>
      </c>
      <c r="U435" s="1">
        <v>142.97996737645619</v>
      </c>
      <c r="V435">
        <v>181009.88243443801</v>
      </c>
      <c r="W435" s="1">
        <v>0.73435200527725497</v>
      </c>
      <c r="X435">
        <v>0.19282718691168721</v>
      </c>
      <c r="Y435">
        <v>7.2820807811057903E-2</v>
      </c>
      <c r="Z435">
        <v>0.26564799472274508</v>
      </c>
      <c r="AA435">
        <v>181.009882434438</v>
      </c>
      <c r="AB435">
        <v>5280.9100642227722</v>
      </c>
      <c r="AC435" s="1">
        <v>593.52347806686885</v>
      </c>
      <c r="AD435">
        <v>143079.3652146876</v>
      </c>
      <c r="AE435" s="1" t="s">
        <v>3</v>
      </c>
      <c r="AF435">
        <v>37037.324999999997</v>
      </c>
      <c r="AG435" s="1">
        <v>58687.869154746841</v>
      </c>
      <c r="AH435" s="1">
        <v>45.606364350000007</v>
      </c>
      <c r="AI435">
        <v>26.379189499999999</v>
      </c>
      <c r="AJ435">
        <v>32.451411</v>
      </c>
      <c r="AK435">
        <v>2.3214999999999999</v>
      </c>
      <c r="AL435">
        <v>1.56951095</v>
      </c>
      <c r="AM435">
        <v>2.0168089999999999</v>
      </c>
      <c r="AN435">
        <v>481.94997803035142</v>
      </c>
      <c r="AO435" s="1">
        <v>1.0066891981818811</v>
      </c>
      <c r="AP435">
        <v>1694.933552216404</v>
      </c>
      <c r="AQ435" s="1">
        <v>2605.11645397242</v>
      </c>
      <c r="AR435" s="1">
        <v>8160.6791001330384</v>
      </c>
      <c r="AS435" s="1">
        <v>950.65286153314196</v>
      </c>
      <c r="AT435" s="1">
        <v>373.37283769311841</v>
      </c>
      <c r="AU435">
        <v>13784.754805548129</v>
      </c>
      <c r="AV435" s="1">
        <v>6520.8583237350786</v>
      </c>
      <c r="AW435" s="1">
        <v>0.45063500422499991</v>
      </c>
      <c r="AX435">
        <v>5180.621696214539</v>
      </c>
      <c r="AY435" s="1">
        <v>0.35719212200499989</v>
      </c>
      <c r="AZ435">
        <v>950.08807184142495</v>
      </c>
      <c r="BA435">
        <v>6.5550075814999997E-2</v>
      </c>
      <c r="BB435">
        <v>1848.919502249285</v>
      </c>
      <c r="BC435" s="1">
        <v>0.126622797945</v>
      </c>
      <c r="BD435">
        <v>14500.487594040331</v>
      </c>
      <c r="BE435" s="1">
        <v>0.56173378336685897</v>
      </c>
      <c r="BF435">
        <v>0.23515744725249979</v>
      </c>
      <c r="BG435">
        <v>0.15570384694433079</v>
      </c>
      <c r="BH435">
        <v>2.9033875765786969E-2</v>
      </c>
      <c r="BI435">
        <v>1.8371046670523219E-2</v>
      </c>
    </row>
    <row r="436" spans="1:61" x14ac:dyDescent="0.35">
      <c r="A436" t="s">
        <v>1759</v>
      </c>
      <c r="B436" t="s">
        <v>1062</v>
      </c>
      <c r="C436">
        <v>23.55</v>
      </c>
      <c r="D436">
        <v>252.43145480974621</v>
      </c>
      <c r="E436">
        <v>5272.1779416500003</v>
      </c>
      <c r="F436">
        <v>3.5264830789700649E-2</v>
      </c>
      <c r="G436">
        <v>0.1285807223148909</v>
      </c>
      <c r="H436">
        <v>2.3673068267051661E-3</v>
      </c>
      <c r="I436">
        <v>9.0971098939398864E-2</v>
      </c>
      <c r="J436">
        <v>0.66418981433589863</v>
      </c>
      <c r="K436">
        <v>7.9522289592600007E-2</v>
      </c>
      <c r="L436">
        <v>0.46469852304295622</v>
      </c>
      <c r="M436">
        <v>4.4292639869441673E-2</v>
      </c>
      <c r="N436">
        <v>0.17069529708867159</v>
      </c>
      <c r="O436">
        <v>73551.319065201998</v>
      </c>
      <c r="P436" s="1">
        <v>0.16268978791807329</v>
      </c>
      <c r="Q436">
        <v>0.17212590699307601</v>
      </c>
      <c r="R436">
        <v>0.66518430508885051</v>
      </c>
      <c r="S436">
        <v>35.333000000000013</v>
      </c>
      <c r="T436">
        <v>98684.278760026995</v>
      </c>
      <c r="U436" s="1">
        <v>149.86858788294819</v>
      </c>
      <c r="V436">
        <v>214575.48774878951</v>
      </c>
      <c r="W436" s="1">
        <v>0.72826596271809085</v>
      </c>
      <c r="X436">
        <v>0.22927052994514099</v>
      </c>
      <c r="Y436">
        <v>4.2463507336767937E-2</v>
      </c>
      <c r="Z436">
        <v>0.27173403728190898</v>
      </c>
      <c r="AA436">
        <v>214.57548774878961</v>
      </c>
      <c r="AB436">
        <v>8485.144534613537</v>
      </c>
      <c r="AC436" s="1">
        <v>892.50673808498448</v>
      </c>
      <c r="AD436">
        <v>175329.84482718469</v>
      </c>
      <c r="AE436" s="1" t="s">
        <v>3</v>
      </c>
      <c r="AF436">
        <v>39560.6</v>
      </c>
      <c r="AG436" s="1">
        <v>64154.519940895967</v>
      </c>
      <c r="AH436" s="1">
        <v>65.926569999999998</v>
      </c>
      <c r="AI436">
        <v>36.135279850000003</v>
      </c>
      <c r="AJ436">
        <v>43.80370405</v>
      </c>
      <c r="AK436">
        <v>2.0194999999999999</v>
      </c>
      <c r="AL436">
        <v>1.4435216500000001</v>
      </c>
      <c r="AM436">
        <v>1.73548445</v>
      </c>
      <c r="AN436">
        <v>161.41637227019001</v>
      </c>
      <c r="AO436" s="1">
        <v>1.0631391237513681</v>
      </c>
      <c r="AP436">
        <v>1732.894979539728</v>
      </c>
      <c r="AQ436" s="1">
        <v>2491.0804582049609</v>
      </c>
      <c r="AR436" s="1">
        <v>9070.1328715511008</v>
      </c>
      <c r="AS436" s="1">
        <v>1107.1051467408431</v>
      </c>
      <c r="AT436">
        <v>466.64224491944577</v>
      </c>
      <c r="AU436">
        <v>14867.855700956081</v>
      </c>
      <c r="AV436" s="1">
        <v>5073.0068315648987</v>
      </c>
      <c r="AW436" s="1">
        <v>0.33132525420999992</v>
      </c>
      <c r="AX436">
        <v>7658.6420520247793</v>
      </c>
      <c r="AY436" s="1">
        <v>0.48362509158000011</v>
      </c>
      <c r="AZ436">
        <v>987.56153432578992</v>
      </c>
      <c r="BA436">
        <v>6.4438855805E-2</v>
      </c>
      <c r="BB436">
        <v>1870.560845951655</v>
      </c>
      <c r="BC436" s="1">
        <v>0.120610798415</v>
      </c>
      <c r="BD436">
        <v>15589.771263867129</v>
      </c>
      <c r="BE436" s="1">
        <v>0.59426843110583372</v>
      </c>
      <c r="BF436">
        <v>0.2369652118666494</v>
      </c>
      <c r="BG436">
        <v>0.1188401780079749</v>
      </c>
      <c r="BH436">
        <v>3.1688412523489931E-2</v>
      </c>
      <c r="BI436">
        <v>1.823776649605232E-2</v>
      </c>
    </row>
    <row r="437" spans="1:61" x14ac:dyDescent="0.35">
      <c r="A437" t="s">
        <v>1760</v>
      </c>
      <c r="B437" t="s">
        <v>1063</v>
      </c>
      <c r="C437">
        <v>60.05</v>
      </c>
      <c r="D437">
        <v>28.166517272460201</v>
      </c>
      <c r="E437">
        <v>1400.4545863000001</v>
      </c>
      <c r="F437">
        <v>8.852140306707933E-3</v>
      </c>
      <c r="G437">
        <v>1.639689884124881E-2</v>
      </c>
      <c r="H437" t="s">
        <v>3</v>
      </c>
      <c r="I437">
        <v>2.795832229139214E-2</v>
      </c>
      <c r="J437">
        <v>0.91511346467588051</v>
      </c>
      <c r="K437">
        <v>3.868166836745817E-2</v>
      </c>
      <c r="L437">
        <v>0.34224955799528251</v>
      </c>
      <c r="M437">
        <v>9.8600235255015458E-3</v>
      </c>
      <c r="N437">
        <v>0.14920554474330899</v>
      </c>
      <c r="O437">
        <v>64391.250117844997</v>
      </c>
      <c r="P437" s="1">
        <v>0.1961928744223958</v>
      </c>
      <c r="Q437">
        <v>0.1833613719316915</v>
      </c>
      <c r="R437">
        <v>0.62044575364591259</v>
      </c>
      <c r="S437">
        <v>11.9445</v>
      </c>
      <c r="T437">
        <v>88603.20907818999</v>
      </c>
      <c r="U437" s="1">
        <v>121.5240314829982</v>
      </c>
      <c r="V437">
        <v>253890.3887320887</v>
      </c>
      <c r="W437" s="1">
        <v>0.80534045535116916</v>
      </c>
      <c r="X437">
        <v>0.1220827821344953</v>
      </c>
      <c r="Y437">
        <v>7.2576762514335577E-2</v>
      </c>
      <c r="Z437">
        <v>0.19465954464883081</v>
      </c>
      <c r="AA437">
        <v>253.8903887320887</v>
      </c>
      <c r="AB437">
        <v>6726.7876823552169</v>
      </c>
      <c r="AC437" s="1">
        <v>745.52457140510921</v>
      </c>
      <c r="AD437">
        <v>205666.01473352331</v>
      </c>
      <c r="AE437" s="1" t="s">
        <v>3</v>
      </c>
      <c r="AF437">
        <v>41567.599999999999</v>
      </c>
      <c r="AG437" s="1">
        <v>68710.910185627203</v>
      </c>
      <c r="AH437" s="1">
        <v>43.222889449999997</v>
      </c>
      <c r="AI437">
        <v>25.148648550000001</v>
      </c>
      <c r="AJ437">
        <v>28.327367849999991</v>
      </c>
      <c r="AK437">
        <v>1.59</v>
      </c>
      <c r="AL437">
        <v>1.1488303499999999</v>
      </c>
      <c r="AM437">
        <v>1.3934656999999999</v>
      </c>
      <c r="AN437">
        <v>1236.3771049744071</v>
      </c>
      <c r="AO437" s="1">
        <v>1.186764371721146</v>
      </c>
      <c r="AP437">
        <v>1842.186249805083</v>
      </c>
      <c r="AQ437" s="1">
        <v>2720.9709931324569</v>
      </c>
      <c r="AR437" s="1">
        <v>7800.6640267800149</v>
      </c>
      <c r="AS437" s="1">
        <v>892.15690939457659</v>
      </c>
      <c r="AT437">
        <v>440.41014656856998</v>
      </c>
      <c r="AU437">
        <v>13696.3883256807</v>
      </c>
      <c r="AV437" s="1">
        <v>5612.4069297817296</v>
      </c>
      <c r="AW437" s="1">
        <v>0.36618532168000001</v>
      </c>
      <c r="AX437">
        <v>7133.6050094165093</v>
      </c>
      <c r="AY437" s="1">
        <v>0.44596761083500008</v>
      </c>
      <c r="AZ437">
        <v>1174.4464463644499</v>
      </c>
      <c r="BA437">
        <v>7.2599927375000012E-2</v>
      </c>
      <c r="BB437">
        <v>1849.5711964869849</v>
      </c>
      <c r="BC437" s="1">
        <v>0.11524714011499999</v>
      </c>
      <c r="BD437">
        <v>15770.02958204967</v>
      </c>
      <c r="BE437" s="1">
        <v>0.55256046233848211</v>
      </c>
      <c r="BF437">
        <v>0.22704704011072671</v>
      </c>
      <c r="BG437">
        <v>0.15989902936921671</v>
      </c>
      <c r="BH437">
        <v>3.6011899904590652E-2</v>
      </c>
      <c r="BI437">
        <v>2.4481568276983959E-2</v>
      </c>
    </row>
    <row r="438" spans="1:61" x14ac:dyDescent="0.35">
      <c r="A438" t="s">
        <v>1761</v>
      </c>
      <c r="B438" t="s">
        <v>1064</v>
      </c>
      <c r="C438">
        <v>86.2</v>
      </c>
      <c r="D438">
        <v>8.6337435500468445</v>
      </c>
      <c r="E438">
        <v>662.11217899999997</v>
      </c>
      <c r="F438" t="s">
        <v>3</v>
      </c>
      <c r="G438" t="s">
        <v>3</v>
      </c>
      <c r="H438" t="s">
        <v>3</v>
      </c>
      <c r="I438">
        <v>4.1192183865055833E-2</v>
      </c>
      <c r="J438">
        <v>0.92053306459749873</v>
      </c>
      <c r="K438">
        <v>3.5361286461497263E-2</v>
      </c>
      <c r="L438">
        <v>0.46160607846067309</v>
      </c>
      <c r="M438">
        <v>1.4622144186372329E-2</v>
      </c>
      <c r="N438">
        <v>0.17725128460490311</v>
      </c>
      <c r="O438">
        <v>57699.210945518513</v>
      </c>
      <c r="P438" s="1">
        <v>0.24571360883391691</v>
      </c>
      <c r="Q438">
        <v>0.21028280018562301</v>
      </c>
      <c r="R438">
        <v>0.54400359098046014</v>
      </c>
      <c r="S438">
        <v>8.1780000000000008</v>
      </c>
      <c r="T438">
        <v>77438.830742375008</v>
      </c>
      <c r="U438" s="1">
        <v>87.914426702731618</v>
      </c>
      <c r="V438">
        <v>207785.0875298412</v>
      </c>
      <c r="W438" s="1">
        <v>0.83284805783301219</v>
      </c>
      <c r="X438">
        <v>7.8848227924578684E-2</v>
      </c>
      <c r="Y438">
        <v>8.8303714242409112E-2</v>
      </c>
      <c r="Z438">
        <v>0.16715194216698781</v>
      </c>
      <c r="AA438">
        <v>207.78508752984121</v>
      </c>
      <c r="AB438">
        <v>5210.1088264698346</v>
      </c>
      <c r="AC438" s="1">
        <v>594.30743941768583</v>
      </c>
      <c r="AD438">
        <v>175862.02746707539</v>
      </c>
      <c r="AE438" s="1" t="s">
        <v>3</v>
      </c>
      <c r="AF438">
        <v>36236.625</v>
      </c>
      <c r="AG438" s="1">
        <v>56314.966062995903</v>
      </c>
      <c r="AH438" s="1">
        <v>35.340796400000002</v>
      </c>
      <c r="AI438">
        <v>22.865682899999999</v>
      </c>
      <c r="AJ438">
        <v>25.278909500000001</v>
      </c>
      <c r="AK438">
        <v>1.1200000000000001</v>
      </c>
      <c r="AL438">
        <v>0.96523439999999994</v>
      </c>
      <c r="AM438">
        <v>1.0504022500000001</v>
      </c>
      <c r="AN438">
        <v>1394.179030706965</v>
      </c>
      <c r="AO438">
        <v>1.463189906164549</v>
      </c>
      <c r="AP438">
        <v>2364.3630115207911</v>
      </c>
      <c r="AQ438" s="1">
        <v>3847.4748130256648</v>
      </c>
      <c r="AR438" s="1">
        <v>8944.3725146039687</v>
      </c>
      <c r="AS438" s="1">
        <v>862.92385551680059</v>
      </c>
      <c r="AT438">
        <v>489.16502348395989</v>
      </c>
      <c r="AU438">
        <v>16508.29921815118</v>
      </c>
      <c r="AV438" s="1">
        <v>9120.1281952030731</v>
      </c>
      <c r="AW438" s="1">
        <v>0.482973090715</v>
      </c>
      <c r="AX438">
        <v>5961.5485735290194</v>
      </c>
      <c r="AY438" s="1">
        <v>0.30512770447499998</v>
      </c>
      <c r="AZ438">
        <v>1574.1944531451099</v>
      </c>
      <c r="BA438">
        <v>7.9186785374999999E-2</v>
      </c>
      <c r="BB438">
        <v>2524.2427729374599</v>
      </c>
      <c r="BC438" s="1">
        <v>0.13271241943500001</v>
      </c>
      <c r="BD438">
        <v>19180.113994814659</v>
      </c>
      <c r="BE438" s="1">
        <v>0.53154864177670524</v>
      </c>
      <c r="BF438">
        <v>0.23141635619752129</v>
      </c>
      <c r="BG438">
        <v>0.1722184087149036</v>
      </c>
      <c r="BH438">
        <v>4.4478607085554983E-2</v>
      </c>
      <c r="BI438">
        <v>2.0337986225314891E-2</v>
      </c>
    </row>
    <row r="439" spans="1:61" x14ac:dyDescent="0.35">
      <c r="A439" t="s">
        <v>1762</v>
      </c>
      <c r="B439" t="s">
        <v>1065</v>
      </c>
      <c r="C439">
        <v>24.95</v>
      </c>
      <c r="D439">
        <v>121.8978803918652</v>
      </c>
      <c r="E439">
        <v>2429.4079454500002</v>
      </c>
      <c r="F439">
        <v>2.6021618737690131E-2</v>
      </c>
      <c r="G439">
        <v>2.7247427277594109E-2</v>
      </c>
      <c r="H439" t="s">
        <v>3</v>
      </c>
      <c r="I439">
        <v>3.4617914829317163E-2</v>
      </c>
      <c r="J439">
        <v>0.8756275566319065</v>
      </c>
      <c r="K439">
        <v>3.9608355367642081E-2</v>
      </c>
      <c r="L439">
        <v>0.22416642584124291</v>
      </c>
      <c r="M439">
        <v>2.211069369983662E-2</v>
      </c>
      <c r="N439">
        <v>0.13342325110448139</v>
      </c>
      <c r="O439">
        <v>71453.502163449011</v>
      </c>
      <c r="P439" s="1">
        <v>0.15938421728121649</v>
      </c>
      <c r="Q439">
        <v>0.18703650841148031</v>
      </c>
      <c r="R439">
        <v>0.653579274307303</v>
      </c>
      <c r="S439">
        <v>16.562000000000001</v>
      </c>
      <c r="T439">
        <v>95712.734392926999</v>
      </c>
      <c r="U439" s="1">
        <v>150.05420531666729</v>
      </c>
      <c r="V439">
        <v>259782.83847339591</v>
      </c>
      <c r="W439" s="1">
        <v>0.76741806217302866</v>
      </c>
      <c r="X439">
        <v>0.16653400701840301</v>
      </c>
      <c r="Y439">
        <v>6.604793080856837E-2</v>
      </c>
      <c r="Z439">
        <v>0.23258193782697131</v>
      </c>
      <c r="AA439">
        <v>259.78283847339588</v>
      </c>
      <c r="AB439">
        <v>8639.3930697753804</v>
      </c>
      <c r="AC439" s="1">
        <v>930.76773238443548</v>
      </c>
      <c r="AD439">
        <v>221499.36620915961</v>
      </c>
      <c r="AE439" s="1" t="s">
        <v>3</v>
      </c>
      <c r="AF439">
        <v>45968.474999999999</v>
      </c>
      <c r="AG439" s="1">
        <v>88451.857283741658</v>
      </c>
      <c r="AH439" s="1">
        <v>55.624363199999998</v>
      </c>
      <c r="AI439">
        <v>31.518153349999999</v>
      </c>
      <c r="AJ439">
        <v>35.681591900000001</v>
      </c>
      <c r="AK439">
        <v>2.0365000000000002</v>
      </c>
      <c r="AL439">
        <v>1.6106588500000001</v>
      </c>
      <c r="AM439">
        <v>1.8529383500000001</v>
      </c>
      <c r="AN439">
        <v>145.08187841205299</v>
      </c>
      <c r="AO439" s="1">
        <v>0.81475549763189437</v>
      </c>
      <c r="AP439">
        <v>1771.3141108366849</v>
      </c>
      <c r="AQ439" s="1">
        <v>2471.305982644617</v>
      </c>
      <c r="AR439" s="1">
        <v>8231.9709580223716</v>
      </c>
      <c r="AS439" s="1">
        <v>822.63051560669612</v>
      </c>
      <c r="AT439">
        <v>386.70284611442912</v>
      </c>
      <c r="AU439">
        <v>13683.9244132248</v>
      </c>
      <c r="AV439" s="1">
        <v>4327.5156654608454</v>
      </c>
      <c r="AW439" s="1">
        <v>0.30867910745499999</v>
      </c>
      <c r="AX439">
        <v>7896.044518939294</v>
      </c>
      <c r="AY439" s="1">
        <v>0.52399253707000004</v>
      </c>
      <c r="AZ439">
        <v>1235.237110197065</v>
      </c>
      <c r="BA439">
        <v>8.4524113245000004E-2</v>
      </c>
      <c r="BB439">
        <v>1184.142097977295</v>
      </c>
      <c r="BC439" s="1">
        <v>8.2804242215000018E-2</v>
      </c>
      <c r="BD439">
        <v>14642.939392574501</v>
      </c>
      <c r="BE439" s="1">
        <v>0.58064973111666496</v>
      </c>
      <c r="BF439">
        <v>0.22729025287810939</v>
      </c>
      <c r="BG439">
        <v>0.139306444151022</v>
      </c>
      <c r="BH439">
        <v>3.4378214821878868E-2</v>
      </c>
      <c r="BI439">
        <v>1.8375357032324791E-2</v>
      </c>
    </row>
    <row r="440" spans="1:61" x14ac:dyDescent="0.35">
      <c r="A440" t="s">
        <v>1763</v>
      </c>
      <c r="B440" t="s">
        <v>1066</v>
      </c>
      <c r="C440">
        <v>52.95</v>
      </c>
      <c r="D440">
        <v>45.676185151468353</v>
      </c>
      <c r="E440">
        <v>1938.9295449000001</v>
      </c>
      <c r="F440">
        <v>9.6974849554705977E-3</v>
      </c>
      <c r="G440">
        <v>3.3035908784667688E-2</v>
      </c>
      <c r="H440" t="s">
        <v>3</v>
      </c>
      <c r="I440">
        <v>0.1000745311810675</v>
      </c>
      <c r="J440">
        <v>0.79321741581043637</v>
      </c>
      <c r="K440">
        <v>6.6195048982440968E-2</v>
      </c>
      <c r="L440">
        <v>0.4496937487743482</v>
      </c>
      <c r="M440">
        <v>3.1892432416088849E-2</v>
      </c>
      <c r="N440">
        <v>0.14787475810346459</v>
      </c>
      <c r="O440">
        <v>64617.733042628497</v>
      </c>
      <c r="P440" s="1">
        <v>0.18875703826119081</v>
      </c>
      <c r="Q440">
        <v>0.1736677615917343</v>
      </c>
      <c r="R440">
        <v>0.63757520014707492</v>
      </c>
      <c r="S440">
        <v>15.416499999999999</v>
      </c>
      <c r="T440">
        <v>84259.045790166972</v>
      </c>
      <c r="U440" s="1">
        <v>131.50773512689901</v>
      </c>
      <c r="V440">
        <v>207425.10177229991</v>
      </c>
      <c r="W440" s="1">
        <v>0.70955466922204891</v>
      </c>
      <c r="X440">
        <v>0.21507426972396521</v>
      </c>
      <c r="Y440">
        <v>7.5371061053985902E-2</v>
      </c>
      <c r="Z440">
        <v>0.29044533077795098</v>
      </c>
      <c r="AA440">
        <v>207.42510177229991</v>
      </c>
      <c r="AB440">
        <v>6234.7974453642646</v>
      </c>
      <c r="AC440" s="1">
        <v>616.30482961901566</v>
      </c>
      <c r="AD440">
        <v>167689.26852572351</v>
      </c>
      <c r="AE440" s="1" t="s">
        <v>3</v>
      </c>
      <c r="AF440">
        <v>37543</v>
      </c>
      <c r="AG440" s="1">
        <v>63151.546630869372</v>
      </c>
      <c r="AH440" s="1">
        <v>47.151373149999998</v>
      </c>
      <c r="AI440">
        <v>26.672263950000001</v>
      </c>
      <c r="AJ440">
        <v>34.779385599999998</v>
      </c>
      <c r="AK440">
        <v>2.0128499999999989</v>
      </c>
      <c r="AL440">
        <v>1.3972018500000001</v>
      </c>
      <c r="AM440">
        <v>1.833636</v>
      </c>
      <c r="AN440">
        <v>356.65088678791949</v>
      </c>
      <c r="AO440">
        <v>0.92569077208150774</v>
      </c>
      <c r="AP440">
        <v>1685.6814361940519</v>
      </c>
      <c r="AQ440" s="1">
        <v>2583.6719530035139</v>
      </c>
      <c r="AR440" s="1">
        <v>7845.3597303024599</v>
      </c>
      <c r="AS440" s="1">
        <v>868.35512221495048</v>
      </c>
      <c r="AT440" s="1">
        <v>424.30369422023722</v>
      </c>
      <c r="AU440">
        <v>13407.371935935211</v>
      </c>
      <c r="AV440" s="1">
        <v>5743.6219863829774</v>
      </c>
      <c r="AW440" s="1">
        <v>0.39869062546999989</v>
      </c>
      <c r="AX440">
        <v>6000.889611269291</v>
      </c>
      <c r="AY440" s="1">
        <v>0.40636730406499999</v>
      </c>
      <c r="AZ440">
        <v>1076.25626629918</v>
      </c>
      <c r="BA440">
        <v>7.2616635314999997E-2</v>
      </c>
      <c r="BB440">
        <v>1761.8768505284349</v>
      </c>
      <c r="BC440" s="1">
        <v>0.12232543516</v>
      </c>
      <c r="BD440">
        <v>14582.64471447988</v>
      </c>
      <c r="BE440" s="1">
        <v>0.57176747251165172</v>
      </c>
      <c r="BF440">
        <v>0.23343449595423821</v>
      </c>
      <c r="BG440">
        <v>0.1445015321357834</v>
      </c>
      <c r="BH440">
        <v>3.3461914929430743E-2</v>
      </c>
      <c r="BI440">
        <v>1.6834584468896088E-2</v>
      </c>
    </row>
    <row r="441" spans="1:61" x14ac:dyDescent="0.35">
      <c r="A441" t="s">
        <v>1764</v>
      </c>
      <c r="B441" t="s">
        <v>1067</v>
      </c>
      <c r="C441">
        <v>14.65</v>
      </c>
      <c r="D441">
        <v>218.78943901790481</v>
      </c>
      <c r="E441">
        <v>2208.2600504000002</v>
      </c>
      <c r="F441">
        <v>5.7162158480053449E-3</v>
      </c>
      <c r="G441">
        <v>0.17613027114481961</v>
      </c>
      <c r="H441" t="s">
        <v>3</v>
      </c>
      <c r="I441">
        <v>8.9682390547383722E-2</v>
      </c>
      <c r="J441">
        <v>0.64102250151586515</v>
      </c>
      <c r="K441">
        <v>0.120223960858883</v>
      </c>
      <c r="L441">
        <v>0.97075212820793888</v>
      </c>
      <c r="M441">
        <v>2.9769848529842598E-2</v>
      </c>
      <c r="N441">
        <v>0.1845324707736555</v>
      </c>
      <c r="O441">
        <v>63558.891752371492</v>
      </c>
      <c r="P441" s="1">
        <v>0.21876681955249261</v>
      </c>
      <c r="Q441">
        <v>0.19878310309698979</v>
      </c>
      <c r="R441">
        <v>0.58245007735051757</v>
      </c>
      <c r="S441">
        <v>23.254000000000001</v>
      </c>
      <c r="T441">
        <v>82479.511187050506</v>
      </c>
      <c r="U441" s="1">
        <v>102.9786715861409</v>
      </c>
      <c r="V441">
        <v>143050.95970663699</v>
      </c>
      <c r="W441" s="1">
        <v>0.65547042700614355</v>
      </c>
      <c r="X441">
        <v>0.25527430741223039</v>
      </c>
      <c r="Y441">
        <v>8.9255265581625956E-2</v>
      </c>
      <c r="Z441">
        <v>0.34452957299385628</v>
      </c>
      <c r="AA441">
        <v>143.05095970663709</v>
      </c>
      <c r="AB441">
        <v>4675.2683234152082</v>
      </c>
      <c r="AC441" s="1">
        <v>498.38536882240339</v>
      </c>
      <c r="AD441">
        <v>95393.265117057454</v>
      </c>
      <c r="AE441" s="1" t="s">
        <v>3</v>
      </c>
      <c r="AF441">
        <v>29815.4</v>
      </c>
      <c r="AG441" s="1">
        <v>45867.964768127727</v>
      </c>
      <c r="AH441" s="1">
        <v>48.464969050000001</v>
      </c>
      <c r="AI441">
        <v>29.557860899999991</v>
      </c>
      <c r="AJ441">
        <v>35.154295500000003</v>
      </c>
      <c r="AK441">
        <v>2.2985000000000002</v>
      </c>
      <c r="AL441">
        <v>1.8290772500000001</v>
      </c>
      <c r="AM441">
        <v>2.12425525</v>
      </c>
      <c r="AN441">
        <v>7.2906756133461856E-2</v>
      </c>
      <c r="AO441" s="1">
        <v>1.0610855951271869</v>
      </c>
      <c r="AP441">
        <v>2348.8071575641602</v>
      </c>
      <c r="AQ441" s="1">
        <v>3791.8821096013821</v>
      </c>
      <c r="AR441" s="1">
        <v>9399.4884663199755</v>
      </c>
      <c r="AS441" s="1">
        <v>1146.1015866503051</v>
      </c>
      <c r="AT441">
        <v>480.94072801832982</v>
      </c>
      <c r="AU441">
        <v>17167.220048154151</v>
      </c>
      <c r="AV441" s="1">
        <v>9455.3428694861777</v>
      </c>
      <c r="AW441" s="1">
        <v>0.51085488670500001</v>
      </c>
      <c r="AX441">
        <v>4041.35444913314</v>
      </c>
      <c r="AY441" s="1">
        <v>0.20737572456999989</v>
      </c>
      <c r="AZ441">
        <v>964.18397500250012</v>
      </c>
      <c r="BA441">
        <v>4.8171726390000003E-2</v>
      </c>
      <c r="BB441">
        <v>4482.0211984861699</v>
      </c>
      <c r="BC441" s="1">
        <v>0.23359766235000001</v>
      </c>
      <c r="BD441">
        <v>18942.902492107991</v>
      </c>
      <c r="BE441" s="1">
        <v>0.54966007374104908</v>
      </c>
      <c r="BF441">
        <v>0.2348303880017891</v>
      </c>
      <c r="BG441">
        <v>0.16447570893152369</v>
      </c>
      <c r="BH441">
        <v>3.5097339021170383E-2</v>
      </c>
      <c r="BI441">
        <v>1.5936490304467629E-2</v>
      </c>
    </row>
    <row r="442" spans="1:61" x14ac:dyDescent="0.35">
      <c r="A442" t="s">
        <v>1765</v>
      </c>
      <c r="B442" t="s">
        <v>1068</v>
      </c>
      <c r="C442">
        <v>104.95</v>
      </c>
      <c r="D442">
        <v>12.3090528727607</v>
      </c>
      <c r="E442">
        <v>1198.2747119000001</v>
      </c>
      <c r="F442" t="s">
        <v>3</v>
      </c>
      <c r="G442">
        <v>9.2520020279821535E-3</v>
      </c>
      <c r="H442" t="s">
        <v>3</v>
      </c>
      <c r="I442">
        <v>1.502040557890349E-2</v>
      </c>
      <c r="J442">
        <v>0.95893767732686253</v>
      </c>
      <c r="K442">
        <v>2.0770507739898941E-2</v>
      </c>
      <c r="L442">
        <v>0.39937500075708438</v>
      </c>
      <c r="M442" t="s">
        <v>3</v>
      </c>
      <c r="N442">
        <v>0.1490931325303689</v>
      </c>
      <c r="O442">
        <v>61133.857287859013</v>
      </c>
      <c r="P442" s="1">
        <v>0.18501024945046321</v>
      </c>
      <c r="Q442">
        <v>0.18349906548582159</v>
      </c>
      <c r="R442">
        <v>0.6314906850637152</v>
      </c>
      <c r="S442">
        <v>11.06</v>
      </c>
      <c r="T442">
        <v>78548.985947287496</v>
      </c>
      <c r="U442" s="1">
        <v>115.0812455299948</v>
      </c>
      <c r="V442">
        <v>220145.92690992361</v>
      </c>
      <c r="W442" s="1">
        <v>0.77344021305205668</v>
      </c>
      <c r="X442">
        <v>7.029825647843993E-2</v>
      </c>
      <c r="Y442">
        <v>0.15626153046950339</v>
      </c>
      <c r="Z442">
        <v>0.22655978694794329</v>
      </c>
      <c r="AA442">
        <v>220.1459269099237</v>
      </c>
      <c r="AB442">
        <v>5184.0435460781537</v>
      </c>
      <c r="AC442" s="1">
        <v>512.93726713353362</v>
      </c>
      <c r="AD442">
        <v>178885.99255026871</v>
      </c>
      <c r="AE442" s="1" t="s">
        <v>3</v>
      </c>
      <c r="AF442">
        <v>38967.550000000003</v>
      </c>
      <c r="AG442" s="1">
        <v>61207.769069147333</v>
      </c>
      <c r="AH442" s="1">
        <v>32.292849099999998</v>
      </c>
      <c r="AI442">
        <v>21.296214599999999</v>
      </c>
      <c r="AJ442">
        <v>22.728216799999991</v>
      </c>
      <c r="AK442">
        <v>1.4470000000000001</v>
      </c>
      <c r="AL442">
        <v>0.89476269999999991</v>
      </c>
      <c r="AM442">
        <v>1.0888175499999999</v>
      </c>
      <c r="AN442">
        <v>959.00260962387108</v>
      </c>
      <c r="AO442" s="1">
        <v>1.1520898664203989</v>
      </c>
      <c r="AP442">
        <v>1907.8121850357541</v>
      </c>
      <c r="AQ442" s="1">
        <v>3065.367087196269</v>
      </c>
      <c r="AR442" s="1">
        <v>8105.0268584677451</v>
      </c>
      <c r="AS442" s="1">
        <v>867.3874556003766</v>
      </c>
      <c r="AT442">
        <v>501.87253941698981</v>
      </c>
      <c r="AU442">
        <v>14447.46612571713</v>
      </c>
      <c r="AV442" s="1">
        <v>7694.8864167008041</v>
      </c>
      <c r="AW442" s="1">
        <v>0.47927308894999998</v>
      </c>
      <c r="AX442">
        <v>5398.207255445931</v>
      </c>
      <c r="AY442" s="1">
        <v>0.33193590287500002</v>
      </c>
      <c r="AZ442">
        <v>1089.0691986079451</v>
      </c>
      <c r="BA442">
        <v>6.7271687784999978E-2</v>
      </c>
      <c r="BB442">
        <v>1985.0546761906051</v>
      </c>
      <c r="BC442" s="1">
        <v>0.121519320385</v>
      </c>
      <c r="BD442">
        <v>16167.21754694528</v>
      </c>
      <c r="BE442" s="1">
        <v>0.54210051977392493</v>
      </c>
      <c r="BF442">
        <v>0.24438614439427611</v>
      </c>
      <c r="BG442">
        <v>0.14612410545717</v>
      </c>
      <c r="BH442">
        <v>4.2634540024546558E-2</v>
      </c>
      <c r="BI442">
        <v>2.475469035008257E-2</v>
      </c>
    </row>
    <row r="443" spans="1:61" x14ac:dyDescent="0.35">
      <c r="A443" t="s">
        <v>1766</v>
      </c>
      <c r="B443" t="s">
        <v>1069</v>
      </c>
      <c r="C443">
        <v>25.85</v>
      </c>
      <c r="D443">
        <v>230.88397909253479</v>
      </c>
      <c r="E443">
        <v>4967.2345120000009</v>
      </c>
      <c r="F443">
        <v>4.5028633349689699E-2</v>
      </c>
      <c r="G443">
        <v>0.26314835853929702</v>
      </c>
      <c r="H443">
        <v>2.7001178337682169E-3</v>
      </c>
      <c r="I443">
        <v>8.9579316110822177E-2</v>
      </c>
      <c r="J443">
        <v>0.51552406609003554</v>
      </c>
      <c r="K443">
        <v>8.7364445738900592E-2</v>
      </c>
      <c r="L443">
        <v>0.54939255097827611</v>
      </c>
      <c r="M443">
        <v>5.9905256110229607E-2</v>
      </c>
      <c r="N443">
        <v>0.1718822386209177</v>
      </c>
      <c r="O443">
        <v>70662.488091703999</v>
      </c>
      <c r="P443" s="1">
        <v>0.22332033971147169</v>
      </c>
      <c r="Q443">
        <v>0.18447417776224459</v>
      </c>
      <c r="R443">
        <v>0.5922054825262838</v>
      </c>
      <c r="S443">
        <v>38.072500000000012</v>
      </c>
      <c r="T443">
        <v>97448.717103147501</v>
      </c>
      <c r="U443" s="1">
        <v>135.26948677030589</v>
      </c>
      <c r="V443">
        <v>200750.33144849501</v>
      </c>
      <c r="W443" s="1">
        <v>0.7228169446820859</v>
      </c>
      <c r="X443">
        <v>0.227225607216926</v>
      </c>
      <c r="Y443">
        <v>4.9957448100988178E-2</v>
      </c>
      <c r="Z443">
        <v>0.27718305531791432</v>
      </c>
      <c r="AA443">
        <v>200.75033144849499</v>
      </c>
      <c r="AB443">
        <v>7900.7405475023352</v>
      </c>
      <c r="AC443" s="1">
        <v>822.4985819424486</v>
      </c>
      <c r="AD443">
        <v>162615.08752548791</v>
      </c>
      <c r="AE443" s="1" t="s">
        <v>3</v>
      </c>
      <c r="AF443">
        <v>39111.324999999997</v>
      </c>
      <c r="AG443" s="1">
        <v>64052.956085953607</v>
      </c>
      <c r="AH443" s="1">
        <v>65.673070249999995</v>
      </c>
      <c r="AI443">
        <v>35.874238900000002</v>
      </c>
      <c r="AJ443">
        <v>43.555162449999997</v>
      </c>
      <c r="AK443">
        <v>1.7455000000000001</v>
      </c>
      <c r="AL443">
        <v>1.3554592000000001</v>
      </c>
      <c r="AM443">
        <v>1.5893907</v>
      </c>
      <c r="AN443">
        <v>122.8904002852242</v>
      </c>
      <c r="AO443" s="1">
        <v>1.021270778799829</v>
      </c>
      <c r="AP443">
        <v>1914.5940191160871</v>
      </c>
      <c r="AQ443" s="1">
        <v>2741.8793292736559</v>
      </c>
      <c r="AR443" s="1">
        <v>8726.82753826115</v>
      </c>
      <c r="AS443" s="1">
        <v>1089.6768275286011</v>
      </c>
      <c r="AT443">
        <v>488.19647137603732</v>
      </c>
      <c r="AU443">
        <v>14961.17418555553</v>
      </c>
      <c r="AV443" s="1">
        <v>5426.0486084729191</v>
      </c>
      <c r="AW443" s="1">
        <v>0.34853762505500002</v>
      </c>
      <c r="AX443">
        <v>7171.2526818055649</v>
      </c>
      <c r="AY443" s="1">
        <v>0.43595315722</v>
      </c>
      <c r="AZ443">
        <v>1057.6478512404101</v>
      </c>
      <c r="BA443">
        <v>6.7204776139999992E-2</v>
      </c>
      <c r="BB443">
        <v>2378.48428263394</v>
      </c>
      <c r="BC443" s="1">
        <v>0.14830444162</v>
      </c>
      <c r="BD443">
        <v>16033.43342415284</v>
      </c>
      <c r="BE443" s="1">
        <v>0.58640566443613173</v>
      </c>
      <c r="BF443">
        <v>0.22523266800731059</v>
      </c>
      <c r="BG443">
        <v>0.13591334947958111</v>
      </c>
      <c r="BH443">
        <v>3.4302219342335107E-2</v>
      </c>
      <c r="BI443">
        <v>1.8146098734641399E-2</v>
      </c>
    </row>
    <row r="444" spans="1:61" x14ac:dyDescent="0.35">
      <c r="A444" t="s">
        <v>1767</v>
      </c>
      <c r="B444" t="s">
        <v>1070</v>
      </c>
      <c r="C444">
        <v>138.55000000000001</v>
      </c>
      <c r="D444">
        <v>8.5744141775491141</v>
      </c>
      <c r="E444">
        <v>996.35765600000013</v>
      </c>
      <c r="F444" t="s">
        <v>3</v>
      </c>
      <c r="G444">
        <v>1.343424241168391E-2</v>
      </c>
      <c r="H444" t="s">
        <v>3</v>
      </c>
      <c r="I444">
        <v>2.4733313861848662E-2</v>
      </c>
      <c r="J444">
        <v>0.94187459042249311</v>
      </c>
      <c r="K444">
        <v>2.8435017588030281E-2</v>
      </c>
      <c r="L444">
        <v>0.45755201374173871</v>
      </c>
      <c r="M444">
        <v>1.09148247764785E-2</v>
      </c>
      <c r="N444">
        <v>0.1692651012298611</v>
      </c>
      <c r="O444">
        <v>60444.492491784513</v>
      </c>
      <c r="P444" s="1">
        <v>0.191904975797514</v>
      </c>
      <c r="Q444">
        <v>0.18139756616466929</v>
      </c>
      <c r="R444">
        <v>0.62669745803781662</v>
      </c>
      <c r="S444">
        <v>10.8545</v>
      </c>
      <c r="T444">
        <v>79239.47621543851</v>
      </c>
      <c r="U444" s="1">
        <v>101.1756254247056</v>
      </c>
      <c r="V444">
        <v>258578.68220765499</v>
      </c>
      <c r="W444" s="1">
        <v>0.71576255973077718</v>
      </c>
      <c r="X444">
        <v>9.3194193760867308E-2</v>
      </c>
      <c r="Y444">
        <v>0.19104324650835561</v>
      </c>
      <c r="Z444">
        <v>0.28423744026922282</v>
      </c>
      <c r="AA444">
        <v>258.57868220765499</v>
      </c>
      <c r="AB444">
        <v>6469.1860308808846</v>
      </c>
      <c r="AC444" s="1">
        <v>522.34809269210587</v>
      </c>
      <c r="AD444">
        <v>211827.00138178209</v>
      </c>
      <c r="AE444" s="1" t="s">
        <v>3</v>
      </c>
      <c r="AF444">
        <v>35847.974999999999</v>
      </c>
      <c r="AG444" s="1">
        <v>58856.908815005583</v>
      </c>
      <c r="AH444" s="1">
        <v>31.585836400000002</v>
      </c>
      <c r="AI444">
        <v>21.729152849999998</v>
      </c>
      <c r="AJ444">
        <v>24.0771479</v>
      </c>
      <c r="AK444">
        <v>1.2175</v>
      </c>
      <c r="AL444">
        <v>0.83632700000000004</v>
      </c>
      <c r="AM444">
        <v>0.99062149999999982</v>
      </c>
      <c r="AN444">
        <v>909.23925644854717</v>
      </c>
      <c r="AO444">
        <v>1.2286485425771649</v>
      </c>
      <c r="AP444">
        <v>2224.9006107083792</v>
      </c>
      <c r="AQ444" s="1">
        <v>3296.5744589361511</v>
      </c>
      <c r="AR444" s="1">
        <v>8983.3954927108716</v>
      </c>
      <c r="AS444" s="1">
        <v>914.71778333830241</v>
      </c>
      <c r="AT444">
        <v>543.35029582903383</v>
      </c>
      <c r="AU444">
        <v>15962.93864152274</v>
      </c>
      <c r="AV444" s="1">
        <v>8282.9402921409401</v>
      </c>
      <c r="AW444" s="1">
        <v>0.46422473358999988</v>
      </c>
      <c r="AX444">
        <v>6365.1341709576063</v>
      </c>
      <c r="AY444" s="1">
        <v>0.34519722090499999</v>
      </c>
      <c r="AZ444">
        <v>1137.5993614628801</v>
      </c>
      <c r="BA444">
        <v>6.3257083564999997E-2</v>
      </c>
      <c r="BB444">
        <v>2292.006123472765</v>
      </c>
      <c r="BC444" s="1">
        <v>0.12732096194</v>
      </c>
      <c r="BD444">
        <v>18077.679948034191</v>
      </c>
      <c r="BE444" s="1">
        <v>0.53477473624207528</v>
      </c>
      <c r="BF444">
        <v>0.24864623369798561</v>
      </c>
      <c r="BG444">
        <v>0.15122653196432601</v>
      </c>
      <c r="BH444">
        <v>4.3026284971772098E-2</v>
      </c>
      <c r="BI444">
        <v>2.2326213123841001E-2</v>
      </c>
    </row>
    <row r="445" spans="1:61" x14ac:dyDescent="0.35">
      <c r="A445" t="s">
        <v>1768</v>
      </c>
      <c r="B445" t="s">
        <v>1071</v>
      </c>
      <c r="C445">
        <v>22.7</v>
      </c>
      <c r="D445">
        <v>188.65526063789801</v>
      </c>
      <c r="E445">
        <v>2290.5981216499999</v>
      </c>
      <c r="F445">
        <v>5.3910714409940667E-3</v>
      </c>
      <c r="G445">
        <v>0.1464997892377129</v>
      </c>
      <c r="H445" t="s">
        <v>3</v>
      </c>
      <c r="I445">
        <v>7.2434065810404263E-2</v>
      </c>
      <c r="J445">
        <v>0.65683261976886265</v>
      </c>
      <c r="K445">
        <v>0.11927745894887121</v>
      </c>
      <c r="L445">
        <v>0.9441815419812748</v>
      </c>
      <c r="M445">
        <v>2.3768518125726449E-2</v>
      </c>
      <c r="N445">
        <v>0.18374002198074241</v>
      </c>
      <c r="O445">
        <v>64460.202942306001</v>
      </c>
      <c r="P445" s="1">
        <v>0.2046918272566432</v>
      </c>
      <c r="Q445">
        <v>0.19153462309024319</v>
      </c>
      <c r="R445">
        <v>0.60377354965311369</v>
      </c>
      <c r="S445">
        <v>22.361499999999999</v>
      </c>
      <c r="T445">
        <v>85751.274902370002</v>
      </c>
      <c r="U445" s="1">
        <v>109.9701820382228</v>
      </c>
      <c r="V445">
        <v>148241.3550857302</v>
      </c>
      <c r="W445" s="1">
        <v>0.66594409186063952</v>
      </c>
      <c r="X445">
        <v>0.2315074377679886</v>
      </c>
      <c r="Y445">
        <v>0.10254847037137189</v>
      </c>
      <c r="Z445">
        <v>0.33405590813936048</v>
      </c>
      <c r="AA445">
        <v>148.24135508573019</v>
      </c>
      <c r="AB445">
        <v>4345.5223028450446</v>
      </c>
      <c r="AC445" s="1">
        <v>499.58031668594958</v>
      </c>
      <c r="AD445">
        <v>99923.241519412171</v>
      </c>
      <c r="AE445" s="1" t="s">
        <v>3</v>
      </c>
      <c r="AF445">
        <v>30322.55</v>
      </c>
      <c r="AG445" s="1">
        <v>46963.403116904941</v>
      </c>
      <c r="AH445" s="1">
        <v>44.041470399999987</v>
      </c>
      <c r="AI445">
        <v>27.6629407</v>
      </c>
      <c r="AJ445">
        <v>32.20085555</v>
      </c>
      <c r="AK445">
        <v>2.093999999999999</v>
      </c>
      <c r="AL445">
        <v>1.6640533500000001</v>
      </c>
      <c r="AM445">
        <v>1.90727355</v>
      </c>
      <c r="AN445">
        <v>72.806068465433299</v>
      </c>
      <c r="AO445">
        <v>1.0220625049440319</v>
      </c>
      <c r="AP445">
        <v>2227.4639843768209</v>
      </c>
      <c r="AQ445" s="1">
        <v>3661.4685491241089</v>
      </c>
      <c r="AR445" s="1">
        <v>9458.1937893481227</v>
      </c>
      <c r="AS445" s="1">
        <v>1171.085385972413</v>
      </c>
      <c r="AT445" s="1">
        <v>518.2301859480408</v>
      </c>
      <c r="AU445">
        <v>17036.441894769509</v>
      </c>
      <c r="AV445" s="1">
        <v>9309.6331761046386</v>
      </c>
      <c r="AW445" s="1">
        <v>0.51479729071000002</v>
      </c>
      <c r="AX445">
        <v>3855.7345477752651</v>
      </c>
      <c r="AY445" s="1">
        <v>0.211597386995</v>
      </c>
      <c r="AZ445">
        <v>826.77771784911533</v>
      </c>
      <c r="BA445">
        <v>4.5106393380000012E-2</v>
      </c>
      <c r="BB445">
        <v>4212.62479820302</v>
      </c>
      <c r="BC445" s="1">
        <v>0.22849892892000001</v>
      </c>
      <c r="BD445">
        <v>18204.770239932041</v>
      </c>
      <c r="BE445" s="1">
        <v>0.55706721995613306</v>
      </c>
      <c r="BF445">
        <v>0.23298510157290989</v>
      </c>
      <c r="BG445">
        <v>0.15672023832896401</v>
      </c>
      <c r="BH445">
        <v>3.4654102806849177E-2</v>
      </c>
      <c r="BI445">
        <v>1.8573337335144009E-2</v>
      </c>
    </row>
    <row r="446" spans="1:61" x14ac:dyDescent="0.35">
      <c r="A446" t="s">
        <v>1769</v>
      </c>
      <c r="B446" t="s">
        <v>1072</v>
      </c>
      <c r="C446">
        <v>11.35</v>
      </c>
      <c r="D446">
        <v>243.35929559258111</v>
      </c>
      <c r="E446">
        <v>2214.9330194999998</v>
      </c>
      <c r="F446">
        <v>3.2369863514341242E-2</v>
      </c>
      <c r="G446">
        <v>0.1035216398648038</v>
      </c>
      <c r="H446">
        <v>2.4395036301370419E-3</v>
      </c>
      <c r="I446">
        <v>7.7606672492841505E-2</v>
      </c>
      <c r="J446">
        <v>0.71189457399545986</v>
      </c>
      <c r="K446">
        <v>7.726698356403866E-2</v>
      </c>
      <c r="L446">
        <v>0.49934215423605077</v>
      </c>
      <c r="M446">
        <v>3.5843146456467682E-2</v>
      </c>
      <c r="N446">
        <v>0.16720212944853199</v>
      </c>
      <c r="O446">
        <v>69971.183145421513</v>
      </c>
      <c r="P446" s="1">
        <v>0.18783449462997229</v>
      </c>
      <c r="Q446">
        <v>0.15894660316077691</v>
      </c>
      <c r="R446">
        <v>0.65321890220925083</v>
      </c>
      <c r="S446">
        <v>17.5745</v>
      </c>
      <c r="T446">
        <v>93846.967509886512</v>
      </c>
      <c r="U446" s="1">
        <v>129.36521952909871</v>
      </c>
      <c r="V446">
        <v>210210.19349331601</v>
      </c>
      <c r="W446" s="1">
        <v>0.68914677180275619</v>
      </c>
      <c r="X446">
        <v>0.25791096306755529</v>
      </c>
      <c r="Y446">
        <v>5.2942265129688568E-2</v>
      </c>
      <c r="Z446">
        <v>0.31085322819724392</v>
      </c>
      <c r="AA446">
        <v>210.21019349331601</v>
      </c>
      <c r="AB446">
        <v>8672.9528649062631</v>
      </c>
      <c r="AC446" s="1">
        <v>863.76723025903834</v>
      </c>
      <c r="AD446">
        <v>173459.4004455024</v>
      </c>
      <c r="AE446" s="1" t="s">
        <v>3</v>
      </c>
      <c r="AF446">
        <v>37993.175000000003</v>
      </c>
      <c r="AG446" s="1">
        <v>58479.10129432776</v>
      </c>
      <c r="AH446" s="1">
        <v>66.213959200000005</v>
      </c>
      <c r="AI446">
        <v>36.763692250000013</v>
      </c>
      <c r="AJ446">
        <v>44.573424950000003</v>
      </c>
      <c r="AK446">
        <v>1.655</v>
      </c>
      <c r="AL446">
        <v>1.2609562000000001</v>
      </c>
      <c r="AM446">
        <v>1.4225089</v>
      </c>
      <c r="AN446">
        <v>62.575642688967463</v>
      </c>
      <c r="AO446" s="1">
        <v>1.099371756304111</v>
      </c>
      <c r="AP446">
        <v>2060.5244430304228</v>
      </c>
      <c r="AQ446" s="1">
        <v>2482.5006345196998</v>
      </c>
      <c r="AR446" s="1">
        <v>8982.5876579989654</v>
      </c>
      <c r="AS446" s="1">
        <v>1077.3972587388321</v>
      </c>
      <c r="AT446">
        <v>458.61255796361309</v>
      </c>
      <c r="AU446">
        <v>15061.622552251531</v>
      </c>
      <c r="AV446" s="1">
        <v>5888.4137729969643</v>
      </c>
      <c r="AW446" s="1">
        <v>0.35543651291000011</v>
      </c>
      <c r="AX446">
        <v>7991.1793063143823</v>
      </c>
      <c r="AY446" s="1">
        <v>0.45277631948500002</v>
      </c>
      <c r="AZ446">
        <v>1087.9795493505001</v>
      </c>
      <c r="BA446">
        <v>6.2724715804999998E-2</v>
      </c>
      <c r="BB446">
        <v>2175.8988895163102</v>
      </c>
      <c r="BC446" s="1">
        <v>0.12906245179</v>
      </c>
      <c r="BD446">
        <v>17143.47151817815</v>
      </c>
      <c r="BE446" s="1">
        <v>0.56548578891241619</v>
      </c>
      <c r="BF446">
        <v>0.22917610991654799</v>
      </c>
      <c r="BG446">
        <v>0.15678334768773949</v>
      </c>
      <c r="BH446">
        <v>3.0354657753413141E-2</v>
      </c>
      <c r="BI446">
        <v>1.8200095729883081E-2</v>
      </c>
    </row>
    <row r="447" spans="1:61" x14ac:dyDescent="0.35">
      <c r="A447" t="s">
        <v>1770</v>
      </c>
      <c r="B447" t="s">
        <v>1073</v>
      </c>
      <c r="C447">
        <v>34.4</v>
      </c>
      <c r="D447">
        <v>169.1874341284711</v>
      </c>
      <c r="E447">
        <v>3740.5447302999992</v>
      </c>
      <c r="F447">
        <v>5.4306295698984729E-2</v>
      </c>
      <c r="G447">
        <v>3.4797368641395862E-2</v>
      </c>
      <c r="H447">
        <v>2.961281472827617E-3</v>
      </c>
      <c r="I447">
        <v>4.2097005707234167E-2</v>
      </c>
      <c r="J447">
        <v>0.82343844601948568</v>
      </c>
      <c r="K447">
        <v>4.437216428236028E-2</v>
      </c>
      <c r="L447">
        <v>9.1059404327255983E-2</v>
      </c>
      <c r="M447">
        <v>2.067596894977921E-2</v>
      </c>
      <c r="N447">
        <v>0.11579694212901361</v>
      </c>
      <c r="O447">
        <v>79542.092461342996</v>
      </c>
      <c r="P447" s="1">
        <v>0.1624591163265553</v>
      </c>
      <c r="Q447">
        <v>0.17272342030414159</v>
      </c>
      <c r="R447">
        <v>0.66481746336930292</v>
      </c>
      <c r="S447">
        <v>25.103999999999999</v>
      </c>
      <c r="T447">
        <v>104605.4094197205</v>
      </c>
      <c r="U447" s="1">
        <v>159.29787161744309</v>
      </c>
      <c r="V447">
        <v>308535.52634907258</v>
      </c>
      <c r="W447" s="1">
        <v>0.83798025740020099</v>
      </c>
      <c r="X447">
        <v>0.1248339235218192</v>
      </c>
      <c r="Y447">
        <v>3.718581907797959E-2</v>
      </c>
      <c r="Z447">
        <v>0.16201974259979879</v>
      </c>
      <c r="AA447">
        <v>308.53552634907271</v>
      </c>
      <c r="AB447">
        <v>11888.58137420702</v>
      </c>
      <c r="AC447" s="1">
        <v>1190.582812558145</v>
      </c>
      <c r="AD447">
        <v>283119.48957466532</v>
      </c>
      <c r="AE447" s="1" t="s">
        <v>3</v>
      </c>
      <c r="AF447">
        <v>66414.350000000006</v>
      </c>
      <c r="AG447" s="1">
        <v>169750.26647082591</v>
      </c>
      <c r="AH447" s="1">
        <v>76.815150349999996</v>
      </c>
      <c r="AI447">
        <v>36.221300599999992</v>
      </c>
      <c r="AJ447">
        <v>45.235681300000003</v>
      </c>
      <c r="AK447">
        <v>1.8075000000000001</v>
      </c>
      <c r="AL447">
        <v>1.4503020499999999</v>
      </c>
      <c r="AM447">
        <v>1.5601564999999999</v>
      </c>
      <c r="AN447">
        <v>404.21893846523818</v>
      </c>
      <c r="AO447">
        <v>0.57371255711267011</v>
      </c>
      <c r="AP447">
        <v>1958.528641920248</v>
      </c>
      <c r="AQ447" s="1">
        <v>2659.5212749999419</v>
      </c>
      <c r="AR447" s="1">
        <v>9172.2983283474132</v>
      </c>
      <c r="AS447" s="1">
        <v>1101.4704641965759</v>
      </c>
      <c r="AT447" s="1">
        <v>456.45420368633518</v>
      </c>
      <c r="AU447">
        <v>15348.27291315052</v>
      </c>
      <c r="AV447" s="1">
        <v>3006.2043296455599</v>
      </c>
      <c r="AW447" s="1">
        <v>0.19085131231499999</v>
      </c>
      <c r="AX447">
        <v>10769.361535874041</v>
      </c>
      <c r="AY447" s="1">
        <v>0.65979331651499984</v>
      </c>
      <c r="AZ447">
        <v>1420.598228482575</v>
      </c>
      <c r="BA447">
        <v>8.9816315810000019E-2</v>
      </c>
      <c r="BB447">
        <v>935.19346663164993</v>
      </c>
      <c r="BC447" s="1">
        <v>5.9539055335E-2</v>
      </c>
      <c r="BD447">
        <v>16131.357560633831</v>
      </c>
      <c r="BE447" s="1">
        <v>0.60687967976730373</v>
      </c>
      <c r="BF447">
        <v>0.22230973889915159</v>
      </c>
      <c r="BG447">
        <v>0.1237130773936148</v>
      </c>
      <c r="BH447">
        <v>3.2229101199596287E-2</v>
      </c>
      <c r="BI447">
        <v>1.486840274033365E-2</v>
      </c>
    </row>
    <row r="448" spans="1:61" x14ac:dyDescent="0.35">
      <c r="A448" t="s">
        <v>1771</v>
      </c>
      <c r="B448" t="s">
        <v>1074</v>
      </c>
      <c r="C448">
        <v>27.1</v>
      </c>
      <c r="D448">
        <v>229.5319238978644</v>
      </c>
      <c r="E448">
        <v>5608.0302674000004</v>
      </c>
      <c r="F448">
        <v>3.3216667098403832E-2</v>
      </c>
      <c r="G448">
        <v>0.19873046347194151</v>
      </c>
      <c r="H448">
        <v>2.4825098286881272E-3</v>
      </c>
      <c r="I448">
        <v>0.11626980851474621</v>
      </c>
      <c r="J448">
        <v>0.55998782872843988</v>
      </c>
      <c r="K448">
        <v>9.0249900145253664E-2</v>
      </c>
      <c r="L448">
        <v>0.5223481219623235</v>
      </c>
      <c r="M448">
        <v>6.322339064353219E-2</v>
      </c>
      <c r="N448">
        <v>0.1710968015647249</v>
      </c>
      <c r="O448">
        <v>72776.741695393503</v>
      </c>
      <c r="P448" s="1">
        <v>0.19076744366110279</v>
      </c>
      <c r="Q448">
        <v>0.17559165853025799</v>
      </c>
      <c r="R448">
        <v>0.63364089780863897</v>
      </c>
      <c r="S448">
        <v>38.905000000000001</v>
      </c>
      <c r="T448">
        <v>99135.399748635988</v>
      </c>
      <c r="U448" s="1">
        <v>146.41215533879151</v>
      </c>
      <c r="V448">
        <v>221372.13092605301</v>
      </c>
      <c r="W448" s="1">
        <v>0.70357650500268487</v>
      </c>
      <c r="X448">
        <v>0.2497552818560492</v>
      </c>
      <c r="Y448">
        <v>4.6668213141265943E-2</v>
      </c>
      <c r="Z448">
        <v>0.29642349499731507</v>
      </c>
      <c r="AA448">
        <v>221.37213092605299</v>
      </c>
      <c r="AB448">
        <v>8814.9600061401925</v>
      </c>
      <c r="AC448" s="1">
        <v>866.72087407310732</v>
      </c>
      <c r="AD448">
        <v>176821.1125210913</v>
      </c>
      <c r="AE448" s="1" t="s">
        <v>3</v>
      </c>
      <c r="AF448">
        <v>39430.6</v>
      </c>
      <c r="AG448" s="1">
        <v>65820.337644090832</v>
      </c>
      <c r="AH448" s="1">
        <v>67.547357349999999</v>
      </c>
      <c r="AI448">
        <v>36.701052850000004</v>
      </c>
      <c r="AJ448">
        <v>45.07755555</v>
      </c>
      <c r="AK448">
        <v>1.85</v>
      </c>
      <c r="AL448">
        <v>1.4248660500000001</v>
      </c>
      <c r="AM448">
        <v>1.6559069</v>
      </c>
      <c r="AN448">
        <v>0</v>
      </c>
      <c r="AO448" s="1">
        <v>1.004428456140996</v>
      </c>
      <c r="AP448">
        <v>1803.757645964241</v>
      </c>
      <c r="AQ448" s="1">
        <v>2687.330802722995</v>
      </c>
      <c r="AR448" s="1">
        <v>9051.6143637377136</v>
      </c>
      <c r="AS448" s="1">
        <v>1117.110379624005</v>
      </c>
      <c r="AT448" s="1">
        <v>501.90367049885822</v>
      </c>
      <c r="AU448">
        <v>15161.71686254781</v>
      </c>
      <c r="AV448" s="1">
        <v>4961.1188526377546</v>
      </c>
      <c r="AW448" s="1">
        <v>0.30711183701500011</v>
      </c>
      <c r="AX448">
        <v>7831.3691000689314</v>
      </c>
      <c r="AY448" s="1">
        <v>0.47939489064999991</v>
      </c>
      <c r="AZ448">
        <v>1159.540957478305</v>
      </c>
      <c r="BA448" s="1">
        <v>7.1468743229999993E-2</v>
      </c>
      <c r="BB448">
        <v>2312.827263485045</v>
      </c>
      <c r="BC448" s="1">
        <v>0.14202452911499999</v>
      </c>
      <c r="BD448">
        <v>16264.856173670039</v>
      </c>
      <c r="BE448" s="1">
        <v>0.58547571881125704</v>
      </c>
      <c r="BF448">
        <v>0.2307277747285012</v>
      </c>
      <c r="BG448">
        <v>0.13522871314121529</v>
      </c>
      <c r="BH448">
        <v>3.1060598872184039E-2</v>
      </c>
      <c r="BI448">
        <v>1.7507194446842341E-2</v>
      </c>
    </row>
    <row r="449" spans="1:61" x14ac:dyDescent="0.35">
      <c r="A449" t="s">
        <v>1772</v>
      </c>
      <c r="B449" t="s">
        <v>1075</v>
      </c>
      <c r="C449">
        <v>10.9</v>
      </c>
      <c r="D449">
        <v>280.1133083902198</v>
      </c>
      <c r="E449">
        <v>1595.2156571</v>
      </c>
      <c r="F449">
        <v>3.5299246415793933E-2</v>
      </c>
      <c r="G449">
        <v>0.28628523015370072</v>
      </c>
      <c r="H449" t="s">
        <v>3</v>
      </c>
      <c r="I449">
        <v>0.1241737321401218</v>
      </c>
      <c r="J449">
        <v>0.47770552568753921</v>
      </c>
      <c r="K449">
        <v>9.2146122305286154E-2</v>
      </c>
      <c r="L449">
        <v>0.63011735522426604</v>
      </c>
      <c r="M449">
        <v>4.9556171539420928E-2</v>
      </c>
      <c r="N449">
        <v>0.16853796203864571</v>
      </c>
      <c r="O449">
        <v>70398.215130384473</v>
      </c>
      <c r="P449" s="1">
        <v>0.2440798655304269</v>
      </c>
      <c r="Q449">
        <v>0.18416487985049551</v>
      </c>
      <c r="R449">
        <v>0.57175525461907761</v>
      </c>
      <c r="S449">
        <v>19.065999999999999</v>
      </c>
      <c r="T449">
        <v>87714.377237325985</v>
      </c>
      <c r="U449" s="1">
        <v>92.824684917545497</v>
      </c>
      <c r="V449">
        <v>214709.41943307931</v>
      </c>
      <c r="W449" s="1">
        <v>0.67945420685216562</v>
      </c>
      <c r="X449">
        <v>0.25013411892997789</v>
      </c>
      <c r="Y449">
        <v>7.041167421785649E-2</v>
      </c>
      <c r="Z449">
        <v>0.32054579314783438</v>
      </c>
      <c r="AA449">
        <v>214.70941943307929</v>
      </c>
      <c r="AB449">
        <v>9566.6103205252784</v>
      </c>
      <c r="AC449" s="1">
        <v>868.84409538512443</v>
      </c>
      <c r="AD449">
        <v>172257.34384894781</v>
      </c>
      <c r="AE449" s="1" t="s">
        <v>3</v>
      </c>
      <c r="AF449">
        <v>37456.300000000003</v>
      </c>
      <c r="AG449" s="1">
        <v>59025.434057181803</v>
      </c>
      <c r="AH449" s="1">
        <v>69.814456499999991</v>
      </c>
      <c r="AI449">
        <v>40.34222625000001</v>
      </c>
      <c r="AJ449">
        <v>49.923767549999987</v>
      </c>
      <c r="AK449">
        <v>1.9744999999999999</v>
      </c>
      <c r="AL449">
        <v>1.5870430499999999</v>
      </c>
      <c r="AM449">
        <v>1.7833921500000001</v>
      </c>
      <c r="AN449">
        <v>415.40304390356522</v>
      </c>
      <c r="AO449" s="1">
        <v>1.1971599226120859</v>
      </c>
      <c r="AP449">
        <v>2652.536936382809</v>
      </c>
      <c r="AQ449" s="1">
        <v>2934.7368854796919</v>
      </c>
      <c r="AR449" s="1">
        <v>9813.9255211707004</v>
      </c>
      <c r="AS449" s="1">
        <v>1232.36107453869</v>
      </c>
      <c r="AT449">
        <v>603.42541796967203</v>
      </c>
      <c r="AU449">
        <v>17236.985835541571</v>
      </c>
      <c r="AV449" s="1">
        <v>6507.4796590118658</v>
      </c>
      <c r="AW449" s="1">
        <v>0.33861120389999999</v>
      </c>
      <c r="AX449">
        <v>9127.0809302220987</v>
      </c>
      <c r="AY449" s="1">
        <v>0.45118743189999988</v>
      </c>
      <c r="AZ449">
        <v>1322.1824341265949</v>
      </c>
      <c r="BA449">
        <v>6.6277115319999996E-2</v>
      </c>
      <c r="BB449">
        <v>2854.8289531531</v>
      </c>
      <c r="BC449" s="1">
        <v>0.14392424887999999</v>
      </c>
      <c r="BD449">
        <v>19811.57197651366</v>
      </c>
      <c r="BE449" s="1">
        <v>0.56786252776323631</v>
      </c>
      <c r="BF449">
        <v>0.20620542811617759</v>
      </c>
      <c r="BG449">
        <v>0.17505295938738341</v>
      </c>
      <c r="BH449">
        <v>3.1629432617702423E-2</v>
      </c>
      <c r="BI449">
        <v>1.9249652115500289E-2</v>
      </c>
    </row>
    <row r="450" spans="1:61" x14ac:dyDescent="0.35">
      <c r="A450" t="s">
        <v>1773</v>
      </c>
      <c r="B450" t="s">
        <v>1076</v>
      </c>
      <c r="C450">
        <v>91.05</v>
      </c>
      <c r="D450">
        <v>8.577505677506629</v>
      </c>
      <c r="E450">
        <v>711.86433695000005</v>
      </c>
      <c r="F450">
        <v>1.7601499456067281E-2</v>
      </c>
      <c r="G450">
        <v>2.2152943370281331E-2</v>
      </c>
      <c r="H450" t="s">
        <v>3</v>
      </c>
      <c r="I450">
        <v>3.6484368032404041E-2</v>
      </c>
      <c r="J450">
        <v>0.92787693153320827</v>
      </c>
      <c r="K450">
        <v>3.0576104858663428E-2</v>
      </c>
      <c r="L450">
        <v>0.37138214283503279</v>
      </c>
      <c r="M450">
        <v>1.535818459285317E-2</v>
      </c>
      <c r="N450">
        <v>0.16597393799285201</v>
      </c>
      <c r="O450">
        <v>59573.897112113496</v>
      </c>
      <c r="P450" s="1">
        <v>0.23125426502620119</v>
      </c>
      <c r="Q450">
        <v>0.2063804001151216</v>
      </c>
      <c r="R450">
        <v>0.56236533485867723</v>
      </c>
      <c r="S450">
        <v>9.4484999999999992</v>
      </c>
      <c r="T450">
        <v>74026.134135378001</v>
      </c>
      <c r="U450" s="1">
        <v>81.396783344778044</v>
      </c>
      <c r="V450">
        <v>197923.24108093389</v>
      </c>
      <c r="W450" s="1">
        <v>0.86175997539516502</v>
      </c>
      <c r="X450">
        <v>6.1088616279879472E-2</v>
      </c>
      <c r="Y450">
        <v>7.7151408324955428E-2</v>
      </c>
      <c r="Z450">
        <v>0.13824002460483489</v>
      </c>
      <c r="AA450">
        <v>197.92324108093379</v>
      </c>
      <c r="AB450">
        <v>4752.5415330793712</v>
      </c>
      <c r="AC450" s="1">
        <v>592.89989386932371</v>
      </c>
      <c r="AD450">
        <v>173237.05215443231</v>
      </c>
      <c r="AE450" s="1" t="s">
        <v>3</v>
      </c>
      <c r="AF450">
        <v>39796.75</v>
      </c>
      <c r="AG450" s="1">
        <v>61748.296606664182</v>
      </c>
      <c r="AH450" s="1">
        <v>34.948345650000007</v>
      </c>
      <c r="AI450">
        <v>22.521853100000001</v>
      </c>
      <c r="AJ450">
        <v>26.449489549999999</v>
      </c>
      <c r="AK450">
        <v>2.1524999999999999</v>
      </c>
      <c r="AL450">
        <v>1.4734782</v>
      </c>
      <c r="AM450">
        <v>1.9116788</v>
      </c>
      <c r="AN450">
        <v>1737.7394635432711</v>
      </c>
      <c r="AO450" s="1">
        <v>1.424607360383459</v>
      </c>
      <c r="AP450">
        <v>2255.543863466351</v>
      </c>
      <c r="AQ450" s="1">
        <v>3167.9985853585331</v>
      </c>
      <c r="AR450" s="1">
        <v>8597.3645167467967</v>
      </c>
      <c r="AS450" s="1">
        <v>829.29388374231098</v>
      </c>
      <c r="AT450">
        <v>473.24110658271758</v>
      </c>
      <c r="AU450">
        <v>15323.441955896709</v>
      </c>
      <c r="AV450" s="1">
        <v>8324.5314122465697</v>
      </c>
      <c r="AW450" s="1">
        <v>0.48058841638000011</v>
      </c>
      <c r="AX450">
        <v>5952.8979586842124</v>
      </c>
      <c r="AY450" s="1">
        <v>0.34006342738500001</v>
      </c>
      <c r="AZ450">
        <v>1297.2362483864499</v>
      </c>
      <c r="BA450">
        <v>7.4657932984999995E-2</v>
      </c>
      <c r="BB450">
        <v>1841.8378601296549</v>
      </c>
      <c r="BC450" s="1">
        <v>0.10469022326999999</v>
      </c>
      <c r="BD450">
        <v>17416.503479446881</v>
      </c>
      <c r="BE450" s="1">
        <v>0.53446775481942344</v>
      </c>
      <c r="BF450">
        <v>0.22842284779758101</v>
      </c>
      <c r="BG450">
        <v>0.16757047043567411</v>
      </c>
      <c r="BH450">
        <v>4.1112562266207242E-2</v>
      </c>
      <c r="BI450">
        <v>2.842636468111414E-2</v>
      </c>
    </row>
    <row r="451" spans="1:61" x14ac:dyDescent="0.35">
      <c r="A451" t="s">
        <v>1774</v>
      </c>
      <c r="B451" t="s">
        <v>1077</v>
      </c>
      <c r="C451">
        <v>83.35</v>
      </c>
      <c r="D451">
        <v>7.4546333686543402</v>
      </c>
      <c r="E451">
        <v>588.42356719999998</v>
      </c>
      <c r="F451" t="s">
        <v>3</v>
      </c>
      <c r="G451">
        <v>3.1487901941667527E-2</v>
      </c>
      <c r="H451" t="s">
        <v>3</v>
      </c>
      <c r="I451">
        <v>4.5989834432837912E-2</v>
      </c>
      <c r="J451">
        <v>0.92395266286097255</v>
      </c>
      <c r="K451">
        <v>3.0032297812897419E-2</v>
      </c>
      <c r="L451">
        <v>0.35987224925997979</v>
      </c>
      <c r="M451" t="s">
        <v>3</v>
      </c>
      <c r="N451">
        <v>0.16447034694726029</v>
      </c>
      <c r="O451">
        <v>60489.237552793013</v>
      </c>
      <c r="P451" s="1">
        <v>0.19737602014562111</v>
      </c>
      <c r="Q451">
        <v>0.21413234622093269</v>
      </c>
      <c r="R451">
        <v>0.58849163363344603</v>
      </c>
      <c r="S451">
        <v>7.5089999999999986</v>
      </c>
      <c r="T451">
        <v>75913.346513879005</v>
      </c>
      <c r="U451" s="1">
        <v>84.114102211032204</v>
      </c>
      <c r="V451">
        <v>232009.30970522421</v>
      </c>
      <c r="W451" s="1">
        <v>0.82229461591916064</v>
      </c>
      <c r="X451">
        <v>6.6565281368829568E-2</v>
      </c>
      <c r="Y451">
        <v>0.11114010271200971</v>
      </c>
      <c r="Z451">
        <v>0.1777053840808393</v>
      </c>
      <c r="AA451">
        <v>232.00930970522421</v>
      </c>
      <c r="AB451">
        <v>6132.3709394115176</v>
      </c>
      <c r="AC451" s="1">
        <v>616.58392423125065</v>
      </c>
      <c r="AD451">
        <v>190993.41432575579</v>
      </c>
      <c r="AE451" s="1" t="s">
        <v>3</v>
      </c>
      <c r="AF451">
        <v>38921.199999999997</v>
      </c>
      <c r="AG451" s="1">
        <v>61538.906983118643</v>
      </c>
      <c r="AH451" s="1">
        <v>37.8913595</v>
      </c>
      <c r="AI451">
        <v>22.658176699999999</v>
      </c>
      <c r="AJ451">
        <v>26.16630395</v>
      </c>
      <c r="AK451">
        <v>1.8425</v>
      </c>
      <c r="AL451">
        <v>1.3760992000000001</v>
      </c>
      <c r="AM451">
        <v>1.6974053499999999</v>
      </c>
      <c r="AN451">
        <v>2094.462702977924</v>
      </c>
      <c r="AO451" s="1">
        <v>1.4889284563046541</v>
      </c>
      <c r="AP451">
        <v>2501.5132387797121</v>
      </c>
      <c r="AQ451" s="1">
        <v>3433.43799565163</v>
      </c>
      <c r="AR451" s="1">
        <v>9256.1524580522164</v>
      </c>
      <c r="AS451" s="1">
        <v>870.34735597173164</v>
      </c>
      <c r="AT451">
        <v>425.64779380767482</v>
      </c>
      <c r="AU451">
        <v>16487.09884226296</v>
      </c>
      <c r="AV451" s="1">
        <v>8541.0139306723813</v>
      </c>
      <c r="AW451" s="1">
        <v>0.46216838932000009</v>
      </c>
      <c r="AX451">
        <v>6942.8784204304156</v>
      </c>
      <c r="AY451" s="1">
        <v>0.35906382612999999</v>
      </c>
      <c r="AZ451">
        <v>1395.120518361925</v>
      </c>
      <c r="BA451">
        <v>7.4436642570000003E-2</v>
      </c>
      <c r="BB451">
        <v>1994.04918093432</v>
      </c>
      <c r="BC451" s="1">
        <v>0.104331141995</v>
      </c>
      <c r="BD451">
        <v>18873.062050399039</v>
      </c>
      <c r="BE451" s="1">
        <v>0.53380148602532973</v>
      </c>
      <c r="BF451">
        <v>0.23322876256755981</v>
      </c>
      <c r="BG451">
        <v>0.1648438416742804</v>
      </c>
      <c r="BH451">
        <v>3.9982579185974941E-2</v>
      </c>
      <c r="BI451">
        <v>2.8143330546855319E-2</v>
      </c>
    </row>
    <row r="452" spans="1:61" x14ac:dyDescent="0.35">
      <c r="A452" t="s">
        <v>1775</v>
      </c>
      <c r="B452" t="s">
        <v>1078</v>
      </c>
      <c r="C452">
        <v>133.05000000000001</v>
      </c>
      <c r="D452">
        <v>13.52610496997179</v>
      </c>
      <c r="E452">
        <v>1402.664761</v>
      </c>
      <c r="F452" t="s">
        <v>3</v>
      </c>
      <c r="G452">
        <v>1.099196476507903E-2</v>
      </c>
      <c r="H452" t="s">
        <v>3</v>
      </c>
      <c r="I452">
        <v>2.1096825071181081E-2</v>
      </c>
      <c r="J452">
        <v>0.93979858911631453</v>
      </c>
      <c r="K452">
        <v>3.0412356187581209E-2</v>
      </c>
      <c r="L452">
        <v>0.42920472333254228</v>
      </c>
      <c r="M452">
        <v>9.0896248798591154E-3</v>
      </c>
      <c r="N452">
        <v>0.16168261841826881</v>
      </c>
      <c r="O452">
        <v>60115.131068039504</v>
      </c>
      <c r="P452" s="1">
        <v>0.20823247782036591</v>
      </c>
      <c r="Q452">
        <v>0.17425163804328381</v>
      </c>
      <c r="R452">
        <v>0.61751588413635039</v>
      </c>
      <c r="S452">
        <v>13.401</v>
      </c>
      <c r="T452">
        <v>78651.083639722507</v>
      </c>
      <c r="U452" s="1">
        <v>112.26941526240461</v>
      </c>
      <c r="V452">
        <v>224077.94556804941</v>
      </c>
      <c r="W452" s="1">
        <v>0.75095295244764781</v>
      </c>
      <c r="X452">
        <v>0.10180891775071341</v>
      </c>
      <c r="Y452">
        <v>0.14723812980163889</v>
      </c>
      <c r="Z452">
        <v>0.2490470475523523</v>
      </c>
      <c r="AA452">
        <v>224.0779455680495</v>
      </c>
      <c r="AB452">
        <v>5464.2816836784459</v>
      </c>
      <c r="AC452" s="1">
        <v>508.42699246617792</v>
      </c>
      <c r="AD452">
        <v>184563.06769618389</v>
      </c>
      <c r="AE452" s="1" t="s">
        <v>3</v>
      </c>
      <c r="AF452">
        <v>36976.324999999997</v>
      </c>
      <c r="AG452" s="1">
        <v>59319.13023809134</v>
      </c>
      <c r="AH452" s="1">
        <v>32.351788849999991</v>
      </c>
      <c r="AI452">
        <v>21.915695200000009</v>
      </c>
      <c r="AJ452">
        <v>23.85515625</v>
      </c>
      <c r="AK452">
        <v>1.2450000000000001</v>
      </c>
      <c r="AL452">
        <v>0.7824667999999998</v>
      </c>
      <c r="AM452">
        <v>0.98957779999999995</v>
      </c>
      <c r="AN452">
        <v>580.10998402332496</v>
      </c>
      <c r="AO452" s="1">
        <v>1.0742181086374449</v>
      </c>
      <c r="AP452">
        <v>1860.8238692011271</v>
      </c>
      <c r="AQ452" s="1">
        <v>2967.9877385246659</v>
      </c>
      <c r="AR452" s="1">
        <v>8209.1490313861632</v>
      </c>
      <c r="AS452" s="1">
        <v>806.45544327053062</v>
      </c>
      <c r="AT452">
        <v>400.64145536436769</v>
      </c>
      <c r="AU452">
        <v>14245.05753774685</v>
      </c>
      <c r="AV452" s="1">
        <v>7899.9292343420657</v>
      </c>
      <c r="AW452" s="1">
        <v>0.49962816846500002</v>
      </c>
      <c r="AX452">
        <v>5303.658058635735</v>
      </c>
      <c r="AY452" s="1">
        <v>0.31882978539500001</v>
      </c>
      <c r="AZ452">
        <v>989.46040636072507</v>
      </c>
      <c r="BA452">
        <v>6.2515687139999998E-2</v>
      </c>
      <c r="BB452">
        <v>1933.4712251655601</v>
      </c>
      <c r="BC452" s="1">
        <v>0.119026359015</v>
      </c>
      <c r="BD452">
        <v>16126.51892450408</v>
      </c>
      <c r="BE452" s="1">
        <v>0.54306660257141304</v>
      </c>
      <c r="BF452">
        <v>0.24697562404308651</v>
      </c>
      <c r="BG452">
        <v>0.1450240743204817</v>
      </c>
      <c r="BH452">
        <v>4.6672234212619762E-2</v>
      </c>
      <c r="BI452">
        <v>1.8261464852399122E-2</v>
      </c>
    </row>
    <row r="453" spans="1:61" x14ac:dyDescent="0.35">
      <c r="A453" t="s">
        <v>1776</v>
      </c>
      <c r="B453" t="s">
        <v>1079</v>
      </c>
      <c r="C453">
        <v>82.5</v>
      </c>
      <c r="D453">
        <v>15.87261437893032</v>
      </c>
      <c r="E453">
        <v>1004.49843505</v>
      </c>
      <c r="F453" t="s">
        <v>3</v>
      </c>
      <c r="G453">
        <v>1.8023423905736739E-2</v>
      </c>
      <c r="H453" t="s">
        <v>3</v>
      </c>
      <c r="I453">
        <v>3.5523000357487317E-2</v>
      </c>
      <c r="J453">
        <v>0.91763162572795076</v>
      </c>
      <c r="K453">
        <v>3.6366712779144952E-2</v>
      </c>
      <c r="L453">
        <v>0.52286798617699959</v>
      </c>
      <c r="M453">
        <v>1.5942997437860061E-2</v>
      </c>
      <c r="N453">
        <v>0.1796835270084515</v>
      </c>
      <c r="O453">
        <v>56075.267917126002</v>
      </c>
      <c r="P453" s="1">
        <v>0.2273647537013124</v>
      </c>
      <c r="Q453">
        <v>0.19619478286090261</v>
      </c>
      <c r="R453">
        <v>0.57644046343778499</v>
      </c>
      <c r="S453">
        <v>10.33</v>
      </c>
      <c r="T453">
        <v>80538.571398726504</v>
      </c>
      <c r="U453" s="1">
        <v>102.462553862335</v>
      </c>
      <c r="V453">
        <v>206736.95299788841</v>
      </c>
      <c r="W453" s="1">
        <v>0.71452563977556882</v>
      </c>
      <c r="X453">
        <v>0.12756281049100679</v>
      </c>
      <c r="Y453">
        <v>0.15791154973342439</v>
      </c>
      <c r="Z453">
        <v>0.28547436022443129</v>
      </c>
      <c r="AA453">
        <v>206.73695299788841</v>
      </c>
      <c r="AB453">
        <v>5087.4912147994164</v>
      </c>
      <c r="AC453" s="1">
        <v>510.77231618754269</v>
      </c>
      <c r="AD453">
        <v>157675.45303405769</v>
      </c>
      <c r="AE453" s="1" t="s">
        <v>3</v>
      </c>
      <c r="AF453">
        <v>34763.474999999999</v>
      </c>
      <c r="AG453" s="1">
        <v>54141.305125458297</v>
      </c>
      <c r="AH453" s="1">
        <v>32.6108239</v>
      </c>
      <c r="AI453">
        <v>21.858954749999999</v>
      </c>
      <c r="AJ453">
        <v>24.55696755</v>
      </c>
      <c r="AK453">
        <v>1.9975000000000001</v>
      </c>
      <c r="AL453">
        <v>1.637219</v>
      </c>
      <c r="AM453">
        <v>1.8819131499999999</v>
      </c>
      <c r="AN453">
        <v>921.37334519189096</v>
      </c>
      <c r="AO453" s="1">
        <v>1.2347291734974319</v>
      </c>
      <c r="AP453">
        <v>2108.9010615510579</v>
      </c>
      <c r="AQ453" s="1">
        <v>3488.0916114143351</v>
      </c>
      <c r="AR453" s="1">
        <v>8972.6066933983857</v>
      </c>
      <c r="AS453" s="1">
        <v>919.98427831304161</v>
      </c>
      <c r="AT453">
        <v>420.46006579990518</v>
      </c>
      <c r="AU453">
        <v>15910.043710476721</v>
      </c>
      <c r="AV453" s="1">
        <v>8729.0719884052687</v>
      </c>
      <c r="AW453" s="1">
        <v>0.49988976472000002</v>
      </c>
      <c r="AX453">
        <v>5364.3926535146202</v>
      </c>
      <c r="AY453" s="1">
        <v>0.29629913570999988</v>
      </c>
      <c r="AZ453">
        <v>1109.7982954332199</v>
      </c>
      <c r="BA453">
        <v>6.2440280935000002E-2</v>
      </c>
      <c r="BB453">
        <v>2496.4766873133558</v>
      </c>
      <c r="BC453" s="1">
        <v>0.14137081866500001</v>
      </c>
      <c r="BD453">
        <v>17699.739624666461</v>
      </c>
      <c r="BE453" s="1">
        <v>0.51427944217022326</v>
      </c>
      <c r="BF453">
        <v>0.25304600976027841</v>
      </c>
      <c r="BG453">
        <v>0.16168018160772579</v>
      </c>
      <c r="BH453">
        <v>4.4679067173510112E-2</v>
      </c>
      <c r="BI453">
        <v>2.6315299288262331E-2</v>
      </c>
    </row>
    <row r="454" spans="1:61" x14ac:dyDescent="0.35">
      <c r="A454" t="s">
        <v>1777</v>
      </c>
      <c r="B454" t="s">
        <v>1080</v>
      </c>
      <c r="C454">
        <v>24.05</v>
      </c>
      <c r="D454">
        <v>74.113299501341984</v>
      </c>
      <c r="E454">
        <v>1146.4298335999999</v>
      </c>
      <c r="F454">
        <v>9.718570003550038E-3</v>
      </c>
      <c r="G454">
        <v>1.70994212955476E-2</v>
      </c>
      <c r="H454" t="s">
        <v>3</v>
      </c>
      <c r="I454">
        <v>2.901366033240875E-2</v>
      </c>
      <c r="J454">
        <v>0.91741078892599626</v>
      </c>
      <c r="K454">
        <v>3.6318393522547787E-2</v>
      </c>
      <c r="L454">
        <v>0.36551768103553789</v>
      </c>
      <c r="M454">
        <v>1.296369871546791E-2</v>
      </c>
      <c r="N454">
        <v>0.14110806779148929</v>
      </c>
      <c r="O454">
        <v>62033.977651594498</v>
      </c>
      <c r="P454" s="1">
        <v>0.20364103307010481</v>
      </c>
      <c r="Q454">
        <v>0.18008383774121511</v>
      </c>
      <c r="R454">
        <v>0.6162751291886801</v>
      </c>
      <c r="S454">
        <v>10.8725</v>
      </c>
      <c r="T454">
        <v>81614.948777336016</v>
      </c>
      <c r="U454" s="1">
        <v>111.7910073749548</v>
      </c>
      <c r="V454">
        <v>201753.1047749499</v>
      </c>
      <c r="W454" s="1">
        <v>0.76380543241702492</v>
      </c>
      <c r="X454">
        <v>0.12505355138935731</v>
      </c>
      <c r="Y454">
        <v>0.1111410161936177</v>
      </c>
      <c r="Z454">
        <v>0.236194567582975</v>
      </c>
      <c r="AA454">
        <v>201.75310477494989</v>
      </c>
      <c r="AB454">
        <v>5608.5099238144376</v>
      </c>
      <c r="AC454" s="1">
        <v>608.84806396876127</v>
      </c>
      <c r="AD454">
        <v>165716.94028375181</v>
      </c>
      <c r="AE454" s="1" t="s">
        <v>3</v>
      </c>
      <c r="AF454">
        <v>38691.449999999997</v>
      </c>
      <c r="AG454" s="1">
        <v>63262.336750826333</v>
      </c>
      <c r="AH454" s="1">
        <v>41.750626650000001</v>
      </c>
      <c r="AI454">
        <v>25.368843900000009</v>
      </c>
      <c r="AJ454">
        <v>31.835237649999989</v>
      </c>
      <c r="AK454">
        <v>1.82</v>
      </c>
      <c r="AL454">
        <v>1.4522481</v>
      </c>
      <c r="AM454">
        <v>1.7401276999999999</v>
      </c>
      <c r="AN454">
        <v>821.39341608910911</v>
      </c>
      <c r="AO454" s="1">
        <v>0.98705920037581019</v>
      </c>
      <c r="AP454">
        <v>1927.2934550459699</v>
      </c>
      <c r="AQ454" s="1">
        <v>2719.6391005914702</v>
      </c>
      <c r="AR454" s="1">
        <v>7676.3050209830153</v>
      </c>
      <c r="AS454" s="1">
        <v>779.97429776727756</v>
      </c>
      <c r="AT454">
        <v>393.9665154631528</v>
      </c>
      <c r="AU454">
        <v>13497.17838985088</v>
      </c>
      <c r="AV454" s="1">
        <v>6691.9084367682854</v>
      </c>
      <c r="AW454" s="1">
        <v>0.44949728244999998</v>
      </c>
      <c r="AX454">
        <v>5720.6284741807958</v>
      </c>
      <c r="AY454" s="1">
        <v>0.37216040654499999</v>
      </c>
      <c r="AZ454">
        <v>1114.8542332751199</v>
      </c>
      <c r="BA454">
        <v>7.1910658325000001E-2</v>
      </c>
      <c r="BB454">
        <v>1606.58884982107</v>
      </c>
      <c r="BC454" s="1">
        <v>0.10643165269</v>
      </c>
      <c r="BD454">
        <v>15133.97999404527</v>
      </c>
      <c r="BE454" s="1">
        <v>0.55948550234898498</v>
      </c>
      <c r="BF454">
        <v>0.23787611904246311</v>
      </c>
      <c r="BG454">
        <v>0.1473524397363043</v>
      </c>
      <c r="BH454">
        <v>3.5262897325052188E-2</v>
      </c>
      <c r="BI454">
        <v>2.0023041547195239E-2</v>
      </c>
    </row>
    <row r="455" spans="1:61" x14ac:dyDescent="0.35">
      <c r="A455" t="s">
        <v>1778</v>
      </c>
      <c r="B455" t="s">
        <v>1081</v>
      </c>
      <c r="C455">
        <v>75.150000000000006</v>
      </c>
      <c r="D455">
        <v>21.70055772375018</v>
      </c>
      <c r="E455">
        <v>1542.3032169999999</v>
      </c>
      <c r="F455">
        <v>8.3666350572015324E-3</v>
      </c>
      <c r="G455">
        <v>1.233309338736966E-2</v>
      </c>
      <c r="H455" t="s">
        <v>3</v>
      </c>
      <c r="I455">
        <v>3.9015127618406767E-2</v>
      </c>
      <c r="J455">
        <v>0.90346071127165217</v>
      </c>
      <c r="K455">
        <v>4.2854114559331913E-2</v>
      </c>
      <c r="L455">
        <v>0.37684269506780349</v>
      </c>
      <c r="M455">
        <v>9.3351119171335602E-3</v>
      </c>
      <c r="N455">
        <v>0.15811468438343601</v>
      </c>
      <c r="O455">
        <v>66051.954504850495</v>
      </c>
      <c r="P455" s="1">
        <v>0.17580714604970879</v>
      </c>
      <c r="Q455">
        <v>0.18034571344349809</v>
      </c>
      <c r="R455">
        <v>0.64384714050679315</v>
      </c>
      <c r="S455">
        <v>12.4521052631579</v>
      </c>
      <c r="T455">
        <v>86665.841404503677</v>
      </c>
      <c r="U455" s="1">
        <v>124.6360780905021</v>
      </c>
      <c r="V455">
        <v>246458.75995745879</v>
      </c>
      <c r="W455" s="1">
        <v>0.76916483690383752</v>
      </c>
      <c r="X455">
        <v>0.13594020240798141</v>
      </c>
      <c r="Y455">
        <v>9.4894960688181013E-2</v>
      </c>
      <c r="Z455">
        <v>0.23083516309616239</v>
      </c>
      <c r="AA455">
        <v>246.45875995745891</v>
      </c>
      <c r="AB455">
        <v>6625.223591528862</v>
      </c>
      <c r="AC455" s="1">
        <v>672.66453442204477</v>
      </c>
      <c r="AD455">
        <v>199826.62306913771</v>
      </c>
      <c r="AE455" s="1" t="s">
        <v>3</v>
      </c>
      <c r="AF455">
        <v>39658.25</v>
      </c>
      <c r="AG455" s="1">
        <v>65910.808830566515</v>
      </c>
      <c r="AH455" s="1">
        <v>44.109082100000002</v>
      </c>
      <c r="AI455">
        <v>24.2825761</v>
      </c>
      <c r="AJ455">
        <v>28.429968649999999</v>
      </c>
      <c r="AK455">
        <v>1.7655000000000001</v>
      </c>
      <c r="AL455">
        <v>1.2945885500000001</v>
      </c>
      <c r="AM455">
        <v>1.5885406500000001</v>
      </c>
      <c r="AN455">
        <v>1173.8583410136221</v>
      </c>
      <c r="AO455">
        <v>1.177938918808493</v>
      </c>
      <c r="AP455">
        <v>1811.3818346492701</v>
      </c>
      <c r="AQ455" s="1">
        <v>2740.0522666573029</v>
      </c>
      <c r="AR455" s="1">
        <v>7988.2640047301811</v>
      </c>
      <c r="AS455" s="1">
        <v>979.25908576338338</v>
      </c>
      <c r="AT455">
        <v>439.10193222728719</v>
      </c>
      <c r="AU455">
        <v>13958.05912402743</v>
      </c>
      <c r="AV455" s="1">
        <v>6218.3251982964848</v>
      </c>
      <c r="AW455" s="1">
        <v>0.39444873038999989</v>
      </c>
      <c r="AX455">
        <v>6871.6427344083859</v>
      </c>
      <c r="AY455" s="1">
        <v>0.42215758103000001</v>
      </c>
      <c r="AZ455">
        <v>1123.7565787923249</v>
      </c>
      <c r="BA455">
        <v>7.0267490060000007E-2</v>
      </c>
      <c r="BB455">
        <v>1829.27984256369</v>
      </c>
      <c r="BC455" s="1">
        <v>0.113126198545</v>
      </c>
      <c r="BD455">
        <v>16043.00435406088</v>
      </c>
      <c r="BE455" s="1">
        <v>0.55466122698121434</v>
      </c>
      <c r="BF455">
        <v>0.23208828685259161</v>
      </c>
      <c r="BG455">
        <v>0.1578256775152308</v>
      </c>
      <c r="BH455">
        <v>3.6079775420825508E-2</v>
      </c>
      <c r="BI455">
        <v>1.934503323013774E-2</v>
      </c>
    </row>
    <row r="456" spans="1:61" x14ac:dyDescent="0.35">
      <c r="A456" t="s">
        <v>1779</v>
      </c>
      <c r="B456" t="s">
        <v>1082</v>
      </c>
      <c r="C456">
        <v>176.4</v>
      </c>
      <c r="D456">
        <v>8.9111088897896948</v>
      </c>
      <c r="E456">
        <v>1409.9921089500001</v>
      </c>
      <c r="F456">
        <v>6.7203754913049661E-3</v>
      </c>
      <c r="G456">
        <v>1.0901596294997739E-2</v>
      </c>
      <c r="H456" t="s">
        <v>3</v>
      </c>
      <c r="I456">
        <v>2.0117290075082849E-2</v>
      </c>
      <c r="J456">
        <v>0.94225611170510715</v>
      </c>
      <c r="K456">
        <v>2.978399607937196E-2</v>
      </c>
      <c r="L456">
        <v>0.43923739070191109</v>
      </c>
      <c r="M456">
        <v>9.6440219086855027E-3</v>
      </c>
      <c r="N456">
        <v>0.1648083623618414</v>
      </c>
      <c r="O456">
        <v>60144.848458429493</v>
      </c>
      <c r="P456" s="1">
        <v>0.20321938079271251</v>
      </c>
      <c r="Q456">
        <v>0.1815916424163839</v>
      </c>
      <c r="R456">
        <v>0.61518897679090367</v>
      </c>
      <c r="S456">
        <v>13.9815</v>
      </c>
      <c r="T456">
        <v>81326.042760862489</v>
      </c>
      <c r="U456" s="1">
        <v>110.75880023857719</v>
      </c>
      <c r="V456">
        <v>270195.25987357693</v>
      </c>
      <c r="W456" s="1">
        <v>0.71302016897825549</v>
      </c>
      <c r="X456">
        <v>0.1105128667124288</v>
      </c>
      <c r="Y456">
        <v>0.1764669643093156</v>
      </c>
      <c r="Z456">
        <v>0.2869798310217444</v>
      </c>
      <c r="AA456">
        <v>270.19525987357702</v>
      </c>
      <c r="AB456">
        <v>6539.6706014901874</v>
      </c>
      <c r="AC456" s="1">
        <v>539.68620987814302</v>
      </c>
      <c r="AD456">
        <v>217065.3137108777</v>
      </c>
      <c r="AE456" s="1" t="s">
        <v>3</v>
      </c>
      <c r="AF456">
        <v>38404.875</v>
      </c>
      <c r="AG456" s="1">
        <v>62151.097028688971</v>
      </c>
      <c r="AH456" s="1">
        <v>31.319189050000009</v>
      </c>
      <c r="AI456">
        <v>21.267128450000001</v>
      </c>
      <c r="AJ456">
        <v>23.871663399999999</v>
      </c>
      <c r="AK456">
        <v>1.5725</v>
      </c>
      <c r="AL456">
        <v>1.0220547499999999</v>
      </c>
      <c r="AM456">
        <v>1.2564071999999999</v>
      </c>
      <c r="AN456">
        <v>511.37985448151443</v>
      </c>
      <c r="AO456" s="1">
        <v>1.043134722602336</v>
      </c>
      <c r="AP456">
        <v>1941.735043327516</v>
      </c>
      <c r="AQ456" s="1">
        <v>3044.115155149068</v>
      </c>
      <c r="AR456" s="1">
        <v>8383.3605103138088</v>
      </c>
      <c r="AS456" s="1">
        <v>869.65498165390886</v>
      </c>
      <c r="AT456">
        <v>351.13559204502877</v>
      </c>
      <c r="AU456">
        <v>14590.001282489329</v>
      </c>
      <c r="AV456" s="1">
        <v>7431.5686944559147</v>
      </c>
      <c r="AW456" s="1">
        <v>0.45336550674499992</v>
      </c>
      <c r="AX456">
        <v>6168.4968516057752</v>
      </c>
      <c r="AY456" s="1">
        <v>0.35931063625499993</v>
      </c>
      <c r="AZ456">
        <v>1063.12757383998</v>
      </c>
      <c r="BA456">
        <v>6.3986301649999994E-2</v>
      </c>
      <c r="BB456">
        <v>2108.43383099834</v>
      </c>
      <c r="BC456" s="1">
        <v>0.12333755535</v>
      </c>
      <c r="BD456">
        <v>16771.626950900001</v>
      </c>
      <c r="BE456" s="1">
        <v>0.54543479839510245</v>
      </c>
      <c r="BF456">
        <v>0.24672083305015041</v>
      </c>
      <c r="BG456">
        <v>0.14197583878337081</v>
      </c>
      <c r="BH456">
        <v>4.4653236462318432E-2</v>
      </c>
      <c r="BI456">
        <v>2.1215293309057991E-2</v>
      </c>
    </row>
    <row r="457" spans="1:61" x14ac:dyDescent="0.35">
      <c r="A457" t="s">
        <v>1780</v>
      </c>
      <c r="B457" t="s">
        <v>1083</v>
      </c>
      <c r="C457">
        <v>116.85</v>
      </c>
      <c r="D457">
        <v>8.3848656492548859</v>
      </c>
      <c r="E457">
        <v>902.09467764999988</v>
      </c>
      <c r="F457">
        <v>1.7601499456067281E-2</v>
      </c>
      <c r="G457">
        <v>1.268515328708592E-2</v>
      </c>
      <c r="H457" t="s">
        <v>3</v>
      </c>
      <c r="I457">
        <v>2.7420983719012269E-2</v>
      </c>
      <c r="J457">
        <v>0.93900907055389982</v>
      </c>
      <c r="K457">
        <v>2.6962258964473299E-2</v>
      </c>
      <c r="L457">
        <v>0.32247239929393762</v>
      </c>
      <c r="M457">
        <v>1.5081419951165411E-2</v>
      </c>
      <c r="N457">
        <v>0.15629391239467641</v>
      </c>
      <c r="O457">
        <v>62483.981800774498</v>
      </c>
      <c r="P457" s="1">
        <v>0.20215850885009981</v>
      </c>
      <c r="Q457">
        <v>0.1721554932878033</v>
      </c>
      <c r="R457">
        <v>0.62568599786209678</v>
      </c>
      <c r="S457">
        <v>9.8689999999999998</v>
      </c>
      <c r="T457">
        <v>77815.351445966502</v>
      </c>
      <c r="U457" s="1">
        <v>99.169755116403053</v>
      </c>
      <c r="V457">
        <v>230688.9801085268</v>
      </c>
      <c r="W457" s="1">
        <v>0.76160245589563491</v>
      </c>
      <c r="X457">
        <v>5.6607624738900457E-2</v>
      </c>
      <c r="Y457">
        <v>0.1817899193654646</v>
      </c>
      <c r="Z457">
        <v>0.23839754410436509</v>
      </c>
      <c r="AA457">
        <v>230.68898010852669</v>
      </c>
      <c r="AB457">
        <v>6172.720115729966</v>
      </c>
      <c r="AC457" s="1">
        <v>516.99166682410896</v>
      </c>
      <c r="AD457">
        <v>197872.2112386954</v>
      </c>
      <c r="AE457" s="1" t="s">
        <v>3</v>
      </c>
      <c r="AF457">
        <v>39463.125</v>
      </c>
      <c r="AG457" s="1">
        <v>63697.328652478769</v>
      </c>
      <c r="AH457" s="1">
        <v>33.65393735</v>
      </c>
      <c r="AI457">
        <v>22.1740517</v>
      </c>
      <c r="AJ457">
        <v>23.53602935</v>
      </c>
      <c r="AK457">
        <v>1.4245000000000001</v>
      </c>
      <c r="AL457">
        <v>0.92841489999999993</v>
      </c>
      <c r="AM457">
        <v>1.2772378</v>
      </c>
      <c r="AN457">
        <v>1185.255772484589</v>
      </c>
      <c r="AO457" s="1">
        <v>1.229026179298</v>
      </c>
      <c r="AP457">
        <v>2096.1911961590899</v>
      </c>
      <c r="AQ457" s="1">
        <v>3067.7409361882551</v>
      </c>
      <c r="AR457" s="1">
        <v>8799.7238915532689</v>
      </c>
      <c r="AS457" s="1">
        <v>805.58555582736039</v>
      </c>
      <c r="AT457">
        <v>411.48390776810521</v>
      </c>
      <c r="AU457">
        <v>15180.72548749608</v>
      </c>
      <c r="AV457" s="1">
        <v>7950.2693805668896</v>
      </c>
      <c r="AW457" s="1">
        <v>0.4804508084850001</v>
      </c>
      <c r="AX457">
        <v>5997.0089513237499</v>
      </c>
      <c r="AY457" s="1">
        <v>0.34177545494</v>
      </c>
      <c r="AZ457">
        <v>1381.719745468775</v>
      </c>
      <c r="BA457">
        <v>8.0566956044999999E-2</v>
      </c>
      <c r="BB457">
        <v>1651.10975504205</v>
      </c>
      <c r="BC457" s="1">
        <v>9.7206780544999996E-2</v>
      </c>
      <c r="BD457">
        <v>16980.10783240146</v>
      </c>
      <c r="BE457" s="1">
        <v>0.55046780044080856</v>
      </c>
      <c r="BF457">
        <v>0.23696042234617171</v>
      </c>
      <c r="BG457">
        <v>0.14509334585483891</v>
      </c>
      <c r="BH457">
        <v>4.1091918489622833E-2</v>
      </c>
      <c r="BI457">
        <v>2.638651286855808E-2</v>
      </c>
    </row>
    <row r="458" spans="1:61" x14ac:dyDescent="0.35">
      <c r="A458" t="s">
        <v>1781</v>
      </c>
      <c r="B458" t="s">
        <v>1084</v>
      </c>
      <c r="C458">
        <v>40.5</v>
      </c>
      <c r="D458">
        <v>130.6919195738472</v>
      </c>
      <c r="E458">
        <v>4230.1500200500004</v>
      </c>
      <c r="F458">
        <v>3.2794482358884727E-2</v>
      </c>
      <c r="G458">
        <v>5.4182857363181382E-2</v>
      </c>
      <c r="H458">
        <v>1.523953090008477E-3</v>
      </c>
      <c r="I458">
        <v>5.1854319302722149E-2</v>
      </c>
      <c r="J458">
        <v>0.8028498044091924</v>
      </c>
      <c r="K458">
        <v>5.6966225381998761E-2</v>
      </c>
      <c r="L458">
        <v>0.2488248164230451</v>
      </c>
      <c r="M458">
        <v>2.221806643478515E-2</v>
      </c>
      <c r="N458">
        <v>0.14713145219953119</v>
      </c>
      <c r="O458">
        <v>74025.534985955499</v>
      </c>
      <c r="P458" s="1">
        <v>0.1760765013667856</v>
      </c>
      <c r="Q458">
        <v>0.18981387985003409</v>
      </c>
      <c r="R458">
        <v>0.63410961878318028</v>
      </c>
      <c r="S458">
        <v>30.315999999999999</v>
      </c>
      <c r="T458">
        <v>97095.418399352493</v>
      </c>
      <c r="U458" s="1">
        <v>146.98450468775189</v>
      </c>
      <c r="V458">
        <v>254445.80790534549</v>
      </c>
      <c r="W458" s="1">
        <v>0.7705947689658077</v>
      </c>
      <c r="X458">
        <v>0.17225709820939289</v>
      </c>
      <c r="Y458">
        <v>5.7148132824799469E-2</v>
      </c>
      <c r="Z458">
        <v>0.22940523103419239</v>
      </c>
      <c r="AA458">
        <v>254.4458079053455</v>
      </c>
      <c r="AB458">
        <v>8594.6142955614723</v>
      </c>
      <c r="AC458" s="1">
        <v>905.09571483511559</v>
      </c>
      <c r="AD458">
        <v>212603.7657165158</v>
      </c>
      <c r="AE458" s="1" t="s">
        <v>3</v>
      </c>
      <c r="AF458">
        <v>47216.375</v>
      </c>
      <c r="AG458" s="1">
        <v>82991.619350783687</v>
      </c>
      <c r="AH458" s="1">
        <v>58.259236950000023</v>
      </c>
      <c r="AI458">
        <v>31.803265100000001</v>
      </c>
      <c r="AJ458">
        <v>37.286495950000003</v>
      </c>
      <c r="AK458">
        <v>1.9764999999999999</v>
      </c>
      <c r="AL458">
        <v>1.3483988499999999</v>
      </c>
      <c r="AM458">
        <v>1.6945155000000001</v>
      </c>
      <c r="AN458">
        <v>271.90616800792321</v>
      </c>
      <c r="AO458" s="1">
        <v>0.87079138406630219</v>
      </c>
      <c r="AP458">
        <v>1608.7334562752139</v>
      </c>
      <c r="AQ458" s="1">
        <v>2548.422646247177</v>
      </c>
      <c r="AR458" s="1">
        <v>8235.0412549761204</v>
      </c>
      <c r="AS458" s="1">
        <v>994.12085100690388</v>
      </c>
      <c r="AT458">
        <v>416.31049319608411</v>
      </c>
      <c r="AU458">
        <v>13802.6287017015</v>
      </c>
      <c r="AV458" s="1">
        <v>4112.3236835858606</v>
      </c>
      <c r="AW458" s="1">
        <v>0.29009821436000011</v>
      </c>
      <c r="AX458">
        <v>7931.5661745428442</v>
      </c>
      <c r="AY458" s="1">
        <v>0.54336049795499997</v>
      </c>
      <c r="AZ458">
        <v>1150.2732182243301</v>
      </c>
      <c r="BA458">
        <v>8.0473574904999998E-2</v>
      </c>
      <c r="BB458">
        <v>1236.6421047844899</v>
      </c>
      <c r="BC458" s="1">
        <v>8.606771278E-2</v>
      </c>
      <c r="BD458">
        <v>14430.805181137521</v>
      </c>
      <c r="BE458" s="1">
        <v>0.59159778431264531</v>
      </c>
      <c r="BF458">
        <v>0.2304959169632958</v>
      </c>
      <c r="BG458">
        <v>0.12864302457170759</v>
      </c>
      <c r="BH458">
        <v>3.1158629065994609E-2</v>
      </c>
      <c r="BI458">
        <v>1.8104645086356751E-2</v>
      </c>
    </row>
    <row r="459" spans="1:61" x14ac:dyDescent="0.35">
      <c r="A459" t="s">
        <v>1782</v>
      </c>
      <c r="B459" t="s">
        <v>1085</v>
      </c>
      <c r="C459">
        <v>80.2</v>
      </c>
      <c r="D459">
        <v>8.4632279392635521</v>
      </c>
      <c r="E459">
        <v>622.01433269999995</v>
      </c>
      <c r="F459" t="s">
        <v>3</v>
      </c>
      <c r="G459">
        <v>3.1487901941667527E-2</v>
      </c>
      <c r="H459" t="s">
        <v>3</v>
      </c>
      <c r="I459">
        <v>4.7404581882574508E-2</v>
      </c>
      <c r="J459">
        <v>0.91729102577384347</v>
      </c>
      <c r="K459">
        <v>3.2120122428047952E-2</v>
      </c>
      <c r="L459">
        <v>0.40725566233557919</v>
      </c>
      <c r="M459">
        <v>1.4622144186372329E-2</v>
      </c>
      <c r="N459">
        <v>0.15848833041569199</v>
      </c>
      <c r="O459">
        <v>58411.158672810503</v>
      </c>
      <c r="P459" s="1">
        <v>0.230826467530687</v>
      </c>
      <c r="Q459">
        <v>0.21680530482267829</v>
      </c>
      <c r="R459">
        <v>0.55236822764663474</v>
      </c>
      <c r="S459">
        <v>7.6534999999999993</v>
      </c>
      <c r="T459">
        <v>75447.713234228519</v>
      </c>
      <c r="U459" s="1">
        <v>89.511129415922611</v>
      </c>
      <c r="V459">
        <v>208331.19444381029</v>
      </c>
      <c r="W459" s="1">
        <v>0.83271109093661499</v>
      </c>
      <c r="X459">
        <v>7.0005416506348506E-2</v>
      </c>
      <c r="Y459">
        <v>9.7283492557036583E-2</v>
      </c>
      <c r="Z459">
        <v>0.16728890906338509</v>
      </c>
      <c r="AA459">
        <v>208.33119444381029</v>
      </c>
      <c r="AB459">
        <v>5054.6268450168036</v>
      </c>
      <c r="AC459" s="1">
        <v>611.7376515418747</v>
      </c>
      <c r="AD459">
        <v>176821.39561096151</v>
      </c>
      <c r="AE459" s="1" t="s">
        <v>3</v>
      </c>
      <c r="AF459">
        <v>38190.400000000001</v>
      </c>
      <c r="AG459" s="1">
        <v>59807.52613263957</v>
      </c>
      <c r="AH459" s="1">
        <v>36.864894799999988</v>
      </c>
      <c r="AI459">
        <v>22.316471050000001</v>
      </c>
      <c r="AJ459">
        <v>26.3468883</v>
      </c>
      <c r="AK459">
        <v>1.6850000000000001</v>
      </c>
      <c r="AL459">
        <v>1.4047508</v>
      </c>
      <c r="AM459">
        <v>1.5899154499999999</v>
      </c>
      <c r="AN459">
        <v>1720.312596185775</v>
      </c>
      <c r="AO459">
        <v>1.4235786411078399</v>
      </c>
      <c r="AP459">
        <v>2379.557660958681</v>
      </c>
      <c r="AQ459" s="1">
        <v>3404.5959547584798</v>
      </c>
      <c r="AR459" s="1">
        <v>8714.6218670396884</v>
      </c>
      <c r="AS459" s="1">
        <v>786.62090093628944</v>
      </c>
      <c r="AT459">
        <v>382.17964552149448</v>
      </c>
      <c r="AU459">
        <v>15667.57602921463</v>
      </c>
      <c r="AV459" s="1">
        <v>8788.6965434232116</v>
      </c>
      <c r="AW459" s="1">
        <v>0.48441222014000002</v>
      </c>
      <c r="AX459">
        <v>6140.1104468776493</v>
      </c>
      <c r="AY459" s="1">
        <v>0.33520090132500002</v>
      </c>
      <c r="AZ459">
        <v>1326.724059891435</v>
      </c>
      <c r="BA459">
        <v>7.3154847889999999E-2</v>
      </c>
      <c r="BB459">
        <v>1980.57120985759</v>
      </c>
      <c r="BC459" s="1">
        <v>0.107232030655</v>
      </c>
      <c r="BD459">
        <v>18236.102260049891</v>
      </c>
      <c r="BE459" s="1">
        <v>0.53982529872724361</v>
      </c>
      <c r="BF459">
        <v>0.23057402503780131</v>
      </c>
      <c r="BG459">
        <v>0.1671967440915019</v>
      </c>
      <c r="BH459">
        <v>4.2738914491900669E-2</v>
      </c>
      <c r="BI459">
        <v>1.9665017651552631E-2</v>
      </c>
    </row>
    <row r="460" spans="1:61" x14ac:dyDescent="0.35">
      <c r="A460" t="s">
        <v>1783</v>
      </c>
      <c r="B460" t="s">
        <v>1086</v>
      </c>
      <c r="C460">
        <v>162.05000000000001</v>
      </c>
      <c r="D460">
        <v>9.6700887237184112</v>
      </c>
      <c r="E460">
        <v>1141.254095</v>
      </c>
      <c r="F460" t="s">
        <v>3</v>
      </c>
      <c r="G460">
        <v>9.9915129992491428E-3</v>
      </c>
      <c r="H460" t="s">
        <v>3</v>
      </c>
      <c r="I460">
        <v>1.221970868092254E-2</v>
      </c>
      <c r="J460">
        <v>0.96581563540048376</v>
      </c>
      <c r="K460">
        <v>2.1278624517585509E-2</v>
      </c>
      <c r="L460">
        <v>0.94291402447157802</v>
      </c>
      <c r="M460" t="s">
        <v>3</v>
      </c>
      <c r="N460">
        <v>0.18005672500711101</v>
      </c>
      <c r="O460">
        <v>62634.512209220513</v>
      </c>
      <c r="P460" s="1">
        <v>0.182035300007867</v>
      </c>
      <c r="Q460">
        <v>0.185874132222445</v>
      </c>
      <c r="R460">
        <v>0.63209056776968819</v>
      </c>
      <c r="S460">
        <v>12.064</v>
      </c>
      <c r="T460">
        <v>83703.82661804599</v>
      </c>
      <c r="U460" s="1">
        <v>96.546863143160593</v>
      </c>
      <c r="V460">
        <v>207806.87312836779</v>
      </c>
      <c r="W460" s="1">
        <v>0.59704448122214804</v>
      </c>
      <c r="X460">
        <v>7.6047251272046035E-2</v>
      </c>
      <c r="Y460">
        <v>0.32690826750580598</v>
      </c>
      <c r="Z460">
        <v>0.40295551877785207</v>
      </c>
      <c r="AA460">
        <v>207.8068731283677</v>
      </c>
      <c r="AB460">
        <v>4724.1167849957646</v>
      </c>
      <c r="AC460" s="1">
        <v>329.09387660984009</v>
      </c>
      <c r="AD460" s="1">
        <v>152661.97125312101</v>
      </c>
      <c r="AE460" s="1" t="s">
        <v>3</v>
      </c>
      <c r="AF460">
        <v>34117.525000000001</v>
      </c>
      <c r="AG460" s="1">
        <v>51790.299488918507</v>
      </c>
      <c r="AH460" s="1">
        <v>23.615479499999999</v>
      </c>
      <c r="AI460">
        <v>20.100628749999998</v>
      </c>
      <c r="AJ460">
        <v>21.674461749999999</v>
      </c>
      <c r="AK460">
        <v>0.625</v>
      </c>
      <c r="AL460">
        <v>0.49303209999999997</v>
      </c>
      <c r="AM460">
        <v>0.55163169999999995</v>
      </c>
      <c r="AN460">
        <v>7.9798570112431071E-3</v>
      </c>
      <c r="AO460" s="1">
        <v>0.85195066296613642</v>
      </c>
      <c r="AP460">
        <v>2243.7550801869779</v>
      </c>
      <c r="AQ460" s="1">
        <v>4073.1916333206482</v>
      </c>
      <c r="AR460" s="1">
        <v>9720.6581230810134</v>
      </c>
      <c r="AS460" s="1">
        <v>847.20947980617586</v>
      </c>
      <c r="AT460" s="1">
        <v>522.95368167736081</v>
      </c>
      <c r="AU460">
        <v>17407.76799807218</v>
      </c>
      <c r="AV460" s="1">
        <v>11480.51993320385</v>
      </c>
      <c r="AW460" s="1">
        <v>0.59342162592500003</v>
      </c>
      <c r="AX460">
        <v>3970.873064138766</v>
      </c>
      <c r="AY460" s="1">
        <v>0.19082628961000001</v>
      </c>
      <c r="AZ460">
        <v>803.65625191484992</v>
      </c>
      <c r="BA460" s="1">
        <v>4.1413745919999988E-2</v>
      </c>
      <c r="BB460">
        <v>3389.7780669208</v>
      </c>
      <c r="BC460" s="1">
        <v>0.174338338545</v>
      </c>
      <c r="BD460">
        <v>19644.827316178271</v>
      </c>
      <c r="BE460" s="1">
        <v>0.5374297605476086</v>
      </c>
      <c r="BF460">
        <v>0.24850418659732201</v>
      </c>
      <c r="BG460">
        <v>0.13728034216229679</v>
      </c>
      <c r="BH460">
        <v>4.5363420808153948E-2</v>
      </c>
      <c r="BI460">
        <v>3.1422289884618551E-2</v>
      </c>
    </row>
    <row r="461" spans="1:61" x14ac:dyDescent="0.35">
      <c r="A461" t="s">
        <v>1784</v>
      </c>
      <c r="B461" t="s">
        <v>1087</v>
      </c>
      <c r="C461">
        <v>21</v>
      </c>
      <c r="D461">
        <v>235.61025718248811</v>
      </c>
      <c r="E461">
        <v>3848.77929825</v>
      </c>
      <c r="F461">
        <v>4.9023408690542877E-2</v>
      </c>
      <c r="G461">
        <v>3.6575352907155953E-2</v>
      </c>
      <c r="H461">
        <v>2.9641861599683001E-3</v>
      </c>
      <c r="I461">
        <v>4.678962851899944E-2</v>
      </c>
      <c r="J461">
        <v>0.82072677150222295</v>
      </c>
      <c r="K461">
        <v>4.5915945493612463E-2</v>
      </c>
      <c r="L461">
        <v>0.12957134305952159</v>
      </c>
      <c r="M461">
        <v>2.5630866054686788E-2</v>
      </c>
      <c r="N461">
        <v>0.1256311409662858</v>
      </c>
      <c r="O461">
        <v>80046.21313903798</v>
      </c>
      <c r="P461" s="1">
        <v>0.13494667153852721</v>
      </c>
      <c r="Q461">
        <v>0.16131729349406651</v>
      </c>
      <c r="R461">
        <v>0.70373603496740622</v>
      </c>
      <c r="S461">
        <v>25.3385</v>
      </c>
      <c r="T461">
        <v>102270.68548535999</v>
      </c>
      <c r="U461" s="1">
        <v>154.3797597649129</v>
      </c>
      <c r="V461">
        <v>315456.67613029858</v>
      </c>
      <c r="W461" s="1">
        <v>0.81576799416929036</v>
      </c>
      <c r="X461">
        <v>0.1543710995874745</v>
      </c>
      <c r="Y461">
        <v>2.98609062432354E-2</v>
      </c>
      <c r="Z461">
        <v>0.18423200583070989</v>
      </c>
      <c r="AA461">
        <v>315.45667613029849</v>
      </c>
      <c r="AB461">
        <v>12248.136826706521</v>
      </c>
      <c r="AC461" s="1">
        <v>1192.9898966340611</v>
      </c>
      <c r="AD461">
        <v>285200.32925157319</v>
      </c>
      <c r="AE461" s="1" t="s">
        <v>3</v>
      </c>
      <c r="AF461">
        <v>58878.574999999997</v>
      </c>
      <c r="AG461" s="1">
        <v>131880.21519632381</v>
      </c>
      <c r="AH461" s="1">
        <v>75.905144449999995</v>
      </c>
      <c r="AI461">
        <v>37.222025449999997</v>
      </c>
      <c r="AJ461">
        <v>45.554003450000003</v>
      </c>
      <c r="AK461">
        <v>2.0649999999999999</v>
      </c>
      <c r="AL461">
        <v>1.4802846000000001</v>
      </c>
      <c r="AM461">
        <v>1.6696660000000001</v>
      </c>
      <c r="AN461">
        <v>96.978936210650033</v>
      </c>
      <c r="AO461" s="1">
        <v>0.66385854218584583</v>
      </c>
      <c r="AP461">
        <v>1873.634979949873</v>
      </c>
      <c r="AQ461" s="1">
        <v>2517.407928201726</v>
      </c>
      <c r="AR461" s="1">
        <v>9396.23730920042</v>
      </c>
      <c r="AS461" s="1">
        <v>1112.086540863033</v>
      </c>
      <c r="AT461">
        <v>540.60893318228386</v>
      </c>
      <c r="AU461">
        <v>15439.97569139734</v>
      </c>
      <c r="AV461" s="1">
        <v>3011.0665300899741</v>
      </c>
      <c r="AW461" s="1">
        <v>0.18907107952999999</v>
      </c>
      <c r="AX461">
        <v>10737.466949531939</v>
      </c>
      <c r="AY461" s="1">
        <v>0.65671703321999986</v>
      </c>
      <c r="AZ461">
        <v>1519.4552908672849</v>
      </c>
      <c r="BA461">
        <v>9.1330590150000002E-2</v>
      </c>
      <c r="BB461">
        <v>1005.334412046435</v>
      </c>
      <c r="BC461" s="1">
        <v>6.2881297074999995E-2</v>
      </c>
      <c r="BD461">
        <v>16273.32318253564</v>
      </c>
      <c r="BE461" s="1">
        <v>0.60437284349906573</v>
      </c>
      <c r="BF461">
        <v>0.2258579129708608</v>
      </c>
      <c r="BG461">
        <v>0.12192478184117431</v>
      </c>
      <c r="BH461">
        <v>3.1795686112488238E-2</v>
      </c>
      <c r="BI461">
        <v>1.604877557641082E-2</v>
      </c>
    </row>
    <row r="462" spans="1:61" x14ac:dyDescent="0.35">
      <c r="A462" t="s">
        <v>1785</v>
      </c>
      <c r="B462" t="s">
        <v>1088</v>
      </c>
      <c r="C462">
        <v>169.75</v>
      </c>
      <c r="D462">
        <v>9.8044242526418302</v>
      </c>
      <c r="E462">
        <v>1327.0525084000001</v>
      </c>
      <c r="F462" t="s">
        <v>3</v>
      </c>
      <c r="G462">
        <v>1.4245898137585049E-2</v>
      </c>
      <c r="H462" t="s">
        <v>3</v>
      </c>
      <c r="I462">
        <v>1.294255684043611E-2</v>
      </c>
      <c r="J462">
        <v>0.95199353246554286</v>
      </c>
      <c r="K462">
        <v>2.62920521613625E-2</v>
      </c>
      <c r="L462">
        <v>0.9381867465359166</v>
      </c>
      <c r="M462" t="s">
        <v>3</v>
      </c>
      <c r="N462">
        <v>0.18469363346624779</v>
      </c>
      <c r="O462">
        <v>61504.298273692992</v>
      </c>
      <c r="P462" s="1">
        <v>0.19142761177450329</v>
      </c>
      <c r="Q462">
        <v>0.1925897916312829</v>
      </c>
      <c r="R462">
        <v>0.61598259659421373</v>
      </c>
      <c r="S462">
        <v>13.609500000000001</v>
      </c>
      <c r="T462">
        <v>84922.381333279976</v>
      </c>
      <c r="U462" s="1">
        <v>99.313818407757111</v>
      </c>
      <c r="V462">
        <v>208961.83917606939</v>
      </c>
      <c r="W462" s="1">
        <v>0.62195438501612643</v>
      </c>
      <c r="X462">
        <v>8.3845010703217787E-2</v>
      </c>
      <c r="Y462">
        <v>0.29420060428065581</v>
      </c>
      <c r="Z462">
        <v>0.37804561498387351</v>
      </c>
      <c r="AA462">
        <v>208.96183917606939</v>
      </c>
      <c r="AB462">
        <v>4492.1426763984291</v>
      </c>
      <c r="AC462" s="1">
        <v>378.26022052637529</v>
      </c>
      <c r="AD462">
        <v>156920.6486343616</v>
      </c>
      <c r="AE462" s="1" t="s">
        <v>3</v>
      </c>
      <c r="AF462">
        <v>34642.800000000003</v>
      </c>
      <c r="AG462" s="1">
        <v>53119.140991980617</v>
      </c>
      <c r="AH462" s="1">
        <v>24.702922999999998</v>
      </c>
      <c r="AI462">
        <v>19.902353049999999</v>
      </c>
      <c r="AJ462">
        <v>21.058477849999999</v>
      </c>
      <c r="AK462">
        <v>1.3825000000000001</v>
      </c>
      <c r="AL462">
        <v>1.20601285</v>
      </c>
      <c r="AM462">
        <v>1.2928810500000001</v>
      </c>
      <c r="AN462">
        <v>7.9798570112431071E-3</v>
      </c>
      <c r="AO462" s="1">
        <v>0.83553942307807605</v>
      </c>
      <c r="AP462">
        <v>2209.1998218396761</v>
      </c>
      <c r="AQ462" s="1">
        <v>4173.6190569260552</v>
      </c>
      <c r="AR462" s="1">
        <v>9730.6979696582275</v>
      </c>
      <c r="AS462" s="1">
        <v>889.0679229659678</v>
      </c>
      <c r="AT462">
        <v>435.15425470196249</v>
      </c>
      <c r="AU462">
        <v>17288.079640729258</v>
      </c>
      <c r="AV462" s="1">
        <v>10745.346733550119</v>
      </c>
      <c r="AW462" s="1">
        <v>0.57097677001999991</v>
      </c>
      <c r="AX462">
        <v>3921.985759041675</v>
      </c>
      <c r="AY462" s="1">
        <v>0.20628933427000001</v>
      </c>
      <c r="AZ462">
        <v>887.62134661384994</v>
      </c>
      <c r="BA462">
        <v>4.5415242905E-2</v>
      </c>
      <c r="BB462">
        <v>3356.9139858256599</v>
      </c>
      <c r="BC462" s="1">
        <v>0.17731865281</v>
      </c>
      <c r="BD462">
        <v>18911.86782503131</v>
      </c>
      <c r="BE462" s="1">
        <v>0.5366440801842185</v>
      </c>
      <c r="BF462">
        <v>0.25503355124880323</v>
      </c>
      <c r="BG462">
        <v>0.13512956429131531</v>
      </c>
      <c r="BH462">
        <v>4.7851984769021548E-2</v>
      </c>
      <c r="BI462">
        <v>2.534081950664157E-2</v>
      </c>
    </row>
    <row r="463" spans="1:61" x14ac:dyDescent="0.35">
      <c r="A463" t="s">
        <v>1786</v>
      </c>
      <c r="B463" t="s">
        <v>1089</v>
      </c>
      <c r="C463">
        <v>43.7</v>
      </c>
      <c r="D463">
        <v>30.212450658610731</v>
      </c>
      <c r="E463">
        <v>1215.23097325</v>
      </c>
      <c r="F463">
        <v>2.1655567664483351E-2</v>
      </c>
      <c r="G463">
        <v>1.342003173889148E-2</v>
      </c>
      <c r="H463" t="s">
        <v>3</v>
      </c>
      <c r="I463">
        <v>3.5430555585078322E-2</v>
      </c>
      <c r="J463">
        <v>0.91545264360307199</v>
      </c>
      <c r="K463">
        <v>3.1416921924315458E-2</v>
      </c>
      <c r="L463">
        <v>0.29502401938361172</v>
      </c>
      <c r="M463">
        <v>1.6265696541385561E-2</v>
      </c>
      <c r="N463">
        <v>0.13947104412431449</v>
      </c>
      <c r="O463">
        <v>65671.168443470509</v>
      </c>
      <c r="P463" s="1">
        <v>0.18304851290448329</v>
      </c>
      <c r="Q463">
        <v>0.17904241071493129</v>
      </c>
      <c r="R463">
        <v>0.63790907638058547</v>
      </c>
      <c r="S463">
        <v>10.509</v>
      </c>
      <c r="T463">
        <v>88242.462856941478</v>
      </c>
      <c r="U463" s="1">
        <v>122.9283523047184</v>
      </c>
      <c r="V463">
        <v>297446.18473144068</v>
      </c>
      <c r="W463" s="1">
        <v>0.79762769052187221</v>
      </c>
      <c r="X463">
        <v>0.11760299414821471</v>
      </c>
      <c r="Y463">
        <v>8.4769315329913247E-2</v>
      </c>
      <c r="Z463">
        <v>0.20237230947812801</v>
      </c>
      <c r="AA463">
        <v>297.44618473144078</v>
      </c>
      <c r="AB463">
        <v>7574.6900312785701</v>
      </c>
      <c r="AC463" s="1">
        <v>796.41649102644885</v>
      </c>
      <c r="AD463">
        <v>248521.21386712059</v>
      </c>
      <c r="AE463" s="1" t="s">
        <v>3</v>
      </c>
      <c r="AF463">
        <v>42038.75</v>
      </c>
      <c r="AG463" s="1">
        <v>75414.557100717589</v>
      </c>
      <c r="AH463" s="1">
        <v>43.478794350000001</v>
      </c>
      <c r="AI463">
        <v>24.872498950000001</v>
      </c>
      <c r="AJ463">
        <v>27.664168950000001</v>
      </c>
      <c r="AK463">
        <v>1.835</v>
      </c>
      <c r="AL463">
        <v>1.3327722</v>
      </c>
      <c r="AM463">
        <v>1.6137779999999999</v>
      </c>
      <c r="AN463">
        <v>901.75959631789738</v>
      </c>
      <c r="AO463" s="1">
        <v>1.0640376763942641</v>
      </c>
      <c r="AP463">
        <v>1930.9674732339599</v>
      </c>
      <c r="AQ463" s="1">
        <v>2716.2898807535412</v>
      </c>
      <c r="AR463" s="1">
        <v>8050.9950618691319</v>
      </c>
      <c r="AS463" s="1">
        <v>799.97060709760513</v>
      </c>
      <c r="AT463">
        <v>350.72514863806521</v>
      </c>
      <c r="AU463">
        <v>13848.948171592299</v>
      </c>
      <c r="AV463" s="1">
        <v>5467.6402888033799</v>
      </c>
      <c r="AW463" s="1">
        <v>0.37017392446500008</v>
      </c>
      <c r="AX463">
        <v>7355.9216428626751</v>
      </c>
      <c r="AY463" s="1">
        <v>0.45502475456499991</v>
      </c>
      <c r="AZ463">
        <v>1106.3952201423699</v>
      </c>
      <c r="BA463">
        <v>7.0247331144999994E-2</v>
      </c>
      <c r="BB463">
        <v>1596.80494901319</v>
      </c>
      <c r="BC463" s="1">
        <v>0.104553989835</v>
      </c>
      <c r="BD463">
        <v>15526.762100821619</v>
      </c>
      <c r="BE463" s="1">
        <v>0.57051316489450865</v>
      </c>
      <c r="BF463">
        <v>0.22678008459228241</v>
      </c>
      <c r="BG463">
        <v>0.14606875909411299</v>
      </c>
      <c r="BH463">
        <v>3.6948361234032417E-2</v>
      </c>
      <c r="BI463">
        <v>1.9689630185063509E-2</v>
      </c>
    </row>
    <row r="464" spans="1:61" x14ac:dyDescent="0.35">
      <c r="A464" t="s">
        <v>1787</v>
      </c>
      <c r="B464" t="s">
        <v>1090</v>
      </c>
      <c r="C464">
        <v>66.599999999999994</v>
      </c>
      <c r="D464">
        <v>32.668258804005227</v>
      </c>
      <c r="E464">
        <v>1932.4120464499999</v>
      </c>
      <c r="F464">
        <v>1.0061648049745259E-2</v>
      </c>
      <c r="G464">
        <v>1.297204273723407E-2</v>
      </c>
      <c r="H464" t="s">
        <v>3</v>
      </c>
      <c r="I464">
        <v>2.4030606922277899E-2</v>
      </c>
      <c r="J464">
        <v>0.92660648768494036</v>
      </c>
      <c r="K464">
        <v>3.4406485116390363E-2</v>
      </c>
      <c r="L464">
        <v>0.28177024888644631</v>
      </c>
      <c r="M464">
        <v>9.7487401160794244E-3</v>
      </c>
      <c r="N464">
        <v>0.14304083536326601</v>
      </c>
      <c r="O464">
        <v>67430.479146070997</v>
      </c>
      <c r="P464" s="1">
        <v>0.19558773600977949</v>
      </c>
      <c r="Q464">
        <v>0.1681819973298313</v>
      </c>
      <c r="R464">
        <v>0.63623026666038907</v>
      </c>
      <c r="S464">
        <v>13.587</v>
      </c>
      <c r="T464">
        <v>94257.288250413505</v>
      </c>
      <c r="U464" s="1">
        <v>142.70623465388769</v>
      </c>
      <c r="V464">
        <v>258415.56464333451</v>
      </c>
      <c r="W464" s="1">
        <v>0.77286986025379145</v>
      </c>
      <c r="X464">
        <v>0.1075307982978148</v>
      </c>
      <c r="Y464">
        <v>0.1195993414483937</v>
      </c>
      <c r="Z464">
        <v>0.22713013974620849</v>
      </c>
      <c r="AA464">
        <v>258.41556464333462</v>
      </c>
      <c r="AB464">
        <v>6967.4545931715011</v>
      </c>
      <c r="AC464" s="1">
        <v>689.48851531812511</v>
      </c>
      <c r="AD464">
        <v>214190.53423917931</v>
      </c>
      <c r="AE464" s="1" t="s">
        <v>3</v>
      </c>
      <c r="AF464">
        <v>44334.425000000003</v>
      </c>
      <c r="AG464" s="1">
        <v>77134.777508529092</v>
      </c>
      <c r="AH464" s="1">
        <v>44.218490000000003</v>
      </c>
      <c r="AI464">
        <v>24.484130799999999</v>
      </c>
      <c r="AJ464">
        <v>27.316699849999999</v>
      </c>
      <c r="AK464">
        <v>1.768</v>
      </c>
      <c r="AL464">
        <v>1.5644200500000001</v>
      </c>
      <c r="AM464">
        <v>1.6591201</v>
      </c>
      <c r="AN464">
        <v>1188.211869570546</v>
      </c>
      <c r="AO464">
        <v>1.015794573118086</v>
      </c>
      <c r="AP464">
        <v>1646.6095528798789</v>
      </c>
      <c r="AQ464" s="1">
        <v>2524.7035490003841</v>
      </c>
      <c r="AR464" s="1">
        <v>7888.2594291869709</v>
      </c>
      <c r="AS464" s="1">
        <v>813.99688003382391</v>
      </c>
      <c r="AT464">
        <v>385.21081844665071</v>
      </c>
      <c r="AU464">
        <v>13258.78022954771</v>
      </c>
      <c r="AV464" s="1">
        <v>5377.2528106575246</v>
      </c>
      <c r="AW464" s="1">
        <v>0.36557060116000001</v>
      </c>
      <c r="AX464">
        <v>7012.2785624287226</v>
      </c>
      <c r="AY464" s="1">
        <v>0.46411883519500002</v>
      </c>
      <c r="AZ464">
        <v>1105.6518305386901</v>
      </c>
      <c r="BA464">
        <v>7.4634790685000008E-2</v>
      </c>
      <c r="BB464">
        <v>1436.5982196498751</v>
      </c>
      <c r="BC464" s="1">
        <v>9.5675772970000003E-2</v>
      </c>
      <c r="BD464">
        <v>14931.78142327481</v>
      </c>
      <c r="BE464" s="1">
        <v>0.56263927805706992</v>
      </c>
      <c r="BF464">
        <v>0.23235979048977931</v>
      </c>
      <c r="BG464">
        <v>0.14472679010679179</v>
      </c>
      <c r="BH464">
        <v>3.7819724352814478E-2</v>
      </c>
      <c r="BI464">
        <v>2.2454416993544519E-2</v>
      </c>
    </row>
    <row r="465" spans="1:61" x14ac:dyDescent="0.35">
      <c r="A465" t="s">
        <v>1788</v>
      </c>
      <c r="B465" t="s">
        <v>1091</v>
      </c>
      <c r="C465">
        <v>32.25</v>
      </c>
      <c r="D465">
        <v>73.897162313694565</v>
      </c>
      <c r="E465">
        <v>1935.0077882999999</v>
      </c>
      <c r="F465">
        <v>1.55193071240394E-2</v>
      </c>
      <c r="G465">
        <v>5.5024846825463269E-2</v>
      </c>
      <c r="H465" t="s">
        <v>3</v>
      </c>
      <c r="I465">
        <v>9.7639104776455252E-2</v>
      </c>
      <c r="J465">
        <v>0.77456764010874213</v>
      </c>
      <c r="K465">
        <v>6.1655540218542568E-2</v>
      </c>
      <c r="L465">
        <v>0.40655479932294031</v>
      </c>
      <c r="M465">
        <v>3.2087853771130638E-2</v>
      </c>
      <c r="N465">
        <v>0.14912803725339371</v>
      </c>
      <c r="O465">
        <v>68603.719481626526</v>
      </c>
      <c r="P465" s="1">
        <v>0.17776629936594379</v>
      </c>
      <c r="Q465">
        <v>0.1712308033654408</v>
      </c>
      <c r="R465">
        <v>0.65100289726861527</v>
      </c>
      <c r="S465">
        <v>15.891</v>
      </c>
      <c r="T465">
        <v>88003.583281584986</v>
      </c>
      <c r="U465" s="1">
        <v>125.7997107302408</v>
      </c>
      <c r="V465">
        <v>248885.48282613381</v>
      </c>
      <c r="W465" s="1">
        <v>0.69566906622366376</v>
      </c>
      <c r="X465">
        <v>0.24539814387828299</v>
      </c>
      <c r="Y465">
        <v>5.8932789898053249E-2</v>
      </c>
      <c r="Z465">
        <v>0.30433093377633619</v>
      </c>
      <c r="AA465">
        <v>248.8854828261338</v>
      </c>
      <c r="AB465">
        <v>8713.4945892768319</v>
      </c>
      <c r="AC465" s="1">
        <v>813.99756885656063</v>
      </c>
      <c r="AD465">
        <v>209143.11780209001</v>
      </c>
      <c r="AE465" s="1" t="s">
        <v>3</v>
      </c>
      <c r="AF465">
        <v>39758.324999999997</v>
      </c>
      <c r="AG465" s="1">
        <v>69755.105680199675</v>
      </c>
      <c r="AH465" s="1">
        <v>57.320960749999998</v>
      </c>
      <c r="AI465">
        <v>32.095727400000001</v>
      </c>
      <c r="AJ465">
        <v>39.800313550000013</v>
      </c>
      <c r="AK465">
        <v>1.427</v>
      </c>
      <c r="AL465">
        <v>1.0832305499999999</v>
      </c>
      <c r="AM465">
        <v>1.32536005</v>
      </c>
      <c r="AN465">
        <v>76.610603999278538</v>
      </c>
      <c r="AO465" s="1">
        <v>0.99093255575630967</v>
      </c>
      <c r="AP465">
        <v>1939.4301041134199</v>
      </c>
      <c r="AQ465" s="1">
        <v>2728.980609318196</v>
      </c>
      <c r="AR465" s="1">
        <v>8422.6514300635263</v>
      </c>
      <c r="AS465" s="1">
        <v>882.10521420425152</v>
      </c>
      <c r="AT465">
        <v>468.47588883043068</v>
      </c>
      <c r="AU465">
        <v>14441.643246529829</v>
      </c>
      <c r="AV465" s="1">
        <v>4883.7006296854652</v>
      </c>
      <c r="AW465" s="1">
        <v>0.32176264901500001</v>
      </c>
      <c r="AX465">
        <v>7845.326644827046</v>
      </c>
      <c r="AY465" s="1">
        <v>0.49505045139499998</v>
      </c>
      <c r="AZ465">
        <v>1118.0689737738101</v>
      </c>
      <c r="BA465">
        <v>7.1541190625000001E-2</v>
      </c>
      <c r="BB465">
        <v>1736.3412106548301</v>
      </c>
      <c r="BC465" s="1">
        <v>0.11164570896999999</v>
      </c>
      <c r="BD465">
        <v>15583.437458941151</v>
      </c>
      <c r="BE465" s="1">
        <v>0.57399253618515922</v>
      </c>
      <c r="BF465">
        <v>0.23287453898647811</v>
      </c>
      <c r="BG465">
        <v>0.14322508241556001</v>
      </c>
      <c r="BH465">
        <v>3.3280378464780637E-2</v>
      </c>
      <c r="BI465">
        <v>1.6627463948021899E-2</v>
      </c>
    </row>
    <row r="466" spans="1:61" x14ac:dyDescent="0.35">
      <c r="A466" t="s">
        <v>1789</v>
      </c>
      <c r="B466" t="s">
        <v>1092</v>
      </c>
      <c r="C466">
        <v>51.3</v>
      </c>
      <c r="D466">
        <v>14.60428604476715</v>
      </c>
      <c r="E466">
        <v>691.62942655000006</v>
      </c>
      <c r="F466">
        <v>3.6660265513876973E-2</v>
      </c>
      <c r="G466">
        <v>2.0952182800604149E-2</v>
      </c>
      <c r="H466" t="s">
        <v>3</v>
      </c>
      <c r="I466">
        <v>2.694143718764834E-2</v>
      </c>
      <c r="J466">
        <v>0.95331564744881625</v>
      </c>
      <c r="K466">
        <v>2.1156912149080949E-2</v>
      </c>
      <c r="L466">
        <v>0.14603863154501051</v>
      </c>
      <c r="M466">
        <v>2.25040008481057E-2</v>
      </c>
      <c r="N466">
        <v>0.1134680872294862</v>
      </c>
      <c r="O466">
        <v>64467.652354745507</v>
      </c>
      <c r="P466" s="1">
        <v>0.17074408467557611</v>
      </c>
      <c r="Q466">
        <v>0.1628945345122135</v>
      </c>
      <c r="R466">
        <v>0.66636138081221052</v>
      </c>
      <c r="S466">
        <v>6.0209999999999999</v>
      </c>
      <c r="T466">
        <v>83550.392878625993</v>
      </c>
      <c r="U466" s="1">
        <v>115.577418505694</v>
      </c>
      <c r="V466">
        <v>183503.99836377331</v>
      </c>
      <c r="W466" s="1">
        <v>0.8742130631581565</v>
      </c>
      <c r="X466">
        <v>7.4405072508210601E-2</v>
      </c>
      <c r="Y466">
        <v>5.1381864333632898E-2</v>
      </c>
      <c r="Z466">
        <v>0.1257869368418435</v>
      </c>
      <c r="AA466">
        <v>183.50399836377329</v>
      </c>
      <c r="AB466">
        <v>4300.1763691870274</v>
      </c>
      <c r="AC466" s="1">
        <v>528.84001631458057</v>
      </c>
      <c r="AD466">
        <v>172490.4481314797</v>
      </c>
      <c r="AE466" s="1" t="s">
        <v>3</v>
      </c>
      <c r="AF466">
        <v>46735.175000000003</v>
      </c>
      <c r="AG466" s="1">
        <v>79508.953366895483</v>
      </c>
      <c r="AH466" s="1">
        <v>35.166578450000003</v>
      </c>
      <c r="AI466">
        <v>22.192751350000002</v>
      </c>
      <c r="AJ466">
        <v>25.418397150000001</v>
      </c>
      <c r="AK466">
        <v>1.5680000000000001</v>
      </c>
      <c r="AL466">
        <v>1.0576646999999999</v>
      </c>
      <c r="AM466">
        <v>1.38524995</v>
      </c>
      <c r="AN466">
        <v>2324.151462481148</v>
      </c>
      <c r="AO466">
        <v>1.1617158217638079</v>
      </c>
      <c r="AP466">
        <v>1863.6414882581601</v>
      </c>
      <c r="AQ466" s="1">
        <v>2661.6743440709088</v>
      </c>
      <c r="AR466" s="1">
        <v>8309.6240792907483</v>
      </c>
      <c r="AS466" s="1">
        <v>614.31895465408672</v>
      </c>
      <c r="AT466">
        <v>522.21655297425218</v>
      </c>
      <c r="AU466">
        <v>13971.47541924816</v>
      </c>
      <c r="AV466" s="1">
        <v>7386.7959927813044</v>
      </c>
      <c r="AW466" s="1">
        <v>0.46153997311</v>
      </c>
      <c r="AX466">
        <v>6199.9734410622959</v>
      </c>
      <c r="AY466" s="1">
        <v>0.38390620954499999</v>
      </c>
      <c r="AZ466">
        <v>1356.4172461041951</v>
      </c>
      <c r="BA466">
        <v>8.4231469439999998E-2</v>
      </c>
      <c r="BB466">
        <v>1125.80730199952</v>
      </c>
      <c r="BC466" s="1">
        <v>7.032234792E-2</v>
      </c>
      <c r="BD466">
        <v>16068.99398194732</v>
      </c>
      <c r="BE466" s="1">
        <v>0.57014980118792569</v>
      </c>
      <c r="BF466">
        <v>0.24458293440568071</v>
      </c>
      <c r="BG466">
        <v>0.12844289740513071</v>
      </c>
      <c r="BH466">
        <v>3.9005192239165022E-2</v>
      </c>
      <c r="BI466">
        <v>1.781917476209793E-2</v>
      </c>
    </row>
    <row r="467" spans="1:61" x14ac:dyDescent="0.35">
      <c r="A467" t="s">
        <v>1790</v>
      </c>
      <c r="B467" t="s">
        <v>1093</v>
      </c>
      <c r="C467">
        <v>28.8</v>
      </c>
      <c r="D467">
        <v>112.3099613478655</v>
      </c>
      <c r="E467">
        <v>1899.14484535</v>
      </c>
      <c r="F467">
        <v>1.406273020873996E-2</v>
      </c>
      <c r="G467">
        <v>3.870740774288841E-2</v>
      </c>
      <c r="H467" t="s">
        <v>3</v>
      </c>
      <c r="I467">
        <v>4.3008455996441278E-2</v>
      </c>
      <c r="J467">
        <v>0.8405590470407468</v>
      </c>
      <c r="K467">
        <v>6.7902621537423741E-2</v>
      </c>
      <c r="L467">
        <v>0.53069041410458806</v>
      </c>
      <c r="M467">
        <v>1.4517788862842031E-2</v>
      </c>
      <c r="N467">
        <v>0.17373494893673919</v>
      </c>
      <c r="O467">
        <v>63789.073679446978</v>
      </c>
      <c r="P467" s="1">
        <v>0.19217622808841109</v>
      </c>
      <c r="Q467">
        <v>0.15443393150431561</v>
      </c>
      <c r="R467">
        <v>0.65338984040727321</v>
      </c>
      <c r="S467">
        <v>16.197500000000002</v>
      </c>
      <c r="T467">
        <v>85391.523414185969</v>
      </c>
      <c r="U467" s="1">
        <v>119.33330019098619</v>
      </c>
      <c r="V467">
        <v>200048.4926574734</v>
      </c>
      <c r="W467" s="1">
        <v>0.71092349614812933</v>
      </c>
      <c r="X467">
        <v>0.2065353008888243</v>
      </c>
      <c r="Y467">
        <v>8.2541202963046373E-2</v>
      </c>
      <c r="Z467">
        <v>0.28907650385187061</v>
      </c>
      <c r="AA467">
        <v>200.04849265747339</v>
      </c>
      <c r="AB467">
        <v>6297.27023280302</v>
      </c>
      <c r="AC467" s="1">
        <v>679.29072802822498</v>
      </c>
      <c r="AD467">
        <v>154931.37186274509</v>
      </c>
      <c r="AE467" s="1" t="s">
        <v>3</v>
      </c>
      <c r="AF467">
        <v>35087.9</v>
      </c>
      <c r="AG467" s="1">
        <v>57608.5728341789</v>
      </c>
      <c r="AH467" s="1">
        <v>49.916761650000012</v>
      </c>
      <c r="AI467">
        <v>28.490937199999991</v>
      </c>
      <c r="AJ467">
        <v>35.479710349999998</v>
      </c>
      <c r="AK467">
        <v>1.63435</v>
      </c>
      <c r="AL467">
        <v>1.1993234500000001</v>
      </c>
      <c r="AM467">
        <v>1.4285003000000001</v>
      </c>
      <c r="AN467">
        <v>178.9981696508201</v>
      </c>
      <c r="AO467">
        <v>0.98475589263879759</v>
      </c>
      <c r="AP467">
        <v>1914.902932272674</v>
      </c>
      <c r="AQ467" s="1">
        <v>2694.3226131752349</v>
      </c>
      <c r="AR467" s="1">
        <v>8262.4352237701623</v>
      </c>
      <c r="AS467" s="1">
        <v>889.26222400358529</v>
      </c>
      <c r="AT467" s="1">
        <v>480.37196044553377</v>
      </c>
      <c r="AU467">
        <v>14241.294953667189</v>
      </c>
      <c r="AV467" s="1">
        <v>6784.0823715310398</v>
      </c>
      <c r="AW467" s="1">
        <v>0.42333445652000001</v>
      </c>
      <c r="AX467">
        <v>5756.8676342706403</v>
      </c>
      <c r="AY467" s="1">
        <v>0.36162129908500001</v>
      </c>
      <c r="AZ467">
        <v>918.00530657051479</v>
      </c>
      <c r="BA467">
        <v>5.7673622649999999E-2</v>
      </c>
      <c r="BB467">
        <v>2541.4766336069142</v>
      </c>
      <c r="BC467" s="1">
        <v>0.15737062176500011</v>
      </c>
      <c r="BD467">
        <v>16000.43194597911</v>
      </c>
      <c r="BE467" s="1">
        <v>0.53730166012098524</v>
      </c>
      <c r="BF467">
        <v>0.24121521652753339</v>
      </c>
      <c r="BG467">
        <v>0.17174034282101749</v>
      </c>
      <c r="BH467">
        <v>3.1473095356966033E-2</v>
      </c>
      <c r="BI467">
        <v>1.826968517349779E-2</v>
      </c>
    </row>
    <row r="468" spans="1:61" x14ac:dyDescent="0.35">
      <c r="A468" t="s">
        <v>1791</v>
      </c>
      <c r="B468" t="s">
        <v>1094</v>
      </c>
      <c r="C468">
        <v>12.9</v>
      </c>
      <c r="D468">
        <v>327.42212158486842</v>
      </c>
      <c r="E468">
        <v>3398.0510874500001</v>
      </c>
      <c r="F468">
        <v>6.551382113522056E-3</v>
      </c>
      <c r="G468">
        <v>0.4023541151534345</v>
      </c>
      <c r="H468">
        <v>2.4137252989888899E-3</v>
      </c>
      <c r="I468">
        <v>0.1431921639648554</v>
      </c>
      <c r="J468">
        <v>0.34875059582731249</v>
      </c>
      <c r="K468">
        <v>0.1167412774157283</v>
      </c>
      <c r="L468">
        <v>0.99680851215834976</v>
      </c>
      <c r="M468">
        <v>6.3052939959589424E-2</v>
      </c>
      <c r="N468">
        <v>0.19430842168419671</v>
      </c>
      <c r="O468">
        <v>66186.743819384006</v>
      </c>
      <c r="P468" s="1">
        <v>0.25285686341510938</v>
      </c>
      <c r="Q468">
        <v>0.20897711527972601</v>
      </c>
      <c r="R468">
        <v>0.53816602130516455</v>
      </c>
      <c r="S468">
        <v>39.584000000000003</v>
      </c>
      <c r="T468">
        <v>90817.644317144979</v>
      </c>
      <c r="U468" s="1">
        <v>92.736150150854144</v>
      </c>
      <c r="V468">
        <v>123571.00032793439</v>
      </c>
      <c r="W468" s="1">
        <v>0.63843642542591961</v>
      </c>
      <c r="X468">
        <v>0.28334552890664838</v>
      </c>
      <c r="Y468">
        <v>7.8218045667431929E-2</v>
      </c>
      <c r="Z468">
        <v>0.3615635745740805</v>
      </c>
      <c r="AA468">
        <v>123.5710003279343</v>
      </c>
      <c r="AB468">
        <v>5073.9528300103739</v>
      </c>
      <c r="AC468" s="1">
        <v>563.65908352539077</v>
      </c>
      <c r="AD468">
        <v>74336.606474266126</v>
      </c>
      <c r="AE468" s="1" t="s">
        <v>3</v>
      </c>
      <c r="AF468">
        <v>28870.6</v>
      </c>
      <c r="AG468" s="1">
        <v>42006.171568005127</v>
      </c>
      <c r="AH468" s="1">
        <v>57.924423700000013</v>
      </c>
      <c r="AI468">
        <v>36.273162300000003</v>
      </c>
      <c r="AJ468">
        <v>43.535698650000008</v>
      </c>
      <c r="AK468">
        <v>2.4205000000000001</v>
      </c>
      <c r="AL468">
        <v>1.9161064999999999</v>
      </c>
      <c r="AM468">
        <v>2.2412655500000001</v>
      </c>
      <c r="AN468">
        <v>7.2906756133461856E-2</v>
      </c>
      <c r="AO468" s="1">
        <v>1.251243223193752</v>
      </c>
      <c r="AP468">
        <v>2668.216914239792</v>
      </c>
      <c r="AQ468" s="1">
        <v>4172.3338835938202</v>
      </c>
      <c r="AR468" s="1">
        <v>9973.5683940098043</v>
      </c>
      <c r="AS468" s="1">
        <v>1381.8786087602409</v>
      </c>
      <c r="AT468">
        <v>737.53126253397909</v>
      </c>
      <c r="AU468">
        <v>18933.52906313763</v>
      </c>
      <c r="AV468" s="1">
        <v>10143.766622233959</v>
      </c>
      <c r="AW468" s="1">
        <v>0.51519166269999994</v>
      </c>
      <c r="AX468">
        <v>4598.0680428000987</v>
      </c>
      <c r="AY468" s="1">
        <v>0.22115439023</v>
      </c>
      <c r="AZ468">
        <v>991.79601514998012</v>
      </c>
      <c r="BA468">
        <v>4.8015347335E-2</v>
      </c>
      <c r="BB468">
        <v>4380.7113256190514</v>
      </c>
      <c r="BC468" s="1">
        <v>0.21563859975999999</v>
      </c>
      <c r="BD468">
        <v>20114.34200580309</v>
      </c>
      <c r="BE468" s="1">
        <v>0.554828009397488</v>
      </c>
      <c r="BF468">
        <v>0.21824261068572359</v>
      </c>
      <c r="BG468">
        <v>0.18102971420395189</v>
      </c>
      <c r="BH468">
        <v>3.237091617189318E-2</v>
      </c>
      <c r="BI468">
        <v>1.352874954094308E-2</v>
      </c>
    </row>
    <row r="469" spans="1:61" x14ac:dyDescent="0.35">
      <c r="A469" t="s">
        <v>1792</v>
      </c>
      <c r="B469" t="s">
        <v>1095</v>
      </c>
      <c r="C469">
        <v>121.65</v>
      </c>
      <c r="D469">
        <v>10.378415658778749</v>
      </c>
      <c r="E469">
        <v>1126.3192904499999</v>
      </c>
      <c r="F469" t="s">
        <v>3</v>
      </c>
      <c r="G469">
        <v>1.209645426483346E-2</v>
      </c>
      <c r="H469" t="s">
        <v>3</v>
      </c>
      <c r="I469">
        <v>2.4936631606512102E-2</v>
      </c>
      <c r="J469">
        <v>0.94585771993251289</v>
      </c>
      <c r="K469">
        <v>2.524803366268747E-2</v>
      </c>
      <c r="L469">
        <v>0.40464993829294549</v>
      </c>
      <c r="M469">
        <v>2.937497366229452E-2</v>
      </c>
      <c r="N469">
        <v>0.15581936958143941</v>
      </c>
      <c r="O469">
        <v>61362.643267076499</v>
      </c>
      <c r="P469" s="1">
        <v>0.18660790049138509</v>
      </c>
      <c r="Q469">
        <v>0.18901685940450899</v>
      </c>
      <c r="R469">
        <v>0.62437524010410583</v>
      </c>
      <c r="S469">
        <v>10.919</v>
      </c>
      <c r="T469">
        <v>76145.235180043499</v>
      </c>
      <c r="U469" s="1">
        <v>111.4596134133062</v>
      </c>
      <c r="V469">
        <v>252575.21266260729</v>
      </c>
      <c r="W469" s="1">
        <v>0.76044809739977448</v>
      </c>
      <c r="X469">
        <v>8.0110637080160918E-2</v>
      </c>
      <c r="Y469">
        <v>0.15944126552006471</v>
      </c>
      <c r="Z469">
        <v>0.23955190260022571</v>
      </c>
      <c r="AA469">
        <v>252.57521266260741</v>
      </c>
      <c r="AB469">
        <v>6389.2545045354582</v>
      </c>
      <c r="AC469" s="1">
        <v>563.04828821621527</v>
      </c>
      <c r="AD469">
        <v>208108.56411829949</v>
      </c>
      <c r="AE469" s="1" t="s">
        <v>3</v>
      </c>
      <c r="AF469">
        <v>36906.525000000001</v>
      </c>
      <c r="AG469" s="1">
        <v>60880.018079062298</v>
      </c>
      <c r="AH469" s="1">
        <v>32.635113650000008</v>
      </c>
      <c r="AI469">
        <v>22.370138950000001</v>
      </c>
      <c r="AJ469">
        <v>23.990902850000001</v>
      </c>
      <c r="AK469">
        <v>1.262</v>
      </c>
      <c r="AL469">
        <v>0.79634225000000003</v>
      </c>
      <c r="AM469">
        <v>0.96596095000000004</v>
      </c>
      <c r="AN469">
        <v>826.15522892527883</v>
      </c>
      <c r="AO469">
        <v>1.1939504333264539</v>
      </c>
      <c r="AP469">
        <v>2127.0326118028502</v>
      </c>
      <c r="AQ469" s="1">
        <v>3324.3338239159689</v>
      </c>
      <c r="AR469" s="1">
        <v>8475.9058250265061</v>
      </c>
      <c r="AS469" s="1">
        <v>900.65455888949634</v>
      </c>
      <c r="AT469">
        <v>524.32883639258671</v>
      </c>
      <c r="AU469">
        <v>15352.25565602741</v>
      </c>
      <c r="AV469" s="1">
        <v>7517.2804867707991</v>
      </c>
      <c r="AW469" s="1">
        <v>0.445705258055</v>
      </c>
      <c r="AX469">
        <v>6175.5522005195153</v>
      </c>
      <c r="AY469" s="1">
        <v>0.352918581535</v>
      </c>
      <c r="AZ469">
        <v>1097.3874548226249</v>
      </c>
      <c r="BA469">
        <v>6.3753781539999999E-2</v>
      </c>
      <c r="BB469">
        <v>2408.2510887878352</v>
      </c>
      <c r="BC469" s="1">
        <v>0.13762237888000001</v>
      </c>
      <c r="BD469">
        <v>17198.471230900781</v>
      </c>
      <c r="BE469" s="1">
        <v>0.54460685791599928</v>
      </c>
      <c r="BF469">
        <v>0.25004532992921569</v>
      </c>
      <c r="BG469">
        <v>0.14121215328562869</v>
      </c>
      <c r="BH469">
        <v>4.3096632961805423E-2</v>
      </c>
      <c r="BI469">
        <v>2.1039025907350808E-2</v>
      </c>
    </row>
    <row r="470" spans="1:61" x14ac:dyDescent="0.35">
      <c r="A470" t="s">
        <v>1793</v>
      </c>
      <c r="B470" t="s">
        <v>1096</v>
      </c>
      <c r="C470">
        <v>156.80000000000001</v>
      </c>
      <c r="D470">
        <v>9.5516173319068773</v>
      </c>
      <c r="E470">
        <v>1170.30605145</v>
      </c>
      <c r="F470" t="s">
        <v>3</v>
      </c>
      <c r="G470">
        <v>1.6635464189048519E-2</v>
      </c>
      <c r="H470" t="s">
        <v>3</v>
      </c>
      <c r="I470">
        <v>1.361927236511554E-2</v>
      </c>
      <c r="J470">
        <v>0.95387613797661008</v>
      </c>
      <c r="K470">
        <v>2.5923856563029622E-2</v>
      </c>
      <c r="L470">
        <v>0.94477586889378584</v>
      </c>
      <c r="M470" t="s">
        <v>3</v>
      </c>
      <c r="N470">
        <v>0.18305871030183901</v>
      </c>
      <c r="O470">
        <v>61275.519137113013</v>
      </c>
      <c r="P470" s="1">
        <v>0.19343831501329681</v>
      </c>
      <c r="Q470">
        <v>0.18607960014490479</v>
      </c>
      <c r="R470">
        <v>0.62048208484179823</v>
      </c>
      <c r="S470">
        <v>12.797000000000001</v>
      </c>
      <c r="T470">
        <v>83378.966941643987</v>
      </c>
      <c r="U470" s="1">
        <v>94.092038964896332</v>
      </c>
      <c r="V470">
        <v>188730.13689554029</v>
      </c>
      <c r="W470" s="1">
        <v>0.64863108846352824</v>
      </c>
      <c r="X470">
        <v>7.600000192305531E-2</v>
      </c>
      <c r="Y470">
        <v>0.27536890961341631</v>
      </c>
      <c r="Z470">
        <v>0.35136891153647182</v>
      </c>
      <c r="AA470">
        <v>188.73013689554031</v>
      </c>
      <c r="AB470">
        <v>4051.0261931731411</v>
      </c>
      <c r="AC470" s="1">
        <v>363.48992929488207</v>
      </c>
      <c r="AD470">
        <v>148024.76251256591</v>
      </c>
      <c r="AE470" s="1" t="s">
        <v>3</v>
      </c>
      <c r="AF470">
        <v>34448.550000000003</v>
      </c>
      <c r="AG470" s="1">
        <v>52029.839570368102</v>
      </c>
      <c r="AH470" s="1">
        <v>24.852976850000012</v>
      </c>
      <c r="AI470">
        <v>20.137319649999998</v>
      </c>
      <c r="AJ470">
        <v>21.571772750000001</v>
      </c>
      <c r="AK470">
        <v>1.1875</v>
      </c>
      <c r="AL470">
        <v>1.0250652</v>
      </c>
      <c r="AM470">
        <v>1.1057462</v>
      </c>
      <c r="AN470">
        <v>7.9798570112431071E-3</v>
      </c>
      <c r="AO470">
        <v>0.85162205272421843</v>
      </c>
      <c r="AP470">
        <v>2273.883001161129</v>
      </c>
      <c r="AQ470" s="1">
        <v>4137.1009495838643</v>
      </c>
      <c r="AR470" s="1">
        <v>9823.5074228133653</v>
      </c>
      <c r="AS470" s="1">
        <v>860.77394628085881</v>
      </c>
      <c r="AT470">
        <v>421.23470812372511</v>
      </c>
      <c r="AU470">
        <v>17371.718566202901</v>
      </c>
      <c r="AV470" s="1">
        <v>11365.54849314366</v>
      </c>
      <c r="AW470" s="1">
        <v>0.59325908331499988</v>
      </c>
      <c r="AX470">
        <v>3516.013975097796</v>
      </c>
      <c r="AY470" s="1">
        <v>0.18409724724500001</v>
      </c>
      <c r="AZ470">
        <v>924.13122517227998</v>
      </c>
      <c r="BA470">
        <v>4.7738260449999993E-2</v>
      </c>
      <c r="BB470">
        <v>3372.2832386974651</v>
      </c>
      <c r="BC470" s="1">
        <v>0.17490540898500001</v>
      </c>
      <c r="BD470">
        <v>19177.976932111189</v>
      </c>
      <c r="BE470" s="1">
        <v>0.53581523378490603</v>
      </c>
      <c r="BF470">
        <v>0.25171742615266368</v>
      </c>
      <c r="BG470">
        <v>0.13747797571952991</v>
      </c>
      <c r="BH470">
        <v>4.4297715299578218E-2</v>
      </c>
      <c r="BI470">
        <v>3.069164904332233E-2</v>
      </c>
    </row>
    <row r="471" spans="1:61" x14ac:dyDescent="0.35">
      <c r="A471" t="s">
        <v>1794</v>
      </c>
      <c r="B471" t="s">
        <v>1097</v>
      </c>
      <c r="C471">
        <v>12.77777777777778</v>
      </c>
      <c r="D471">
        <v>142.52478914950939</v>
      </c>
      <c r="E471">
        <v>1081.6920347222219</v>
      </c>
      <c r="F471">
        <v>5.5043339555536537E-3</v>
      </c>
      <c r="G471">
        <v>4.560175344453983E-2</v>
      </c>
      <c r="H471" t="s">
        <v>3</v>
      </c>
      <c r="I471">
        <v>4.3436172728998509E-2</v>
      </c>
      <c r="J471">
        <v>0.83514561349669514</v>
      </c>
      <c r="K471">
        <v>8.0504407902553088E-2</v>
      </c>
      <c r="L471">
        <v>0.83990156127145377</v>
      </c>
      <c r="M471">
        <v>2.3321732521871561E-2</v>
      </c>
      <c r="N471">
        <v>0.1835596341761658</v>
      </c>
      <c r="O471">
        <v>59352.359763213331</v>
      </c>
      <c r="P471" s="1">
        <v>0.20729783402758489</v>
      </c>
      <c r="Q471">
        <v>0.22208949608164441</v>
      </c>
      <c r="R471">
        <v>0.57061266989077053</v>
      </c>
      <c r="S471">
        <v>11.636111111111109</v>
      </c>
      <c r="T471">
        <v>78430.936801253876</v>
      </c>
      <c r="U471" s="1">
        <v>93.992903321889159</v>
      </c>
      <c r="V471">
        <v>150952.15681893451</v>
      </c>
      <c r="W471" s="1">
        <v>0.68106888618030348</v>
      </c>
      <c r="X471">
        <v>0.2001070552177959</v>
      </c>
      <c r="Y471">
        <v>0.1188240586019006</v>
      </c>
      <c r="Z471">
        <v>0.31893111381969658</v>
      </c>
      <c r="AA471">
        <v>150.95215681893441</v>
      </c>
      <c r="AB471">
        <v>4259.6986379128057</v>
      </c>
      <c r="AC471" s="1">
        <v>499.03763258815007</v>
      </c>
      <c r="AD471">
        <v>104606.8689381775</v>
      </c>
      <c r="AE471" s="1" t="s">
        <v>3</v>
      </c>
      <c r="AF471">
        <v>31421.083333333328</v>
      </c>
      <c r="AG471" s="1">
        <v>47841.064611470247</v>
      </c>
      <c r="AH471" s="1">
        <v>43.206990055555551</v>
      </c>
      <c r="AI471">
        <v>25.81328366666666</v>
      </c>
      <c r="AJ471">
        <v>31.75159561111111</v>
      </c>
      <c r="AK471">
        <v>1.370555555555556</v>
      </c>
      <c r="AL471">
        <v>0.98835211111111121</v>
      </c>
      <c r="AM471">
        <v>1.2245984999999999</v>
      </c>
      <c r="AN471">
        <v>179.1720937400776</v>
      </c>
      <c r="AO471" s="1">
        <v>1.0237570201636601</v>
      </c>
      <c r="AP471">
        <v>2476.5161436489302</v>
      </c>
      <c r="AQ471" s="1">
        <v>3334.2985852983529</v>
      </c>
      <c r="AR471" s="1">
        <v>9421.1229488058998</v>
      </c>
      <c r="AS471" s="1">
        <v>958.96322266077914</v>
      </c>
      <c r="AT471">
        <v>546.18513582644277</v>
      </c>
      <c r="AU471">
        <v>16737.086036240409</v>
      </c>
      <c r="AV471" s="1">
        <v>10107.793740354709</v>
      </c>
      <c r="AW471" s="1">
        <v>0.54156918155555578</v>
      </c>
      <c r="AX471">
        <v>3907.442095154001</v>
      </c>
      <c r="AY471" s="1">
        <v>0.2106684155611111</v>
      </c>
      <c r="AZ471">
        <v>657.7576064082167</v>
      </c>
      <c r="BA471">
        <v>3.6044944727777771E-2</v>
      </c>
      <c r="BB471">
        <v>4051.9990947355382</v>
      </c>
      <c r="BC471" s="1">
        <v>0.21171745816666659</v>
      </c>
      <c r="BD471">
        <v>18724.992536652469</v>
      </c>
      <c r="BE471" s="1">
        <v>0.53263544553132558</v>
      </c>
      <c r="BF471">
        <v>0.23448292127957579</v>
      </c>
      <c r="BG471">
        <v>0.17710284289544281</v>
      </c>
      <c r="BH471">
        <v>3.4185036270230763E-2</v>
      </c>
      <c r="BI471">
        <v>2.1593754023425001E-2</v>
      </c>
    </row>
    <row r="472" spans="1:61" x14ac:dyDescent="0.35">
      <c r="A472" t="s">
        <v>1795</v>
      </c>
      <c r="B472" t="s">
        <v>1098</v>
      </c>
      <c r="C472">
        <v>110.9</v>
      </c>
      <c r="D472">
        <v>7.3910003862795666</v>
      </c>
      <c r="E472">
        <v>780.6965025500001</v>
      </c>
      <c r="F472">
        <v>1.7601499456067281E-2</v>
      </c>
      <c r="G472" t="s">
        <v>3</v>
      </c>
      <c r="H472" t="s">
        <v>3</v>
      </c>
      <c r="I472">
        <v>3.0837223626732191E-2</v>
      </c>
      <c r="J472">
        <v>0.94150374571886641</v>
      </c>
      <c r="K472">
        <v>2.27536789694072E-2</v>
      </c>
      <c r="L472">
        <v>0.32093276445309532</v>
      </c>
      <c r="M472">
        <v>1.5081419951165411E-2</v>
      </c>
      <c r="N472">
        <v>0.16086686274899101</v>
      </c>
      <c r="O472">
        <v>61810.954325175509</v>
      </c>
      <c r="P472" s="1">
        <v>0.18184677650613501</v>
      </c>
      <c r="Q472">
        <v>0.1642475002150183</v>
      </c>
      <c r="R472">
        <v>0.65390572327884677</v>
      </c>
      <c r="S472">
        <v>8.4090000000000007</v>
      </c>
      <c r="T472">
        <v>77639.397312672008</v>
      </c>
      <c r="U472" s="1">
        <v>101.06991374620149</v>
      </c>
      <c r="V472">
        <v>252124.20551135781</v>
      </c>
      <c r="W472" s="1">
        <v>0.75616720707141005</v>
      </c>
      <c r="X472">
        <v>4.2204133336656013E-2</v>
      </c>
      <c r="Y472">
        <v>0.2016286595919341</v>
      </c>
      <c r="Z472">
        <v>0.24383279292859009</v>
      </c>
      <c r="AA472">
        <v>252.1242055113577</v>
      </c>
      <c r="AB472">
        <v>7142.2357910835417</v>
      </c>
      <c r="AC472" s="1">
        <v>546.22467887706455</v>
      </c>
      <c r="AD472">
        <v>217424.06421683219</v>
      </c>
      <c r="AE472" s="1" t="s">
        <v>3</v>
      </c>
      <c r="AF472">
        <v>39395.85</v>
      </c>
      <c r="AG472" s="1">
        <v>65495.884072254667</v>
      </c>
      <c r="AH472" s="1">
        <v>34.510207749999999</v>
      </c>
      <c r="AI472">
        <v>22.23839255</v>
      </c>
      <c r="AJ472">
        <v>25.268818199999991</v>
      </c>
      <c r="AK472">
        <v>1.405</v>
      </c>
      <c r="AL472">
        <v>0.92824044999999999</v>
      </c>
      <c r="AM472">
        <v>1.2384784</v>
      </c>
      <c r="AN472">
        <v>1610.277952232592</v>
      </c>
      <c r="AO472" s="1">
        <v>1.315296082572172</v>
      </c>
      <c r="AP472">
        <v>2198.5080913932388</v>
      </c>
      <c r="AQ472" s="1">
        <v>3194.6843310505578</v>
      </c>
      <c r="AR472" s="1">
        <v>8954.4755516064324</v>
      </c>
      <c r="AS472" s="1">
        <v>898.89793547431475</v>
      </c>
      <c r="AT472">
        <v>392.87421244099488</v>
      </c>
      <c r="AU472">
        <v>15639.440121965539</v>
      </c>
      <c r="AV472" s="1">
        <v>7835.889029498494</v>
      </c>
      <c r="AW472" s="1">
        <v>0.44844039304</v>
      </c>
      <c r="AX472">
        <v>7136.1342730002534</v>
      </c>
      <c r="AY472" s="1">
        <v>0.37507661829999989</v>
      </c>
      <c r="AZ472">
        <v>1499.2412937665349</v>
      </c>
      <c r="BA472">
        <v>8.3109253880000011E-2</v>
      </c>
      <c r="BB472">
        <v>1688.1728596282051</v>
      </c>
      <c r="BC472" s="1">
        <v>9.3373734789999982E-2</v>
      </c>
      <c r="BD472">
        <v>18159.437455893491</v>
      </c>
      <c r="BE472" s="1">
        <v>0.54055631018612771</v>
      </c>
      <c r="BF472">
        <v>0.24077103779046771</v>
      </c>
      <c r="BG472">
        <v>0.14736023904374729</v>
      </c>
      <c r="BH472">
        <v>4.0657764111888373E-2</v>
      </c>
      <c r="BI472">
        <v>3.065464886776887E-2</v>
      </c>
    </row>
    <row r="473" spans="1:61" x14ac:dyDescent="0.35">
      <c r="A473" t="s">
        <v>1796</v>
      </c>
      <c r="B473" t="s">
        <v>1099</v>
      </c>
      <c r="C473">
        <v>36.35</v>
      </c>
      <c r="D473">
        <v>33.238013444375653</v>
      </c>
      <c r="E473">
        <v>963.66846069999997</v>
      </c>
      <c r="F473">
        <v>9.3422869859952316E-3</v>
      </c>
      <c r="G473">
        <v>1.6835524340686771E-2</v>
      </c>
      <c r="H473" t="s">
        <v>3</v>
      </c>
      <c r="I473">
        <v>2.814303794952994E-2</v>
      </c>
      <c r="J473">
        <v>0.92409147705352535</v>
      </c>
      <c r="K473">
        <v>3.4791981208138589E-2</v>
      </c>
      <c r="L473">
        <v>0.33900059704691021</v>
      </c>
      <c r="M473">
        <v>1.5192293426303431E-2</v>
      </c>
      <c r="N473">
        <v>0.1411366277681681</v>
      </c>
      <c r="O473">
        <v>62395.75903139099</v>
      </c>
      <c r="P473" s="1">
        <v>0.19553405435962831</v>
      </c>
      <c r="Q473">
        <v>0.20726514325604381</v>
      </c>
      <c r="R473">
        <v>0.59720080238432793</v>
      </c>
      <c r="S473">
        <v>8.9390000000000001</v>
      </c>
      <c r="T473">
        <v>81960.646745516497</v>
      </c>
      <c r="U473" s="1">
        <v>110.7281353270692</v>
      </c>
      <c r="V473">
        <v>271641.49853265291</v>
      </c>
      <c r="W473" s="1">
        <v>0.80232258550570423</v>
      </c>
      <c r="X473">
        <v>0.1145375338816048</v>
      </c>
      <c r="Y473">
        <v>8.3139880612691064E-2</v>
      </c>
      <c r="Z473">
        <v>0.19767741449429591</v>
      </c>
      <c r="AA473">
        <v>271.64149853265292</v>
      </c>
      <c r="AB473">
        <v>6559.9291730334326</v>
      </c>
      <c r="AC473" s="1">
        <v>742.14839844398534</v>
      </c>
      <c r="AD473" s="1">
        <v>221697.22076473929</v>
      </c>
      <c r="AE473" s="1" t="s">
        <v>3</v>
      </c>
      <c r="AF473">
        <v>39341.75</v>
      </c>
      <c r="AG473" s="1">
        <v>66048.312865610686</v>
      </c>
      <c r="AH473" s="1">
        <v>40.756437650000002</v>
      </c>
      <c r="AI473">
        <v>23.602469549999999</v>
      </c>
      <c r="AJ473">
        <v>26.755895550000002</v>
      </c>
      <c r="AK473">
        <v>1.8574999999999999</v>
      </c>
      <c r="AL473">
        <v>1.3750599999999999</v>
      </c>
      <c r="AM473">
        <v>1.6390066999999999</v>
      </c>
      <c r="AN473">
        <v>1241.26896572852</v>
      </c>
      <c r="AO473" s="1">
        <v>1.1732819294556409</v>
      </c>
      <c r="AP473">
        <v>2051.3160354462721</v>
      </c>
      <c r="AQ473" s="1">
        <v>2731.0239170856289</v>
      </c>
      <c r="AR473" s="1">
        <v>7996.0073516600078</v>
      </c>
      <c r="AS473" s="1">
        <v>811.48875252954281</v>
      </c>
      <c r="AT473" s="1">
        <v>470.79526846010879</v>
      </c>
      <c r="AU473">
        <v>14060.631325181561</v>
      </c>
      <c r="AV473" s="1">
        <v>6665.4212731418011</v>
      </c>
      <c r="AW473" s="1">
        <v>0.41781023248999988</v>
      </c>
      <c r="AX473">
        <v>6943.0436162454498</v>
      </c>
      <c r="AY473" s="1">
        <v>0.40094202517499999</v>
      </c>
      <c r="AZ473">
        <v>1231.45037640174</v>
      </c>
      <c r="BA473">
        <v>7.1880084449999992E-2</v>
      </c>
      <c r="BB473">
        <v>1817.1817464455251</v>
      </c>
      <c r="BC473" s="1">
        <v>0.109367657905</v>
      </c>
      <c r="BD473">
        <v>16657.09701223451</v>
      </c>
      <c r="BE473" s="1">
        <v>0.55222852225015129</v>
      </c>
      <c r="BF473">
        <v>0.2364277221410053</v>
      </c>
      <c r="BG473">
        <v>0.15451530353776949</v>
      </c>
      <c r="BH473">
        <v>3.487308698898451E-2</v>
      </c>
      <c r="BI473">
        <v>2.195536508208935E-2</v>
      </c>
    </row>
    <row r="474" spans="1:61" x14ac:dyDescent="0.35">
      <c r="A474" t="s">
        <v>1797</v>
      </c>
      <c r="B474" t="s">
        <v>1100</v>
      </c>
      <c r="C474">
        <v>27.35</v>
      </c>
      <c r="D474">
        <v>280.02830486779698</v>
      </c>
      <c r="E474">
        <v>7229.0525534500002</v>
      </c>
      <c r="F474">
        <v>8.7244532767438238E-2</v>
      </c>
      <c r="G474">
        <v>0.1549930380539058</v>
      </c>
      <c r="H474">
        <v>2.2475036824872899E-3</v>
      </c>
      <c r="I474">
        <v>6.3748982952671812E-2</v>
      </c>
      <c r="J474">
        <v>0.62813061626982902</v>
      </c>
      <c r="K474">
        <v>6.4562578045104416E-2</v>
      </c>
      <c r="L474">
        <v>0.24449156402645719</v>
      </c>
      <c r="M474">
        <v>5.1580154534483252E-2</v>
      </c>
      <c r="N474">
        <v>0.14136749267095891</v>
      </c>
      <c r="O474">
        <v>82343.732405019997</v>
      </c>
      <c r="P474" s="1">
        <v>0.16552763833677089</v>
      </c>
      <c r="Q474">
        <v>0.172341959220535</v>
      </c>
      <c r="R474">
        <v>0.66213040244269394</v>
      </c>
      <c r="S474">
        <v>50.032499999999999</v>
      </c>
      <c r="T474">
        <v>104994.88305741</v>
      </c>
      <c r="U474" s="1">
        <v>150.19756887565291</v>
      </c>
      <c r="V474">
        <v>290854.06973424542</v>
      </c>
      <c r="W474" s="1">
        <v>0.76013185310455</v>
      </c>
      <c r="X474">
        <v>0.20973196117013079</v>
      </c>
      <c r="Y474">
        <v>3.0136185725319391E-2</v>
      </c>
      <c r="Z474">
        <v>0.23986814689545011</v>
      </c>
      <c r="AA474">
        <v>290.8540697342454</v>
      </c>
      <c r="AB474">
        <v>12134.15442046122</v>
      </c>
      <c r="AC474" s="1">
        <v>1104.02023366495</v>
      </c>
      <c r="AD474">
        <v>257830.32107212979</v>
      </c>
      <c r="AE474" s="1" t="s">
        <v>3</v>
      </c>
      <c r="AF474">
        <v>53890.025000000001</v>
      </c>
      <c r="AG474" s="1">
        <v>108303.4910915441</v>
      </c>
      <c r="AH474" s="1">
        <v>79.930983300000008</v>
      </c>
      <c r="AI474">
        <v>39.051029249999999</v>
      </c>
      <c r="AJ474">
        <v>48.661108300000002</v>
      </c>
      <c r="AK474">
        <v>2.3619999999999992</v>
      </c>
      <c r="AL474">
        <v>1.7569085</v>
      </c>
      <c r="AM474">
        <v>2.0131391000000001</v>
      </c>
      <c r="AN474">
        <v>211.99947923121309</v>
      </c>
      <c r="AO474" s="1">
        <v>0.82518439344883698</v>
      </c>
      <c r="AP474">
        <v>2007.9174824597019</v>
      </c>
      <c r="AQ474" s="1">
        <v>2725.5048433310449</v>
      </c>
      <c r="AR474" s="1">
        <v>9671.334318247702</v>
      </c>
      <c r="AS474" s="1">
        <v>1230.411073248521</v>
      </c>
      <c r="AT474">
        <v>512.72693624417707</v>
      </c>
      <c r="AU474">
        <v>16147.89465353115</v>
      </c>
      <c r="AV474" s="1">
        <v>3410.6390422251152</v>
      </c>
      <c r="AW474" s="1">
        <v>0.20772953214500001</v>
      </c>
      <c r="AX474">
        <v>10851.362058108039</v>
      </c>
      <c r="AY474" s="1">
        <v>0.63815465911500002</v>
      </c>
      <c r="AZ474">
        <v>1305.8323079265549</v>
      </c>
      <c r="BA474">
        <v>7.8273576715000015E-2</v>
      </c>
      <c r="BB474">
        <v>1304.0900461572601</v>
      </c>
      <c r="BC474" s="1">
        <v>7.5842232044999999E-2</v>
      </c>
      <c r="BD474">
        <v>16871.92345441697</v>
      </c>
      <c r="BE474" s="1">
        <v>0.59648062035110283</v>
      </c>
      <c r="BF474">
        <v>0.2311411712684526</v>
      </c>
      <c r="BG474">
        <v>0.1238011116700134</v>
      </c>
      <c r="BH474">
        <v>3.088230281522816E-2</v>
      </c>
      <c r="BI474">
        <v>1.769479389520278E-2</v>
      </c>
    </row>
    <row r="475" spans="1:61" x14ac:dyDescent="0.35">
      <c r="A475" t="s">
        <v>1798</v>
      </c>
      <c r="B475" t="s">
        <v>1101</v>
      </c>
      <c r="C475">
        <v>38.9</v>
      </c>
      <c r="D475">
        <v>70.262412577404888</v>
      </c>
      <c r="E475">
        <v>2359.3569243000002</v>
      </c>
      <c r="F475">
        <v>2.0896871777830311E-2</v>
      </c>
      <c r="G475">
        <v>4.3735706708145541E-2</v>
      </c>
      <c r="H475" t="s">
        <v>3</v>
      </c>
      <c r="I475">
        <v>6.4222234460470456E-2</v>
      </c>
      <c r="J475">
        <v>0.82081613098315065</v>
      </c>
      <c r="K475">
        <v>5.3730464352253773E-2</v>
      </c>
      <c r="L475">
        <v>0.29114343255995079</v>
      </c>
      <c r="M475">
        <v>3.003903658635947E-2</v>
      </c>
      <c r="N475">
        <v>0.14417891953668169</v>
      </c>
      <c r="O475">
        <v>69300.708785124996</v>
      </c>
      <c r="P475" s="1">
        <v>0.17053100445867131</v>
      </c>
      <c r="Q475">
        <v>0.1813138411703191</v>
      </c>
      <c r="R475">
        <v>0.64815515437100968</v>
      </c>
      <c r="S475">
        <v>18.467500000000001</v>
      </c>
      <c r="T475">
        <v>91150.749313324006</v>
      </c>
      <c r="U475" s="1">
        <v>136.28935241147829</v>
      </c>
      <c r="V475">
        <v>240310.62474053999</v>
      </c>
      <c r="W475" s="1">
        <v>0.73649480799932454</v>
      </c>
      <c r="X475">
        <v>0.1889513713163804</v>
      </c>
      <c r="Y475">
        <v>7.45538206842951E-2</v>
      </c>
      <c r="Z475">
        <v>0.26350519200067551</v>
      </c>
      <c r="AA475">
        <v>240.31062474054011</v>
      </c>
      <c r="AB475">
        <v>7736.2578189307196</v>
      </c>
      <c r="AC475" s="1">
        <v>749.16610831176854</v>
      </c>
      <c r="AD475">
        <v>202957.6235135902</v>
      </c>
      <c r="AE475" s="1" t="s">
        <v>3</v>
      </c>
      <c r="AF475">
        <v>44328.625</v>
      </c>
      <c r="AG475" s="1">
        <v>79736.114095552635</v>
      </c>
      <c r="AH475" s="1">
        <v>51.932471</v>
      </c>
      <c r="AI475">
        <v>29.229712849999999</v>
      </c>
      <c r="AJ475">
        <v>36.145241949999999</v>
      </c>
      <c r="AK475">
        <v>1.494</v>
      </c>
      <c r="AL475">
        <v>0.98928599999999989</v>
      </c>
      <c r="AM475">
        <v>1.3023617000000001</v>
      </c>
      <c r="AN475">
        <v>482.44823146411977</v>
      </c>
      <c r="AO475">
        <v>0.85719078050184483</v>
      </c>
      <c r="AP475">
        <v>1733.8034428580499</v>
      </c>
      <c r="AQ475" s="1">
        <v>2466.1394605321561</v>
      </c>
      <c r="AR475" s="1">
        <v>7836.0047680904554</v>
      </c>
      <c r="AS475" s="1">
        <v>821.44255980391756</v>
      </c>
      <c r="AT475">
        <v>364.23549707193803</v>
      </c>
      <c r="AU475">
        <v>13221.625728356519</v>
      </c>
      <c r="AV475" s="1">
        <v>4594.3284664798057</v>
      </c>
      <c r="AW475" s="1">
        <v>0.31801736554499999</v>
      </c>
      <c r="AX475">
        <v>7461.9182571936381</v>
      </c>
      <c r="AY475" s="1">
        <v>0.50775357480499994</v>
      </c>
      <c r="AZ475">
        <v>1230.606676738465</v>
      </c>
      <c r="BA475">
        <v>8.4709158805000004E-2</v>
      </c>
      <c r="BB475">
        <v>1299.3487140091049</v>
      </c>
      <c r="BC475" s="1">
        <v>8.9519900845000014E-2</v>
      </c>
      <c r="BD475">
        <v>14586.202114421019</v>
      </c>
      <c r="BE475" s="1">
        <v>0.57215789938101036</v>
      </c>
      <c r="BF475">
        <v>0.22303752168999519</v>
      </c>
      <c r="BG475">
        <v>0.14956333016421661</v>
      </c>
      <c r="BH475">
        <v>3.578775351691834E-2</v>
      </c>
      <c r="BI475">
        <v>1.9453495247859661E-2</v>
      </c>
    </row>
    <row r="476" spans="1:61" x14ac:dyDescent="0.35">
      <c r="A476" t="s">
        <v>1799</v>
      </c>
      <c r="B476" t="s">
        <v>1102</v>
      </c>
      <c r="C476">
        <v>22.15</v>
      </c>
      <c r="D476">
        <v>123.0821667110858</v>
      </c>
      <c r="E476">
        <v>1895.0432490999999</v>
      </c>
      <c r="F476">
        <v>1.615678768323189E-2</v>
      </c>
      <c r="G476">
        <v>6.543335233025567E-2</v>
      </c>
      <c r="H476" t="s">
        <v>3</v>
      </c>
      <c r="I476">
        <v>7.4985468329151414E-2</v>
      </c>
      <c r="J476">
        <v>0.77204986792956576</v>
      </c>
      <c r="K476">
        <v>7.1786510254515795E-2</v>
      </c>
      <c r="L476">
        <v>0.41628141026038101</v>
      </c>
      <c r="M476">
        <v>2.6497033742528878E-2</v>
      </c>
      <c r="N476">
        <v>0.15414862539394589</v>
      </c>
      <c r="O476">
        <v>68259.056629120518</v>
      </c>
      <c r="P476" s="1">
        <v>0.18843317347362171</v>
      </c>
      <c r="Q476">
        <v>0.1424191337568386</v>
      </c>
      <c r="R476">
        <v>0.66914769276953967</v>
      </c>
      <c r="S476">
        <v>14.859</v>
      </c>
      <c r="T476">
        <v>89120.620355030012</v>
      </c>
      <c r="U476" s="1">
        <v>133.03713346385251</v>
      </c>
      <c r="V476">
        <v>209237.3731725809</v>
      </c>
      <c r="W476" s="1">
        <v>0.67519197657228058</v>
      </c>
      <c r="X476">
        <v>0.2760340891169179</v>
      </c>
      <c r="Y476">
        <v>4.8773934310801542E-2</v>
      </c>
      <c r="Z476">
        <v>0.32480802342771942</v>
      </c>
      <c r="AA476">
        <v>209.23737317258079</v>
      </c>
      <c r="AB476">
        <v>7772.6035232763988</v>
      </c>
      <c r="AC476" s="1">
        <v>725.35976005100224</v>
      </c>
      <c r="AD476">
        <v>172971.21671064381</v>
      </c>
      <c r="AE476" s="1" t="s">
        <v>3</v>
      </c>
      <c r="AF476">
        <v>39732.35</v>
      </c>
      <c r="AG476" s="1">
        <v>63961.001755750949</v>
      </c>
      <c r="AH476" s="1">
        <v>58.748955049999992</v>
      </c>
      <c r="AI476">
        <v>32.9785222</v>
      </c>
      <c r="AJ476">
        <v>41.948027549999992</v>
      </c>
      <c r="AK476">
        <v>1.9675</v>
      </c>
      <c r="AL476">
        <v>1.3807484999999999</v>
      </c>
      <c r="AM476">
        <v>1.7376476999999999</v>
      </c>
      <c r="AN476">
        <v>84.051042298402223</v>
      </c>
      <c r="AO476" s="1">
        <v>0.95862423533181951</v>
      </c>
      <c r="AP476">
        <v>1925.76775172157</v>
      </c>
      <c r="AQ476" s="1">
        <v>2660.20973075037</v>
      </c>
      <c r="AR476" s="1">
        <v>8263.2087589449002</v>
      </c>
      <c r="AS476" s="1">
        <v>858.10900019184248</v>
      </c>
      <c r="AT476">
        <v>408.76579746274092</v>
      </c>
      <c r="AU476">
        <v>14116.061039071419</v>
      </c>
      <c r="AV476" s="1">
        <v>5349.1041690304965</v>
      </c>
      <c r="AW476" s="1">
        <v>0.35109861644500001</v>
      </c>
      <c r="AX476">
        <v>7283.7815379267804</v>
      </c>
      <c r="AY476" s="1">
        <v>0.45778218691000011</v>
      </c>
      <c r="AZ476">
        <v>1045.6384338877999</v>
      </c>
      <c r="BA476">
        <v>6.6069970125000002E-2</v>
      </c>
      <c r="BB476">
        <v>1936.1721573278151</v>
      </c>
      <c r="BC476" s="1">
        <v>0.12504922652</v>
      </c>
      <c r="BD476">
        <v>15614.69629817289</v>
      </c>
      <c r="BE476" s="1">
        <v>0.56217644277064793</v>
      </c>
      <c r="BF476">
        <v>0.23310878417071529</v>
      </c>
      <c r="BG476">
        <v>0.15513144462558201</v>
      </c>
      <c r="BH476">
        <v>3.2429562165979871E-2</v>
      </c>
      <c r="BI476">
        <v>1.715376626707488E-2</v>
      </c>
    </row>
    <row r="477" spans="1:61" x14ac:dyDescent="0.35">
      <c r="A477" t="s">
        <v>1800</v>
      </c>
      <c r="B477" t="s">
        <v>1103</v>
      </c>
      <c r="C477">
        <v>65.3</v>
      </c>
      <c r="D477">
        <v>29.01080763357168</v>
      </c>
      <c r="E477">
        <v>1527.80595535</v>
      </c>
      <c r="F477">
        <v>8.8447783321297518E-3</v>
      </c>
      <c r="G477">
        <v>1.014102263013136E-2</v>
      </c>
      <c r="H477" t="s">
        <v>3</v>
      </c>
      <c r="I477">
        <v>2.848335346016171E-2</v>
      </c>
      <c r="J477">
        <v>0.92231308880544594</v>
      </c>
      <c r="K477">
        <v>3.6576046027050599E-2</v>
      </c>
      <c r="L477">
        <v>0.37648937096463841</v>
      </c>
      <c r="M477">
        <v>8.7203522282773768E-3</v>
      </c>
      <c r="N477">
        <v>0.1496884598534983</v>
      </c>
      <c r="O477">
        <v>63856.11201402299</v>
      </c>
      <c r="P477" s="1">
        <v>0.17958295543139061</v>
      </c>
      <c r="Q477">
        <v>0.15956835778628059</v>
      </c>
      <c r="R477">
        <v>0.66084868678232889</v>
      </c>
      <c r="S477">
        <v>12.747368421052631</v>
      </c>
      <c r="T477">
        <v>83344.398107910005</v>
      </c>
      <c r="U477" s="1">
        <v>122.39977562384161</v>
      </c>
      <c r="V477">
        <v>200861.46142239921</v>
      </c>
      <c r="W477" s="1">
        <v>0.79908580943054752</v>
      </c>
      <c r="X477">
        <v>0.116781590787916</v>
      </c>
      <c r="Y477">
        <v>8.4132599781536463E-2</v>
      </c>
      <c r="Z477">
        <v>0.20091419056945231</v>
      </c>
      <c r="AA477">
        <v>200.8614614223992</v>
      </c>
      <c r="AB477">
        <v>5018.2075699418519</v>
      </c>
      <c r="AC477" s="1">
        <v>610.10115697058177</v>
      </c>
      <c r="AD477">
        <v>163571.914700655</v>
      </c>
      <c r="AE477" s="1" t="s">
        <v>3</v>
      </c>
      <c r="AF477">
        <v>38329.599999999999</v>
      </c>
      <c r="AG477" s="1">
        <v>61577.00583072476</v>
      </c>
      <c r="AH477" s="1">
        <v>39.004746400000002</v>
      </c>
      <c r="AI477">
        <v>23.688506</v>
      </c>
      <c r="AJ477">
        <v>26.8514762</v>
      </c>
      <c r="AK477">
        <v>1.8825000000000001</v>
      </c>
      <c r="AL477">
        <v>1.44515905</v>
      </c>
      <c r="AM477">
        <v>1.6860125500000001</v>
      </c>
      <c r="AN477">
        <v>992.32454286137124</v>
      </c>
      <c r="AO477" s="1">
        <v>1.1367542186431541</v>
      </c>
      <c r="AP477">
        <v>1723.4421599094339</v>
      </c>
      <c r="AQ477" s="1">
        <v>2602.1975456345881</v>
      </c>
      <c r="AR477" s="1">
        <v>7740.7779169863252</v>
      </c>
      <c r="AS477" s="1">
        <v>858.93900981963293</v>
      </c>
      <c r="AT477">
        <v>444.49033377277448</v>
      </c>
      <c r="AU477">
        <v>13369.846966122759</v>
      </c>
      <c r="AV477" s="1">
        <v>6815.8452927856706</v>
      </c>
      <c r="AW477" s="1">
        <v>0.45940762467000001</v>
      </c>
      <c r="AX477">
        <v>5354.6988026099443</v>
      </c>
      <c r="AY477" s="1">
        <v>0.35721907461500002</v>
      </c>
      <c r="AZ477">
        <v>921.64569805431984</v>
      </c>
      <c r="BA477">
        <v>6.1447837790000001E-2</v>
      </c>
      <c r="BB477">
        <v>1838.9579163884659</v>
      </c>
      <c r="BC477" s="1">
        <v>0.12192546294000001</v>
      </c>
      <c r="BD477">
        <v>14931.1477098384</v>
      </c>
      <c r="BE477" s="1">
        <v>0.55937159100266087</v>
      </c>
      <c r="BF477">
        <v>0.2376786653018981</v>
      </c>
      <c r="BG477">
        <v>0.1468390989611788</v>
      </c>
      <c r="BH477">
        <v>3.4634209422580962E-2</v>
      </c>
      <c r="BI477">
        <v>2.147643531168112E-2</v>
      </c>
    </row>
    <row r="478" spans="1:61" x14ac:dyDescent="0.35">
      <c r="A478" t="s">
        <v>1801</v>
      </c>
      <c r="B478" t="s">
        <v>1104</v>
      </c>
      <c r="C478">
        <v>49.2</v>
      </c>
      <c r="D478">
        <v>61.054538206846829</v>
      </c>
      <c r="E478">
        <v>2429.7954571499999</v>
      </c>
      <c r="F478">
        <v>9.0709547113548214E-3</v>
      </c>
      <c r="G478">
        <v>4.2031573797876302E-2</v>
      </c>
      <c r="H478" t="s">
        <v>3</v>
      </c>
      <c r="I478">
        <v>9.2308113842020326E-2</v>
      </c>
      <c r="J478">
        <v>0.78625247238170659</v>
      </c>
      <c r="K478">
        <v>7.0318158362348684E-2</v>
      </c>
      <c r="L478">
        <v>0.5077573531243057</v>
      </c>
      <c r="M478">
        <v>2.7763377200706971E-2</v>
      </c>
      <c r="N478">
        <v>0.15891179066377389</v>
      </c>
      <c r="O478">
        <v>66713.436560058501</v>
      </c>
      <c r="P478" s="1">
        <v>0.1932041975594396</v>
      </c>
      <c r="Q478">
        <v>0.18307459349590779</v>
      </c>
      <c r="R478">
        <v>0.62372120894465266</v>
      </c>
      <c r="S478">
        <v>18.901499999999999</v>
      </c>
      <c r="T478">
        <v>89449.869728102494</v>
      </c>
      <c r="U478" s="1">
        <v>138.0990054157173</v>
      </c>
      <c r="V478">
        <v>190559.4122701759</v>
      </c>
      <c r="W478" s="1">
        <v>0.71853465991159793</v>
      </c>
      <c r="X478">
        <v>0.20232402391009771</v>
      </c>
      <c r="Y478">
        <v>7.914131617830425E-2</v>
      </c>
      <c r="Z478">
        <v>0.28146534008840191</v>
      </c>
      <c r="AA478">
        <v>190.5594122701759</v>
      </c>
      <c r="AB478">
        <v>5552.3973266577104</v>
      </c>
      <c r="AC478" s="1">
        <v>574.25494381938404</v>
      </c>
      <c r="AD478">
        <v>147237.66743412949</v>
      </c>
      <c r="AE478" s="1" t="s">
        <v>3</v>
      </c>
      <c r="AF478">
        <v>36958.9</v>
      </c>
      <c r="AG478" s="1">
        <v>59086.498129913904</v>
      </c>
      <c r="AH478" s="1">
        <v>45.311024900000007</v>
      </c>
      <c r="AI478">
        <v>26.226400000000002</v>
      </c>
      <c r="AJ478">
        <v>32.334927400000012</v>
      </c>
      <c r="AK478">
        <v>2.21435</v>
      </c>
      <c r="AL478">
        <v>1.44516435</v>
      </c>
      <c r="AM478">
        <v>1.9154618999999999</v>
      </c>
      <c r="AN478">
        <v>495.57608757677463</v>
      </c>
      <c r="AO478" s="1">
        <v>1.020266967249233</v>
      </c>
      <c r="AP478">
        <v>1738.7662677154919</v>
      </c>
      <c r="AQ478" s="1">
        <v>2697.8871548113138</v>
      </c>
      <c r="AR478" s="1">
        <v>8145.5826925761166</v>
      </c>
      <c r="AS478" s="1">
        <v>902.77236357475317</v>
      </c>
      <c r="AT478" s="1">
        <v>381.94607264724249</v>
      </c>
      <c r="AU478">
        <v>13866.95455132491</v>
      </c>
      <c r="AV478" s="1">
        <v>6323.5305537466293</v>
      </c>
      <c r="AW478" s="1">
        <v>0.42901113644000011</v>
      </c>
      <c r="AX478">
        <v>5477.8347934191906</v>
      </c>
      <c r="AY478" s="1">
        <v>0.36985022388000011</v>
      </c>
      <c r="AZ478">
        <v>885.52282941739975</v>
      </c>
      <c r="BA478">
        <v>6.0064390040000012E-2</v>
      </c>
      <c r="BB478">
        <v>2086.8470364415052</v>
      </c>
      <c r="BC478" s="1">
        <v>0.14107424963500001</v>
      </c>
      <c r="BD478">
        <v>14773.735213024729</v>
      </c>
      <c r="BE478" s="1">
        <v>0.5538563159277361</v>
      </c>
      <c r="BF478">
        <v>0.23426288058392819</v>
      </c>
      <c r="BG478">
        <v>0.16334384996520701</v>
      </c>
      <c r="BH478">
        <v>3.0673991050227761E-2</v>
      </c>
      <c r="BI478">
        <v>1.7862962472900919E-2</v>
      </c>
    </row>
    <row r="479" spans="1:61" x14ac:dyDescent="0.35">
      <c r="A479" t="s">
        <v>1802</v>
      </c>
      <c r="B479" t="s">
        <v>1105</v>
      </c>
      <c r="C479">
        <v>25.3</v>
      </c>
      <c r="D479">
        <v>215.39562358122231</v>
      </c>
      <c r="E479">
        <v>5402.55669855</v>
      </c>
      <c r="F479">
        <v>9.9614960716124162E-2</v>
      </c>
      <c r="G479">
        <v>8.0635580306824536E-2</v>
      </c>
      <c r="H479">
        <v>2.4283465538693862E-3</v>
      </c>
      <c r="I479">
        <v>5.4196619930957222E-2</v>
      </c>
      <c r="J479">
        <v>0.70851392454423601</v>
      </c>
      <c r="K479">
        <v>5.5602408677699187E-2</v>
      </c>
      <c r="L479">
        <v>0.14101403919416869</v>
      </c>
      <c r="M479">
        <v>4.2267830949818543E-2</v>
      </c>
      <c r="N479">
        <v>0.12934788493822949</v>
      </c>
      <c r="O479">
        <v>81460.047403973498</v>
      </c>
      <c r="P479" s="1">
        <v>0.16006816914769531</v>
      </c>
      <c r="Q479">
        <v>0.16178243535365999</v>
      </c>
      <c r="R479">
        <v>0.67814939549864472</v>
      </c>
      <c r="S479">
        <v>36.396500000000003</v>
      </c>
      <c r="T479">
        <v>106523.48943303501</v>
      </c>
      <c r="U479" s="1">
        <v>151.83547414019111</v>
      </c>
      <c r="V479">
        <v>321214.05872172018</v>
      </c>
      <c r="W479" s="1">
        <v>0.7610620513144154</v>
      </c>
      <c r="X479">
        <v>0.20750989654469451</v>
      </c>
      <c r="Y479">
        <v>3.1428052140890193E-2</v>
      </c>
      <c r="Z479">
        <v>0.23893794868558471</v>
      </c>
      <c r="AA479">
        <v>321.21405872172022</v>
      </c>
      <c r="AB479">
        <v>12400.84300637281</v>
      </c>
      <c r="AC479" s="1">
        <v>1091.6857972963171</v>
      </c>
      <c r="AD479">
        <v>291727.16789625358</v>
      </c>
      <c r="AE479" s="1" t="s">
        <v>3</v>
      </c>
      <c r="AF479">
        <v>60823.125</v>
      </c>
      <c r="AG479" s="1">
        <v>144580.59483023861</v>
      </c>
      <c r="AH479" s="1">
        <v>71.955656750000003</v>
      </c>
      <c r="AI479">
        <v>36.623345349999987</v>
      </c>
      <c r="AJ479">
        <v>43.763728250000007</v>
      </c>
      <c r="AK479">
        <v>1.9770000000000001</v>
      </c>
      <c r="AL479">
        <v>1.4205079</v>
      </c>
      <c r="AM479">
        <v>1.58499385</v>
      </c>
      <c r="AN479">
        <v>96.978936210650033</v>
      </c>
      <c r="AO479" s="1">
        <v>0.60077120335730316</v>
      </c>
      <c r="AP479">
        <v>1882.350637572405</v>
      </c>
      <c r="AQ479" s="1">
        <v>2644.12292564977</v>
      </c>
      <c r="AR479" s="1">
        <v>9692.4821435840349</v>
      </c>
      <c r="AS479" s="1">
        <v>1203.124391601001</v>
      </c>
      <c r="AT479">
        <v>460.4754750235951</v>
      </c>
      <c r="AU479">
        <v>15882.555573430811</v>
      </c>
      <c r="AV479" s="1">
        <v>2810.4979794994802</v>
      </c>
      <c r="AW479" s="1">
        <v>0.175980425365</v>
      </c>
      <c r="AX479">
        <v>11028.659661799689</v>
      </c>
      <c r="AY479" s="1">
        <v>0.66620690592499998</v>
      </c>
      <c r="AZ479">
        <v>1558.1556620584649</v>
      </c>
      <c r="BA479">
        <v>9.608192904E-2</v>
      </c>
      <c r="BB479">
        <v>987.29270396759512</v>
      </c>
      <c r="BC479" s="1">
        <v>6.1730739649999998E-2</v>
      </c>
      <c r="BD479">
        <v>16384.606007325219</v>
      </c>
      <c r="BE479" s="1">
        <v>0.61248609219322681</v>
      </c>
      <c r="BF479">
        <v>0.22810734742351799</v>
      </c>
      <c r="BG479">
        <v>0.1135237390259904</v>
      </c>
      <c r="BH479">
        <v>2.9370194361431189E-2</v>
      </c>
      <c r="BI479">
        <v>1.651262699583356E-2</v>
      </c>
    </row>
    <row r="480" spans="1:61" x14ac:dyDescent="0.35">
      <c r="A480" t="s">
        <v>1803</v>
      </c>
      <c r="B480" t="s">
        <v>1106</v>
      </c>
      <c r="C480">
        <v>91.1</v>
      </c>
      <c r="D480">
        <v>8.8473103726191429</v>
      </c>
      <c r="E480">
        <v>729.75063490000014</v>
      </c>
      <c r="F480">
        <v>1.7601499456067281E-2</v>
      </c>
      <c r="G480">
        <v>1.7419048328683621E-2</v>
      </c>
      <c r="H480" t="s">
        <v>3</v>
      </c>
      <c r="I480">
        <v>3.6003523821258862E-2</v>
      </c>
      <c r="J480">
        <v>0.92999356557573876</v>
      </c>
      <c r="K480">
        <v>3.034893844233523E-2</v>
      </c>
      <c r="L480">
        <v>0.38844183888701161</v>
      </c>
      <c r="M480">
        <v>1.5081419951165411E-2</v>
      </c>
      <c r="N480">
        <v>0.15959612840124901</v>
      </c>
      <c r="O480">
        <v>60829.436110715011</v>
      </c>
      <c r="P480" s="1">
        <v>0.2224905913941764</v>
      </c>
      <c r="Q480">
        <v>0.2116872850860155</v>
      </c>
      <c r="R480">
        <v>0.56582212351980832</v>
      </c>
      <c r="S480">
        <v>8.3974999999999991</v>
      </c>
      <c r="T480">
        <v>78825.169883042501</v>
      </c>
      <c r="U480" s="1">
        <v>94.992842687026396</v>
      </c>
      <c r="V480">
        <v>219953.4831985503</v>
      </c>
      <c r="W480" s="1">
        <v>0.79371167276646792</v>
      </c>
      <c r="X480">
        <v>7.0503971046756861E-2</v>
      </c>
      <c r="Y480">
        <v>0.13578435618677509</v>
      </c>
      <c r="Z480">
        <v>0.20628832723353199</v>
      </c>
      <c r="AA480">
        <v>219.95348319855029</v>
      </c>
      <c r="AB480">
        <v>5908.5716995838939</v>
      </c>
      <c r="AC480" s="1">
        <v>545.39875761363373</v>
      </c>
      <c r="AD480">
        <v>188405.997982606</v>
      </c>
      <c r="AE480" s="1" t="s">
        <v>3</v>
      </c>
      <c r="AF480">
        <v>37661.224999999999</v>
      </c>
      <c r="AG480" s="1">
        <v>60339.093799557733</v>
      </c>
      <c r="AH480" s="1">
        <v>35.714876450000013</v>
      </c>
      <c r="AI480">
        <v>22.44745095</v>
      </c>
      <c r="AJ480">
        <v>24.780458549999999</v>
      </c>
      <c r="AK480">
        <v>1.522</v>
      </c>
      <c r="AL480">
        <v>1.2756148</v>
      </c>
      <c r="AM480">
        <v>1.4456545000000001</v>
      </c>
      <c r="AN480">
        <v>1478.1007742195391</v>
      </c>
      <c r="AO480">
        <v>1.3998773346104889</v>
      </c>
      <c r="AP480">
        <v>2370.5897820446562</v>
      </c>
      <c r="AQ480" s="1">
        <v>3356.2023825469091</v>
      </c>
      <c r="AR480" s="1">
        <v>8781.9155227863339</v>
      </c>
      <c r="AS480" s="1">
        <v>840.4861483608147</v>
      </c>
      <c r="AT480" s="1">
        <v>519.47488820037051</v>
      </c>
      <c r="AU480">
        <v>15868.668723939079</v>
      </c>
      <c r="AV480" s="1">
        <v>8281.9276550358918</v>
      </c>
      <c r="AW480" s="1">
        <v>0.46753824496499991</v>
      </c>
      <c r="AX480">
        <v>6377.5469550905309</v>
      </c>
      <c r="AY480" s="1">
        <v>0.34131615466499998</v>
      </c>
      <c r="AZ480">
        <v>1465.9190938827151</v>
      </c>
      <c r="BA480">
        <v>7.985354506999999E-2</v>
      </c>
      <c r="BB480">
        <v>2032.6234712416001</v>
      </c>
      <c r="BC480" s="1">
        <v>0.11129205529</v>
      </c>
      <c r="BD480">
        <v>18158.017175250741</v>
      </c>
      <c r="BE480" s="1">
        <v>0.5378510033070143</v>
      </c>
      <c r="BF480">
        <v>0.23568115008198151</v>
      </c>
      <c r="BG480">
        <v>0.16478119329325819</v>
      </c>
      <c r="BH480">
        <v>4.4147392360038597E-2</v>
      </c>
      <c r="BI480">
        <v>1.753926095770755E-2</v>
      </c>
    </row>
    <row r="481" spans="1:61" x14ac:dyDescent="0.35">
      <c r="A481" t="s">
        <v>1804</v>
      </c>
      <c r="B481" t="s">
        <v>1107</v>
      </c>
      <c r="C481">
        <v>21.6</v>
      </c>
      <c r="D481">
        <v>289.33490224250602</v>
      </c>
      <c r="E481">
        <v>4152.4878629000004</v>
      </c>
      <c r="F481">
        <v>5.9526872770338482E-2</v>
      </c>
      <c r="G481">
        <v>0.27772232059370788</v>
      </c>
      <c r="H481">
        <v>2.9170529849925652E-3</v>
      </c>
      <c r="I481">
        <v>9.2659145395624809E-2</v>
      </c>
      <c r="J481">
        <v>0.48782032521184449</v>
      </c>
      <c r="K481">
        <v>8.1128416632027356E-2</v>
      </c>
      <c r="L481">
        <v>0.51351074623770288</v>
      </c>
      <c r="M481">
        <v>7.1231119657511083E-2</v>
      </c>
      <c r="N481">
        <v>0.16474146612970261</v>
      </c>
      <c r="O481">
        <v>74395.949440986486</v>
      </c>
      <c r="P481" s="1">
        <v>0.2184161404622606</v>
      </c>
      <c r="Q481">
        <v>0.18225906409023451</v>
      </c>
      <c r="R481">
        <v>0.59932479544750494</v>
      </c>
      <c r="S481">
        <v>35.4345</v>
      </c>
      <c r="T481">
        <v>98431.087266923481</v>
      </c>
      <c r="U481" s="1">
        <v>114.2616151588087</v>
      </c>
      <c r="V481">
        <v>239851.55923739451</v>
      </c>
      <c r="W481" s="1">
        <v>0.73823351097865042</v>
      </c>
      <c r="X481">
        <v>0.21962238091650141</v>
      </c>
      <c r="Y481">
        <v>4.2144108104848269E-2</v>
      </c>
      <c r="Z481">
        <v>0.26176648902134969</v>
      </c>
      <c r="AA481">
        <v>239.8515592373945</v>
      </c>
      <c r="AB481">
        <v>10955.42763513144</v>
      </c>
      <c r="AC481" s="1">
        <v>1069.8998459815091</v>
      </c>
      <c r="AD481">
        <v>199182.21700496101</v>
      </c>
      <c r="AE481" s="1" t="s">
        <v>3</v>
      </c>
      <c r="AF481">
        <v>42680.15</v>
      </c>
      <c r="AG481" s="1">
        <v>80534.74391843802</v>
      </c>
      <c r="AH481" s="1">
        <v>83.921606350000005</v>
      </c>
      <c r="AI481">
        <v>41.800660400000012</v>
      </c>
      <c r="AJ481">
        <v>51.637369299999989</v>
      </c>
      <c r="AK481">
        <v>1.7809999999999999</v>
      </c>
      <c r="AL481">
        <v>1.4483661999999999</v>
      </c>
      <c r="AM481">
        <v>1.6145105500000001</v>
      </c>
      <c r="AN481">
        <v>146.87795641191599</v>
      </c>
      <c r="AO481">
        <v>1.036316728766101</v>
      </c>
      <c r="AP481">
        <v>2206.539181454461</v>
      </c>
      <c r="AQ481" s="1">
        <v>2911.066324679789</v>
      </c>
      <c r="AR481" s="1">
        <v>9862.9197232516999</v>
      </c>
      <c r="AS481" s="1">
        <v>1185.6482917014951</v>
      </c>
      <c r="AT481">
        <v>636.28972889079864</v>
      </c>
      <c r="AU481">
        <v>16802.463249978238</v>
      </c>
      <c r="AV481" s="1">
        <v>4878.4080868759202</v>
      </c>
      <c r="AW481" s="1">
        <v>0.27715508462499999</v>
      </c>
      <c r="AX481">
        <v>9875.2559271520477</v>
      </c>
      <c r="AY481" s="1">
        <v>0.52752721606499997</v>
      </c>
      <c r="AZ481">
        <v>1415.1864620623551</v>
      </c>
      <c r="BA481">
        <v>7.7983721104999987E-2</v>
      </c>
      <c r="BB481">
        <v>2113.7613364251802</v>
      </c>
      <c r="BC481" s="1">
        <v>0.11733397819999999</v>
      </c>
      <c r="BD481">
        <v>18282.611812515501</v>
      </c>
      <c r="BE481" s="1">
        <v>0.58120452084965457</v>
      </c>
      <c r="BF481">
        <v>0.21677275526556111</v>
      </c>
      <c r="BG481">
        <v>0.15226014248749209</v>
      </c>
      <c r="BH481">
        <v>3.3337893646001517E-2</v>
      </c>
      <c r="BI481">
        <v>1.642468775129061E-2</v>
      </c>
    </row>
    <row r="482" spans="1:61" x14ac:dyDescent="0.35">
      <c r="A482" t="s">
        <v>1805</v>
      </c>
      <c r="B482" t="s">
        <v>1108</v>
      </c>
      <c r="C482">
        <v>33.9</v>
      </c>
      <c r="D482">
        <v>72.564196140213355</v>
      </c>
      <c r="E482">
        <v>1484.1514485</v>
      </c>
      <c r="F482">
        <v>7.5804622206255313E-3</v>
      </c>
      <c r="G482">
        <v>4.892199943147732E-2</v>
      </c>
      <c r="H482" t="s">
        <v>3</v>
      </c>
      <c r="I482">
        <v>3.9523840790113257E-2</v>
      </c>
      <c r="J482">
        <v>0.82776475762879509</v>
      </c>
      <c r="K482">
        <v>8.5207742277925852E-2</v>
      </c>
      <c r="L482">
        <v>0.91247971197761402</v>
      </c>
      <c r="M482">
        <v>2.6166991374021731E-2</v>
      </c>
      <c r="N482">
        <v>0.20153098086953919</v>
      </c>
      <c r="O482">
        <v>62495.253655986489</v>
      </c>
      <c r="P482" s="1">
        <v>0.2068736895263677</v>
      </c>
      <c r="Q482">
        <v>0.19932424948341679</v>
      </c>
      <c r="R482">
        <v>0.59380206099021549</v>
      </c>
      <c r="S482">
        <v>15.193</v>
      </c>
      <c r="T482">
        <v>81254.557954703516</v>
      </c>
      <c r="U482" s="1">
        <v>96.669256862175089</v>
      </c>
      <c r="V482">
        <v>161709.12155158151</v>
      </c>
      <c r="W482" s="1">
        <v>0.6786635837493602</v>
      </c>
      <c r="X482">
        <v>0.18661164272840799</v>
      </c>
      <c r="Y482">
        <v>0.13472477352223169</v>
      </c>
      <c r="Z482">
        <v>0.32133641625063969</v>
      </c>
      <c r="AA482">
        <v>161.70912155158149</v>
      </c>
      <c r="AB482">
        <v>4278.4607349521984</v>
      </c>
      <c r="AC482" s="1">
        <v>469.13541608233072</v>
      </c>
      <c r="AD482">
        <v>116152.9155072915</v>
      </c>
      <c r="AE482" s="1" t="s">
        <v>3</v>
      </c>
      <c r="AF482">
        <v>32126.224999999999</v>
      </c>
      <c r="AG482" s="1">
        <v>49419.443240939792</v>
      </c>
      <c r="AH482" s="1">
        <v>40.088447049999999</v>
      </c>
      <c r="AI482">
        <v>23.129796049999999</v>
      </c>
      <c r="AJ482">
        <v>28.09562025</v>
      </c>
      <c r="AK482">
        <v>2.0659999999999998</v>
      </c>
      <c r="AL482">
        <v>1.5383632</v>
      </c>
      <c r="AM482">
        <v>1.8783698</v>
      </c>
      <c r="AN482">
        <v>161.25488436606989</v>
      </c>
      <c r="AO482" s="1">
        <v>0.92662982647224901</v>
      </c>
      <c r="AP482">
        <v>2165.602019345697</v>
      </c>
      <c r="AQ482" s="1">
        <v>3453.3876226179209</v>
      </c>
      <c r="AR482" s="1">
        <v>9570.7268336769212</v>
      </c>
      <c r="AS482" s="1">
        <v>1069.435101865537</v>
      </c>
      <c r="AT482">
        <v>458.49546817789019</v>
      </c>
      <c r="AU482">
        <v>16717.647045683971</v>
      </c>
      <c r="AV482" s="1">
        <v>9611.6168180857712</v>
      </c>
      <c r="AW482" s="1">
        <v>0.53673656061000008</v>
      </c>
      <c r="AX482">
        <v>3843.931569517466</v>
      </c>
      <c r="AY482" s="1">
        <v>0.21581257796</v>
      </c>
      <c r="AZ482">
        <v>758.52791382816508</v>
      </c>
      <c r="BA482">
        <v>4.2613046024999997E-2</v>
      </c>
      <c r="BB482">
        <v>3664.854976375545</v>
      </c>
      <c r="BC482" s="1">
        <v>0.20483781539000001</v>
      </c>
      <c r="BD482">
        <v>17878.931277806951</v>
      </c>
      <c r="BE482" s="1">
        <v>0.54126591630795018</v>
      </c>
      <c r="BF482">
        <v>0.24939677890488959</v>
      </c>
      <c r="BG482">
        <v>0.15934421919201611</v>
      </c>
      <c r="BH482">
        <v>3.4678118384364777E-2</v>
      </c>
      <c r="BI482">
        <v>1.5314967210779389E-2</v>
      </c>
    </row>
    <row r="483" spans="1:61" x14ac:dyDescent="0.35">
      <c r="A483" t="s">
        <v>1806</v>
      </c>
      <c r="B483" t="s">
        <v>1109</v>
      </c>
      <c r="C483">
        <v>102</v>
      </c>
      <c r="D483">
        <v>13.27634313787274</v>
      </c>
      <c r="E483">
        <v>1263.3286492</v>
      </c>
      <c r="F483">
        <v>9.6973049830745058E-3</v>
      </c>
      <c r="G483">
        <v>9.5563402661308344E-3</v>
      </c>
      <c r="H483" t="s">
        <v>3</v>
      </c>
      <c r="I483">
        <v>1.9766448085077829E-2</v>
      </c>
      <c r="J483">
        <v>0.95146668406441592</v>
      </c>
      <c r="K483">
        <v>2.3606624223134639E-2</v>
      </c>
      <c r="L483">
        <v>0.24174559752643751</v>
      </c>
      <c r="M483">
        <v>1.2591738087898589E-2</v>
      </c>
      <c r="N483">
        <v>0.1297689667087488</v>
      </c>
      <c r="O483">
        <v>65375.793577162491</v>
      </c>
      <c r="P483" s="1">
        <v>0.1659468572541698</v>
      </c>
      <c r="Q483">
        <v>0.1717921069211012</v>
      </c>
      <c r="R483">
        <v>0.66226103582472906</v>
      </c>
      <c r="S483">
        <v>9.660499999999999</v>
      </c>
      <c r="T483">
        <v>86953.994799718988</v>
      </c>
      <c r="U483" s="1">
        <v>134.9492796369224</v>
      </c>
      <c r="V483">
        <v>224251.96293070851</v>
      </c>
      <c r="W483" s="1">
        <v>0.81756909332861716</v>
      </c>
      <c r="X483">
        <v>6.9699381117440853E-2</v>
      </c>
      <c r="Y483">
        <v>0.11273152555394191</v>
      </c>
      <c r="Z483">
        <v>0.18243090667138279</v>
      </c>
      <c r="AA483">
        <v>224.25196293070849</v>
      </c>
      <c r="AB483">
        <v>5282.8320887931532</v>
      </c>
      <c r="AC483" s="1">
        <v>562.92444927995393</v>
      </c>
      <c r="AD483">
        <v>197591.9883181745</v>
      </c>
      <c r="AE483" s="1" t="s">
        <v>3</v>
      </c>
      <c r="AF483">
        <v>43321.45</v>
      </c>
      <c r="AG483" s="1">
        <v>74233.107003111756</v>
      </c>
      <c r="AH483" s="1">
        <v>35.588246750000003</v>
      </c>
      <c r="AI483">
        <v>21.737146750000001</v>
      </c>
      <c r="AJ483">
        <v>24.068572700000001</v>
      </c>
      <c r="AK483">
        <v>1.8520000000000001</v>
      </c>
      <c r="AL483">
        <v>1.1738021000000001</v>
      </c>
      <c r="AM483">
        <v>1.5057400999999999</v>
      </c>
      <c r="AN483">
        <v>1844.1146265425209</v>
      </c>
      <c r="AO483" s="1">
        <v>1.167755335811153</v>
      </c>
      <c r="AP483">
        <v>1637.2260836949449</v>
      </c>
      <c r="AQ483" s="1">
        <v>2952.3907828130459</v>
      </c>
      <c r="AR483" s="1">
        <v>7645.3477219810129</v>
      </c>
      <c r="AS483" s="1">
        <v>630.29268162075789</v>
      </c>
      <c r="AT483" s="1">
        <v>362.92217356023002</v>
      </c>
      <c r="AU483">
        <v>13228.179443669989</v>
      </c>
      <c r="AV483" s="1">
        <v>6300.2239127654257</v>
      </c>
      <c r="AW483" s="1">
        <v>0.42512019024999997</v>
      </c>
      <c r="AX483">
        <v>6059.0379747618499</v>
      </c>
      <c r="AY483" s="1">
        <v>0.40734452417000011</v>
      </c>
      <c r="AZ483">
        <v>1186.4459645284851</v>
      </c>
      <c r="BA483">
        <v>7.8086543944999989E-2</v>
      </c>
      <c r="BB483">
        <v>1342.658326597315</v>
      </c>
      <c r="BC483" s="1">
        <v>8.9448741634999981E-2</v>
      </c>
      <c r="BD483">
        <v>14888.366178653079</v>
      </c>
      <c r="BE483" s="1">
        <v>0.55422697254840236</v>
      </c>
      <c r="BF483">
        <v>0.2372170036724757</v>
      </c>
      <c r="BG483">
        <v>0.14523429087702749</v>
      </c>
      <c r="BH483">
        <v>3.9869050231040849E-2</v>
      </c>
      <c r="BI483">
        <v>2.3452682671053569E-2</v>
      </c>
    </row>
    <row r="484" spans="1:61" x14ac:dyDescent="0.35">
      <c r="A484" t="s">
        <v>1807</v>
      </c>
      <c r="B484" t="s">
        <v>1110</v>
      </c>
      <c r="C484">
        <v>35.299999999999997</v>
      </c>
      <c r="D484">
        <v>248.45769309330359</v>
      </c>
      <c r="E484">
        <v>8396.0124891000014</v>
      </c>
      <c r="F484">
        <v>3.3465301888443592E-2</v>
      </c>
      <c r="G484">
        <v>0.22079435211116899</v>
      </c>
      <c r="H484">
        <v>2.1157855765541619E-3</v>
      </c>
      <c r="I484">
        <v>0.10568851194504431</v>
      </c>
      <c r="J484">
        <v>0.5481802494993272</v>
      </c>
      <c r="K484">
        <v>9.0472370093876681E-2</v>
      </c>
      <c r="L484">
        <v>0.54856297403878174</v>
      </c>
      <c r="M484">
        <v>5.6686982467148518E-2</v>
      </c>
      <c r="N484">
        <v>0.17868375944267351</v>
      </c>
      <c r="O484">
        <v>73281.7812927755</v>
      </c>
      <c r="P484" s="1">
        <v>0.20548471462060189</v>
      </c>
      <c r="Q484">
        <v>0.18685612799774151</v>
      </c>
      <c r="R484">
        <v>0.60765915738165655</v>
      </c>
      <c r="S484">
        <v>67.396500000000017</v>
      </c>
      <c r="T484">
        <v>101061.96522282749</v>
      </c>
      <c r="U484" s="1">
        <v>147.9035562621969</v>
      </c>
      <c r="V484">
        <v>213697.68822294669</v>
      </c>
      <c r="W484" s="1">
        <v>0.70060171024023876</v>
      </c>
      <c r="X484">
        <v>0.24551282514057729</v>
      </c>
      <c r="Y484">
        <v>5.388546461918399E-2</v>
      </c>
      <c r="Z484">
        <v>0.29939828975976129</v>
      </c>
      <c r="AA484">
        <v>213.69768822294671</v>
      </c>
      <c r="AB484">
        <v>8221.4432761473345</v>
      </c>
      <c r="AC484" s="1">
        <v>815.73236087114378</v>
      </c>
      <c r="AD484">
        <v>166574.77044470381</v>
      </c>
      <c r="AE484" s="1" t="s">
        <v>3</v>
      </c>
      <c r="AF484">
        <v>38839.224999999999</v>
      </c>
      <c r="AG484" s="1">
        <v>64742.221762690999</v>
      </c>
      <c r="AH484" s="1">
        <v>63.088575400000011</v>
      </c>
      <c r="AI484">
        <v>34.739781750000013</v>
      </c>
      <c r="AJ484">
        <v>43.192886799999997</v>
      </c>
      <c r="AK484">
        <v>1.8875</v>
      </c>
      <c r="AL484">
        <v>1.4650920000000001</v>
      </c>
      <c r="AM484">
        <v>1.69278985</v>
      </c>
      <c r="AN484">
        <v>161.41637227019001</v>
      </c>
      <c r="AO484" s="1">
        <v>1.0191025599905681</v>
      </c>
      <c r="AP484">
        <v>1921.252914887066</v>
      </c>
      <c r="AQ484" s="1">
        <v>2864.0552138495291</v>
      </c>
      <c r="AR484" s="1">
        <v>9042.6157338933808</v>
      </c>
      <c r="AS484" s="1">
        <v>1168.6650055607699</v>
      </c>
      <c r="AT484">
        <v>561.45589935264593</v>
      </c>
      <c r="AU484">
        <v>15558.04476754339</v>
      </c>
      <c r="AV484" s="1">
        <v>5359.4713988390558</v>
      </c>
      <c r="AW484" s="1">
        <v>0.32622449407499998</v>
      </c>
      <c r="AX484">
        <v>7410.1385386337151</v>
      </c>
      <c r="AY484" s="1">
        <v>0.44878753855999992</v>
      </c>
      <c r="AZ484">
        <v>1181.1198051526801</v>
      </c>
      <c r="BA484">
        <v>7.2268163089999976E-2</v>
      </c>
      <c r="BB484">
        <v>2583.1961462797049</v>
      </c>
      <c r="BC484" s="1">
        <v>0.15271980430500001</v>
      </c>
      <c r="BD484">
        <v>16533.92588890516</v>
      </c>
      <c r="BE484" s="1">
        <v>0.57915665735040567</v>
      </c>
      <c r="BF484">
        <v>0.22775876227908659</v>
      </c>
      <c r="BG484">
        <v>0.14731038474375899</v>
      </c>
      <c r="BH484">
        <v>3.0670958341474801E-2</v>
      </c>
      <c r="BI484">
        <v>1.5103237285274001E-2</v>
      </c>
    </row>
    <row r="485" spans="1:61" x14ac:dyDescent="0.35">
      <c r="A485" t="s">
        <v>1808</v>
      </c>
      <c r="B485" t="s">
        <v>1111</v>
      </c>
      <c r="C485">
        <v>110.1</v>
      </c>
      <c r="D485">
        <v>13.591091617688489</v>
      </c>
      <c r="E485">
        <v>1323.3222770499999</v>
      </c>
      <c r="F485">
        <v>6.7203754913049661E-3</v>
      </c>
      <c r="G485">
        <v>1.0478631400010451E-2</v>
      </c>
      <c r="H485" t="s">
        <v>3</v>
      </c>
      <c r="I485">
        <v>2.2201151950370372E-2</v>
      </c>
      <c r="J485">
        <v>0.94330093623046241</v>
      </c>
      <c r="K485">
        <v>2.6397712489462839E-2</v>
      </c>
      <c r="L485">
        <v>0.36582475877374082</v>
      </c>
      <c r="M485">
        <v>1.5173144631187961E-2</v>
      </c>
      <c r="N485">
        <v>0.15662909750014589</v>
      </c>
      <c r="O485">
        <v>60564.272437984997</v>
      </c>
      <c r="P485" s="1">
        <v>0.2065700989118279</v>
      </c>
      <c r="Q485">
        <v>0.18283134341678961</v>
      </c>
      <c r="R485">
        <v>0.61059855767138249</v>
      </c>
      <c r="S485">
        <v>13.188499999999999</v>
      </c>
      <c r="T485">
        <v>77965.111062050986</v>
      </c>
      <c r="U485" s="1">
        <v>103.6494175625093</v>
      </c>
      <c r="V485">
        <v>226793.29985046771</v>
      </c>
      <c r="W485" s="1">
        <v>0.77944985895929908</v>
      </c>
      <c r="X485">
        <v>8.6985868872723901E-2</v>
      </c>
      <c r="Y485">
        <v>0.13356427216797681</v>
      </c>
      <c r="Z485">
        <v>0.22055014104070081</v>
      </c>
      <c r="AA485">
        <v>226.79329985046769</v>
      </c>
      <c r="AB485">
        <v>5419.4038623097931</v>
      </c>
      <c r="AC485" s="1">
        <v>551.46598978728332</v>
      </c>
      <c r="AD485">
        <v>185824.0735906279</v>
      </c>
      <c r="AE485" s="1" t="s">
        <v>3</v>
      </c>
      <c r="AF485">
        <v>38835.35</v>
      </c>
      <c r="AG485" s="1">
        <v>63897.147490626587</v>
      </c>
      <c r="AH485" s="1">
        <v>32.457792950000012</v>
      </c>
      <c r="AI485">
        <v>22.095695299999999</v>
      </c>
      <c r="AJ485">
        <v>24.060472349999991</v>
      </c>
      <c r="AK485">
        <v>1.6345000000000001</v>
      </c>
      <c r="AL485">
        <v>1.0337089500000001</v>
      </c>
      <c r="AM485">
        <v>1.2764275</v>
      </c>
      <c r="AN485">
        <v>863.13159793107172</v>
      </c>
      <c r="AO485" s="1">
        <v>1.0813049809328601</v>
      </c>
      <c r="AP485">
        <v>1918.1383610941209</v>
      </c>
      <c r="AQ485" s="1">
        <v>2814.8205366751999</v>
      </c>
      <c r="AR485" s="1">
        <v>8033.6728363364064</v>
      </c>
      <c r="AS485" s="1">
        <v>776.17126619195528</v>
      </c>
      <c r="AT485">
        <v>378.47256967088299</v>
      </c>
      <c r="AU485">
        <v>13921.275569968569</v>
      </c>
      <c r="AV485" s="1">
        <v>7399.6073203084406</v>
      </c>
      <c r="AW485" s="1">
        <v>0.47540733664500001</v>
      </c>
      <c r="AX485">
        <v>5495.9770866743747</v>
      </c>
      <c r="AY485" s="1">
        <v>0.34907719178500002</v>
      </c>
      <c r="AZ485">
        <v>968.20350079767502</v>
      </c>
      <c r="BA485">
        <v>6.1932818485000013E-2</v>
      </c>
      <c r="BB485">
        <v>1789.767525068155</v>
      </c>
      <c r="BC485" s="1">
        <v>0.11358265309</v>
      </c>
      <c r="BD485">
        <v>15653.555432848651</v>
      </c>
      <c r="BE485" s="1">
        <v>0.54844922866146029</v>
      </c>
      <c r="BF485">
        <v>0.2429355307507953</v>
      </c>
      <c r="BG485">
        <v>0.1469423795837366</v>
      </c>
      <c r="BH485">
        <v>4.2601333204856692E-2</v>
      </c>
      <c r="BI485">
        <v>1.9071527799151139E-2</v>
      </c>
    </row>
    <row r="486" spans="1:61" x14ac:dyDescent="0.35">
      <c r="A486" t="s">
        <v>1809</v>
      </c>
      <c r="B486" t="s">
        <v>1112</v>
      </c>
      <c r="C486">
        <v>100.75</v>
      </c>
      <c r="D486">
        <v>11.685023570845249</v>
      </c>
      <c r="E486">
        <v>1105.0140508500001</v>
      </c>
      <c r="F486" t="s">
        <v>3</v>
      </c>
      <c r="G486">
        <v>1.0092306614742421E-2</v>
      </c>
      <c r="H486" t="s">
        <v>3</v>
      </c>
      <c r="I486">
        <v>2.4900732542373329E-2</v>
      </c>
      <c r="J486">
        <v>0.94687171719373475</v>
      </c>
      <c r="K486">
        <v>2.3354559183096039E-2</v>
      </c>
      <c r="L486">
        <v>0.34224307991686059</v>
      </c>
      <c r="M486">
        <v>7.7432792444491208E-2</v>
      </c>
      <c r="N486">
        <v>0.14886456902544701</v>
      </c>
      <c r="O486">
        <v>60946.89420981249</v>
      </c>
      <c r="P486" s="1">
        <v>0.20444030121786069</v>
      </c>
      <c r="Q486">
        <v>0.17695945697229429</v>
      </c>
      <c r="R486">
        <v>0.61860024180984508</v>
      </c>
      <c r="S486">
        <v>10.766</v>
      </c>
      <c r="T486">
        <v>78372.818039534002</v>
      </c>
      <c r="U486" s="1">
        <v>108.4653926758499</v>
      </c>
      <c r="V486">
        <v>240715.973181062</v>
      </c>
      <c r="W486" s="1">
        <v>0.7863192574971789</v>
      </c>
      <c r="X486">
        <v>7.748026111713488E-2</v>
      </c>
      <c r="Y486">
        <v>0.13620048138568611</v>
      </c>
      <c r="Z486">
        <v>0.21368074250282099</v>
      </c>
      <c r="AA486">
        <v>240.71597318106191</v>
      </c>
      <c r="AB486">
        <v>5977.2804943663159</v>
      </c>
      <c r="AC486" s="1">
        <v>600.20897521601853</v>
      </c>
      <c r="AD486">
        <v>193918.79157334159</v>
      </c>
      <c r="AE486" s="1" t="s">
        <v>3</v>
      </c>
      <c r="AF486">
        <v>37395.1</v>
      </c>
      <c r="AG486" s="1">
        <v>61966.648328537689</v>
      </c>
      <c r="AH486" s="1">
        <v>34.373563100000013</v>
      </c>
      <c r="AI486">
        <v>22.765944399999999</v>
      </c>
      <c r="AJ486">
        <v>24.21041795</v>
      </c>
      <c r="AK486">
        <v>1.7495000000000001</v>
      </c>
      <c r="AL486">
        <v>1.1163940000000001</v>
      </c>
      <c r="AM486">
        <v>1.42803345</v>
      </c>
      <c r="AN486">
        <v>887.51532832038697</v>
      </c>
      <c r="AO486" s="1">
        <v>1.1984013777384499</v>
      </c>
      <c r="AP486">
        <v>2054.9730488639361</v>
      </c>
      <c r="AQ486" s="1">
        <v>3072.8134858160902</v>
      </c>
      <c r="AR486" s="1">
        <v>8526.5015031130861</v>
      </c>
      <c r="AS486" s="1">
        <v>901.15896503986482</v>
      </c>
      <c r="AT486">
        <v>545.90957305286975</v>
      </c>
      <c r="AU486">
        <v>15101.356575885849</v>
      </c>
      <c r="AV486" s="1">
        <v>7618.9634911509611</v>
      </c>
      <c r="AW486" s="1">
        <v>0.45907246186999989</v>
      </c>
      <c r="AX486">
        <v>5912.3287350238807</v>
      </c>
      <c r="AY486" s="1">
        <v>0.34763733485999998</v>
      </c>
      <c r="AZ486">
        <v>1089.8516313139801</v>
      </c>
      <c r="BA486">
        <v>6.4616476509999993E-2</v>
      </c>
      <c r="BB486">
        <v>2188.8402114595251</v>
      </c>
      <c r="BC486" s="1">
        <v>0.128673726775</v>
      </c>
      <c r="BD486">
        <v>16809.98406894835</v>
      </c>
      <c r="BE486" s="1">
        <v>0.54898547346127713</v>
      </c>
      <c r="BF486">
        <v>0.2441649659548632</v>
      </c>
      <c r="BG486">
        <v>0.14642214874167861</v>
      </c>
      <c r="BH486">
        <v>4.2621773391960313E-2</v>
      </c>
      <c r="BI486">
        <v>1.7805638450220838E-2</v>
      </c>
    </row>
    <row r="487" spans="1:61" x14ac:dyDescent="0.35">
      <c r="A487" t="s">
        <v>1810</v>
      </c>
      <c r="B487" t="s">
        <v>1113</v>
      </c>
      <c r="C487">
        <v>100.2</v>
      </c>
      <c r="D487">
        <v>8.6288579729362702</v>
      </c>
      <c r="E487">
        <v>783.0302511000001</v>
      </c>
      <c r="F487">
        <v>1.7601499456067281E-2</v>
      </c>
      <c r="G487" t="s">
        <v>3</v>
      </c>
      <c r="H487" t="s">
        <v>3</v>
      </c>
      <c r="I487">
        <v>2.4728522568639829E-2</v>
      </c>
      <c r="J487">
        <v>0.94716754197083119</v>
      </c>
      <c r="K487">
        <v>2.4397338472471469E-2</v>
      </c>
      <c r="L487">
        <v>0.323711337041103</v>
      </c>
      <c r="M487">
        <v>1.5081419951165411E-2</v>
      </c>
      <c r="N487">
        <v>0.15785919529742351</v>
      </c>
      <c r="O487">
        <v>60681.766190303511</v>
      </c>
      <c r="P487" s="1">
        <v>0.20639863453520171</v>
      </c>
      <c r="Q487">
        <v>0.17167670114811481</v>
      </c>
      <c r="R487">
        <v>0.62192466431668358</v>
      </c>
      <c r="S487">
        <v>8.0629999999999988</v>
      </c>
      <c r="T487">
        <v>80410.783645384494</v>
      </c>
      <c r="U487" s="1">
        <v>105.5864066455421</v>
      </c>
      <c r="V487">
        <v>263857.58548504882</v>
      </c>
      <c r="W487" s="1">
        <v>0.72770895061807095</v>
      </c>
      <c r="X487">
        <v>4.9867008119553843E-2</v>
      </c>
      <c r="Y487">
        <v>0.22242404126237519</v>
      </c>
      <c r="Z487">
        <v>0.272291049381929</v>
      </c>
      <c r="AA487">
        <v>263.85758548504879</v>
      </c>
      <c r="AB487">
        <v>7603.2586245181274</v>
      </c>
      <c r="AC487" s="1">
        <v>574.95752686240007</v>
      </c>
      <c r="AD487">
        <v>223459.5019483004</v>
      </c>
      <c r="AE487" s="1" t="s">
        <v>3</v>
      </c>
      <c r="AF487">
        <v>39544.15</v>
      </c>
      <c r="AG487" s="1">
        <v>66482.290919147941</v>
      </c>
      <c r="AH487" s="1">
        <v>35.129237049999993</v>
      </c>
      <c r="AI487">
        <v>22.36894715</v>
      </c>
      <c r="AJ487">
        <v>24.761965249999999</v>
      </c>
      <c r="AK487">
        <v>1.732</v>
      </c>
      <c r="AL487">
        <v>1.34167905</v>
      </c>
      <c r="AM487">
        <v>1.59751625</v>
      </c>
      <c r="AN487">
        <v>1415.8026905094041</v>
      </c>
      <c r="AO487" s="1">
        <v>1.2092679743667309</v>
      </c>
      <c r="AP487">
        <v>2139.026920985506</v>
      </c>
      <c r="AQ487" s="1">
        <v>3204.32424613992</v>
      </c>
      <c r="AR487" s="1">
        <v>8381.0911752480388</v>
      </c>
      <c r="AS487" s="1">
        <v>849.25764540504713</v>
      </c>
      <c r="AT487">
        <v>431.96642228971831</v>
      </c>
      <c r="AU487">
        <v>15005.66641006823</v>
      </c>
      <c r="AV487" s="1">
        <v>7444.7596219229654</v>
      </c>
      <c r="AW487" s="1">
        <v>0.44167664194</v>
      </c>
      <c r="AX487">
        <v>7059.7025244863598</v>
      </c>
      <c r="AY487" s="1">
        <v>0.38786622935999998</v>
      </c>
      <c r="AZ487">
        <v>1412.386746247935</v>
      </c>
      <c r="BA487">
        <v>7.9452891095000006E-2</v>
      </c>
      <c r="BB487">
        <v>1594.1725812770851</v>
      </c>
      <c r="BC487" s="1">
        <v>9.1004237625000012E-2</v>
      </c>
      <c r="BD487">
        <v>17511.02147393435</v>
      </c>
      <c r="BE487" s="1">
        <v>0.53878888882755471</v>
      </c>
      <c r="BF487">
        <v>0.23852974148826619</v>
      </c>
      <c r="BG487">
        <v>0.1546625169247553</v>
      </c>
      <c r="BH487">
        <v>4.3407553950192648E-2</v>
      </c>
      <c r="BI487">
        <v>2.461129880923121E-2</v>
      </c>
    </row>
    <row r="488" spans="1:61" x14ac:dyDescent="0.35">
      <c r="A488" t="s">
        <v>1811</v>
      </c>
      <c r="B488" t="s">
        <v>1114</v>
      </c>
      <c r="C488">
        <v>129.05000000000001</v>
      </c>
      <c r="D488">
        <v>8.4481888726888865</v>
      </c>
      <c r="E488">
        <v>935.69185455000002</v>
      </c>
      <c r="F488" t="s">
        <v>3</v>
      </c>
      <c r="G488">
        <v>1.597252371798508E-2</v>
      </c>
      <c r="H488" t="s">
        <v>3</v>
      </c>
      <c r="I488">
        <v>2.2670319363732309E-2</v>
      </c>
      <c r="J488">
        <v>0.94771933460212077</v>
      </c>
      <c r="K488">
        <v>2.616262339037145E-2</v>
      </c>
      <c r="L488">
        <v>0.41962341517857571</v>
      </c>
      <c r="M488">
        <v>1.365438873566883E-2</v>
      </c>
      <c r="N488">
        <v>0.162863264164018</v>
      </c>
      <c r="O488">
        <v>61204.354091014997</v>
      </c>
      <c r="P488" s="1">
        <v>0.2064725460331866</v>
      </c>
      <c r="Q488">
        <v>0.18431228715888939</v>
      </c>
      <c r="R488">
        <v>0.60921516680792398</v>
      </c>
      <c r="S488">
        <v>9.4655000000000005</v>
      </c>
      <c r="T488">
        <v>80948.086632549501</v>
      </c>
      <c r="U488" s="1">
        <v>110.4322305844732</v>
      </c>
      <c r="V488">
        <v>272817.60732498718</v>
      </c>
      <c r="W488" s="1">
        <v>0.70632951035960723</v>
      </c>
      <c r="X488">
        <v>9.2691183339123948E-2</v>
      </c>
      <c r="Y488">
        <v>0.20097930630126881</v>
      </c>
      <c r="Z488">
        <v>0.29367048964039272</v>
      </c>
      <c r="AA488">
        <v>272.81760732498731</v>
      </c>
      <c r="AB488">
        <v>7132.2706070815302</v>
      </c>
      <c r="AC488" s="1">
        <v>573.66079866410382</v>
      </c>
      <c r="AD488">
        <v>228481.32205559019</v>
      </c>
      <c r="AE488" s="1" t="s">
        <v>3</v>
      </c>
      <c r="AF488">
        <v>38205.800000000003</v>
      </c>
      <c r="AG488" s="1">
        <v>63306.643844462909</v>
      </c>
      <c r="AH488" s="1">
        <v>33.360712049999997</v>
      </c>
      <c r="AI488">
        <v>22.114334499999998</v>
      </c>
      <c r="AJ488">
        <v>24.078603900000001</v>
      </c>
      <c r="AK488">
        <v>2.0019999999999998</v>
      </c>
      <c r="AL488">
        <v>1.36860735</v>
      </c>
      <c r="AM488">
        <v>1.5856062500000001</v>
      </c>
      <c r="AN488">
        <v>899.57096295806912</v>
      </c>
      <c r="AO488">
        <v>1.1669837002746011</v>
      </c>
      <c r="AP488">
        <v>2175.4510258357418</v>
      </c>
      <c r="AQ488" s="1">
        <v>3084.9616145989321</v>
      </c>
      <c r="AR488" s="1">
        <v>8694.4039189528958</v>
      </c>
      <c r="AS488" s="1">
        <v>912.38078406817954</v>
      </c>
      <c r="AT488">
        <v>454.08839903949729</v>
      </c>
      <c r="AU488">
        <v>15321.285742495251</v>
      </c>
      <c r="AV488" s="1">
        <v>7327.6870203127864</v>
      </c>
      <c r="AW488" s="1">
        <v>0.42351821492999991</v>
      </c>
      <c r="AX488">
        <v>6890.9731833531059</v>
      </c>
      <c r="AY488" s="1">
        <v>0.38157762685000002</v>
      </c>
      <c r="AZ488">
        <v>1506.260957576395</v>
      </c>
      <c r="BA488">
        <v>8.5629066395000009E-2</v>
      </c>
      <c r="BB488">
        <v>1927.51635835497</v>
      </c>
      <c r="BC488" s="1">
        <v>0.10927509183</v>
      </c>
      <c r="BD488">
        <v>17652.437519597261</v>
      </c>
      <c r="BE488" s="1">
        <v>0.53733423840729988</v>
      </c>
      <c r="BF488">
        <v>0.23933913318450489</v>
      </c>
      <c r="BG488">
        <v>0.15047877535151541</v>
      </c>
      <c r="BH488">
        <v>4.2935956970454867E-2</v>
      </c>
      <c r="BI488">
        <v>2.9911896086224941E-2</v>
      </c>
    </row>
    <row r="489" spans="1:61" x14ac:dyDescent="0.35">
      <c r="A489" t="s">
        <v>1812</v>
      </c>
      <c r="B489" t="s">
        <v>1115</v>
      </c>
      <c r="C489">
        <v>159.69999999999999</v>
      </c>
      <c r="D489">
        <v>8.553245888644776</v>
      </c>
      <c r="E489">
        <v>1087.23192455</v>
      </c>
      <c r="F489" t="s">
        <v>3</v>
      </c>
      <c r="G489">
        <v>1.6669965887198209E-2</v>
      </c>
      <c r="H489" t="s">
        <v>3</v>
      </c>
      <c r="I489">
        <v>1.499623049150429E-2</v>
      </c>
      <c r="J489">
        <v>0.9501363014331734</v>
      </c>
      <c r="K489">
        <v>2.7751530393897449E-2</v>
      </c>
      <c r="L489">
        <v>0.90794147398273783</v>
      </c>
      <c r="M489" t="s">
        <v>3</v>
      </c>
      <c r="N489">
        <v>0.1863359549599127</v>
      </c>
      <c r="O489">
        <v>61598.065500401513</v>
      </c>
      <c r="P489" s="1">
        <v>0.21874394756310811</v>
      </c>
      <c r="Q489">
        <v>0.19086561271673361</v>
      </c>
      <c r="R489">
        <v>0.59039043972015848</v>
      </c>
      <c r="S489">
        <v>11.24</v>
      </c>
      <c r="T489">
        <v>82578.218290243502</v>
      </c>
      <c r="U489" s="1">
        <v>96.486251526489426</v>
      </c>
      <c r="V489">
        <v>195370.09608921569</v>
      </c>
      <c r="W489" s="1">
        <v>0.66373635184769419</v>
      </c>
      <c r="X489">
        <v>8.9750902518789366E-2</v>
      </c>
      <c r="Y489">
        <v>0.24651274563351661</v>
      </c>
      <c r="Z489">
        <v>0.33626364815230603</v>
      </c>
      <c r="AA489">
        <v>195.37009608921571</v>
      </c>
      <c r="AB489">
        <v>4420.4249884094988</v>
      </c>
      <c r="AC489" s="1">
        <v>383.99960700562849</v>
      </c>
      <c r="AD489">
        <v>146201.36868974159</v>
      </c>
      <c r="AE489" s="1" t="s">
        <v>3</v>
      </c>
      <c r="AF489">
        <v>34594.6</v>
      </c>
      <c r="AG489" s="1">
        <v>52586.02808238806</v>
      </c>
      <c r="AH489" s="1">
        <v>24.903473950000009</v>
      </c>
      <c r="AI489">
        <v>20.63298335</v>
      </c>
      <c r="AJ489">
        <v>22.057589950000001</v>
      </c>
      <c r="AK489">
        <v>0.71500000000000008</v>
      </c>
      <c r="AL489">
        <v>0.58146500000000001</v>
      </c>
      <c r="AM489">
        <v>0.64027679999999987</v>
      </c>
      <c r="AN489">
        <v>7.9798570112431071E-3</v>
      </c>
      <c r="AO489">
        <v>0.88512863410922349</v>
      </c>
      <c r="AP489">
        <v>2174.1339201122209</v>
      </c>
      <c r="AQ489" s="1">
        <v>4041.7343527672269</v>
      </c>
      <c r="AR489" s="1">
        <v>9828.1194077226482</v>
      </c>
      <c r="AS489" s="1">
        <v>837.96036740190959</v>
      </c>
      <c r="AT489">
        <v>368.4048709365008</v>
      </c>
      <c r="AU489">
        <v>17250.352918940509</v>
      </c>
      <c r="AV489" s="1">
        <v>11143.773094093531</v>
      </c>
      <c r="AW489" s="1">
        <v>0.58591055313999996</v>
      </c>
      <c r="AX489">
        <v>3795.2093742730349</v>
      </c>
      <c r="AY489" s="1">
        <v>0.193327072445</v>
      </c>
      <c r="AZ489">
        <v>964.32402699558986</v>
      </c>
      <c r="BA489">
        <v>4.7908594729999997E-2</v>
      </c>
      <c r="BB489">
        <v>3309.324514140374</v>
      </c>
      <c r="BC489" s="1">
        <v>0.17285377968499999</v>
      </c>
      <c r="BD489">
        <v>19212.631009502529</v>
      </c>
      <c r="BE489" s="1">
        <v>0.5426941859050235</v>
      </c>
      <c r="BF489">
        <v>0.24640016526565089</v>
      </c>
      <c r="BG489">
        <v>0.13483410886136629</v>
      </c>
      <c r="BH489">
        <v>4.5341424758586678E-2</v>
      </c>
      <c r="BI489">
        <v>3.0730115209372709E-2</v>
      </c>
    </row>
    <row r="490" spans="1:61" x14ac:dyDescent="0.35">
      <c r="A490" t="s">
        <v>1813</v>
      </c>
      <c r="B490" t="s">
        <v>1116</v>
      </c>
      <c r="C490">
        <v>130.94999999999999</v>
      </c>
      <c r="D490">
        <v>9.79892974261689</v>
      </c>
      <c r="E490">
        <v>1036.7503164499999</v>
      </c>
      <c r="F490" t="s">
        <v>3</v>
      </c>
      <c r="G490">
        <v>1.0783376720523111E-2</v>
      </c>
      <c r="H490" t="s">
        <v>3</v>
      </c>
      <c r="I490">
        <v>1.394443694160543E-2</v>
      </c>
      <c r="J490">
        <v>0.95995200279157566</v>
      </c>
      <c r="K490">
        <v>2.4417040845206059E-2</v>
      </c>
      <c r="L490">
        <v>0.96704844492342423</v>
      </c>
      <c r="M490" t="s">
        <v>3</v>
      </c>
      <c r="N490">
        <v>0.18518438551914021</v>
      </c>
      <c r="O490">
        <v>62452.553463220996</v>
      </c>
      <c r="P490" s="1">
        <v>0.20898204769928061</v>
      </c>
      <c r="Q490">
        <v>0.17216693341211459</v>
      </c>
      <c r="R490">
        <v>0.61885101888860472</v>
      </c>
      <c r="S490">
        <v>11.569000000000001</v>
      </c>
      <c r="T490">
        <v>84548.802466988476</v>
      </c>
      <c r="U490" s="1">
        <v>92.625264730869034</v>
      </c>
      <c r="V490">
        <v>176056.7317213417</v>
      </c>
      <c r="W490" s="1">
        <v>0.65215202387995641</v>
      </c>
      <c r="X490">
        <v>6.5111553937573577E-2</v>
      </c>
      <c r="Y490">
        <v>0.28273642218247008</v>
      </c>
      <c r="Z490">
        <v>0.3478479761200437</v>
      </c>
      <c r="AA490">
        <v>176.05673172134181</v>
      </c>
      <c r="AB490">
        <v>3733.1513871435591</v>
      </c>
      <c r="AC490" s="1">
        <v>325.80181697664239</v>
      </c>
      <c r="AD490">
        <v>132770.29980590471</v>
      </c>
      <c r="AE490" s="1" t="s">
        <v>3</v>
      </c>
      <c r="AF490">
        <v>34082.25</v>
      </c>
      <c r="AG490" s="1">
        <v>50880.118353214712</v>
      </c>
      <c r="AH490" s="1">
        <v>24.1629735</v>
      </c>
      <c r="AI490">
        <v>20.1222791</v>
      </c>
      <c r="AJ490">
        <v>21.297269549999999</v>
      </c>
      <c r="AK490">
        <v>0.9375</v>
      </c>
      <c r="AL490">
        <v>0.7915449</v>
      </c>
      <c r="AM490">
        <v>0.85677844999999997</v>
      </c>
      <c r="AN490">
        <v>7.9798570112431071E-3</v>
      </c>
      <c r="AO490">
        <v>0.85152609369537158</v>
      </c>
      <c r="AP490">
        <v>2335.4576116902199</v>
      </c>
      <c r="AQ490" s="1">
        <v>4278.16093960541</v>
      </c>
      <c r="AR490" s="1">
        <v>10188.5132038215</v>
      </c>
      <c r="AS490" s="1">
        <v>890.23345997314868</v>
      </c>
      <c r="AT490">
        <v>490.48262321709251</v>
      </c>
      <c r="AU490">
        <v>18069.492686823702</v>
      </c>
      <c r="AV490" s="1">
        <v>12219.93307568503</v>
      </c>
      <c r="AW490" s="1">
        <v>0.61597112487499994</v>
      </c>
      <c r="AX490">
        <v>3170.5112686866501</v>
      </c>
      <c r="AY490" s="1">
        <v>0.16090536094999999</v>
      </c>
      <c r="AZ490">
        <v>890.89747566472977</v>
      </c>
      <c r="BA490">
        <v>4.4835923434999987E-2</v>
      </c>
      <c r="BB490">
        <v>3566.189996684669</v>
      </c>
      <c r="BC490" s="1">
        <v>0.178287590735</v>
      </c>
      <c r="BD490">
        <v>19847.531816721079</v>
      </c>
      <c r="BE490" s="1">
        <v>0.53403272007440616</v>
      </c>
      <c r="BF490">
        <v>0.2489775527322507</v>
      </c>
      <c r="BG490">
        <v>0.1425091602975084</v>
      </c>
      <c r="BH490">
        <v>4.3557361955800712E-2</v>
      </c>
      <c r="BI490">
        <v>3.0923204940033922E-2</v>
      </c>
    </row>
    <row r="491" spans="1:61" x14ac:dyDescent="0.35">
      <c r="A491" t="s">
        <v>1814</v>
      </c>
      <c r="B491" t="s">
        <v>1117</v>
      </c>
      <c r="C491">
        <v>137.85</v>
      </c>
      <c r="D491">
        <v>8.7155336696326238</v>
      </c>
      <c r="E491">
        <v>1007.8488915</v>
      </c>
      <c r="F491" t="s">
        <v>3</v>
      </c>
      <c r="G491">
        <v>1.1645248564294381E-2</v>
      </c>
      <c r="H491" t="s">
        <v>3</v>
      </c>
      <c r="I491">
        <v>1.4947765256586429E-2</v>
      </c>
      <c r="J491">
        <v>0.96034208853441572</v>
      </c>
      <c r="K491">
        <v>2.565342127107299E-2</v>
      </c>
      <c r="L491">
        <v>0.94583276990320564</v>
      </c>
      <c r="M491" t="s">
        <v>3</v>
      </c>
      <c r="N491">
        <v>0.17817520479860949</v>
      </c>
      <c r="O491">
        <v>62144.865246155503</v>
      </c>
      <c r="P491" s="1">
        <v>0.19829893419629729</v>
      </c>
      <c r="Q491">
        <v>0.182636139997948</v>
      </c>
      <c r="R491">
        <v>0.61906492580575478</v>
      </c>
      <c r="S491">
        <v>11.459</v>
      </c>
      <c r="T491">
        <v>83791.492949962994</v>
      </c>
      <c r="U491" s="1">
        <v>92.356862701321646</v>
      </c>
      <c r="V491">
        <v>188650.52815046319</v>
      </c>
      <c r="W491" s="1">
        <v>0.64477520412938161</v>
      </c>
      <c r="X491">
        <v>6.4385525389392254E-2</v>
      </c>
      <c r="Y491">
        <v>0.29083927048122632</v>
      </c>
      <c r="Z491">
        <v>0.35522479587061839</v>
      </c>
      <c r="AA491">
        <v>188.65052815046329</v>
      </c>
      <c r="AB491">
        <v>3967.3997798491901</v>
      </c>
      <c r="AC491" s="1">
        <v>339.05925645046079</v>
      </c>
      <c r="AD491">
        <v>140407.84620440999</v>
      </c>
      <c r="AE491" s="1" t="s">
        <v>3</v>
      </c>
      <c r="AF491">
        <v>34198.449999999997</v>
      </c>
      <c r="AG491" s="1">
        <v>51659.658735290381</v>
      </c>
      <c r="AH491" s="1">
        <v>23.787980950000001</v>
      </c>
      <c r="AI491">
        <v>20.100429399999999</v>
      </c>
      <c r="AJ491">
        <v>21.294048249999999</v>
      </c>
      <c r="AK491">
        <v>0.86750000000000005</v>
      </c>
      <c r="AL491">
        <v>0.71423285000000003</v>
      </c>
      <c r="AM491">
        <v>0.78531024999999999</v>
      </c>
      <c r="AN491">
        <v>7.9798570112431071E-3</v>
      </c>
      <c r="AO491" s="1">
        <v>0.88214189821166933</v>
      </c>
      <c r="AP491">
        <v>2229.716647041173</v>
      </c>
      <c r="AQ491" s="1">
        <v>4174.5332664092066</v>
      </c>
      <c r="AR491" s="1">
        <v>9724.8399601694891</v>
      </c>
      <c r="AS491" s="1">
        <v>886.96166354938782</v>
      </c>
      <c r="AT491">
        <v>466.29498172869307</v>
      </c>
      <c r="AU491">
        <v>17333.3959106816</v>
      </c>
      <c r="AV491" s="1">
        <v>11740.12111091073</v>
      </c>
      <c r="AW491" s="1">
        <v>0.6079850146450001</v>
      </c>
      <c r="AX491">
        <v>3367.698136903965</v>
      </c>
      <c r="AY491" s="1">
        <v>0.17509721601</v>
      </c>
      <c r="AZ491">
        <v>900.01715336310986</v>
      </c>
      <c r="BA491">
        <v>4.6334004649999989E-2</v>
      </c>
      <c r="BB491">
        <v>3329.1420921623039</v>
      </c>
      <c r="BC491" s="1">
        <v>0.17058376469</v>
      </c>
      <c r="BD491">
        <v>19336.978493340099</v>
      </c>
      <c r="BE491" s="1">
        <v>0.53957454389882786</v>
      </c>
      <c r="BF491">
        <v>0.24881504436943239</v>
      </c>
      <c r="BG491">
        <v>0.14267207517070299</v>
      </c>
      <c r="BH491">
        <v>4.5137118762569137E-2</v>
      </c>
      <c r="BI491">
        <v>2.3801217798467739E-2</v>
      </c>
    </row>
    <row r="492" spans="1:61" x14ac:dyDescent="0.35">
      <c r="A492" t="s">
        <v>1815</v>
      </c>
      <c r="B492" t="s">
        <v>1118</v>
      </c>
      <c r="C492">
        <v>65.900000000000006</v>
      </c>
      <c r="D492">
        <v>10.11931848439993</v>
      </c>
      <c r="E492">
        <v>580.97990894999998</v>
      </c>
      <c r="F492" t="s">
        <v>3</v>
      </c>
      <c r="G492">
        <v>1.7263309982290889E-2</v>
      </c>
      <c r="H492" t="s">
        <v>3</v>
      </c>
      <c r="I492">
        <v>4.820024532017253E-2</v>
      </c>
      <c r="J492">
        <v>0.91137403768832514</v>
      </c>
      <c r="K492">
        <v>3.3870842661268892E-2</v>
      </c>
      <c r="L492">
        <v>0.44239964397785281</v>
      </c>
      <c r="M492">
        <v>4.3646190655546438E-2</v>
      </c>
      <c r="N492">
        <v>0.16451998030664741</v>
      </c>
      <c r="O492">
        <v>58398.906515775503</v>
      </c>
      <c r="P492" s="1">
        <v>0.249588527882529</v>
      </c>
      <c r="Q492">
        <v>0.2150007362853889</v>
      </c>
      <c r="R492">
        <v>0.5354107358320821</v>
      </c>
      <c r="S492">
        <v>7.4065000000000012</v>
      </c>
      <c r="T492">
        <v>76473.343722456004</v>
      </c>
      <c r="U492" s="1">
        <v>84.840373325929789</v>
      </c>
      <c r="V492">
        <v>216057.19848933641</v>
      </c>
      <c r="W492" s="1">
        <v>0.79707503458277662</v>
      </c>
      <c r="X492">
        <v>9.6620196023311039E-2</v>
      </c>
      <c r="Y492">
        <v>0.1063047693939122</v>
      </c>
      <c r="Z492">
        <v>0.20292496541722321</v>
      </c>
      <c r="AA492">
        <v>216.0571984893364</v>
      </c>
      <c r="AB492">
        <v>5706.1436591071688</v>
      </c>
      <c r="AC492" s="1">
        <v>634.33655824735115</v>
      </c>
      <c r="AD492">
        <v>180018.48447902271</v>
      </c>
      <c r="AE492" s="1" t="s">
        <v>3</v>
      </c>
      <c r="AF492">
        <v>37492.550000000003</v>
      </c>
      <c r="AG492" s="1">
        <v>58691.200876541181</v>
      </c>
      <c r="AH492" s="1">
        <v>38.187878350000013</v>
      </c>
      <c r="AI492">
        <v>23.680314750000001</v>
      </c>
      <c r="AJ492">
        <v>27.297268150000001</v>
      </c>
      <c r="AK492">
        <v>1.51</v>
      </c>
      <c r="AL492">
        <v>1.2974924999999999</v>
      </c>
      <c r="AM492">
        <v>1.4126243000000001</v>
      </c>
      <c r="AN492">
        <v>1516.4509283343091</v>
      </c>
      <c r="AO492" s="1">
        <v>1.40493535011767</v>
      </c>
      <c r="AP492">
        <v>2399.159345642503</v>
      </c>
      <c r="AQ492" s="1">
        <v>3665.0873180174908</v>
      </c>
      <c r="AR492" s="1">
        <v>9116.3462145983776</v>
      </c>
      <c r="AS492" s="1">
        <v>875.18736456425904</v>
      </c>
      <c r="AT492">
        <v>465.96807760443068</v>
      </c>
      <c r="AU492">
        <v>16521.748320427061</v>
      </c>
      <c r="AV492" s="1">
        <v>8877.9299723611821</v>
      </c>
      <c r="AW492" s="1">
        <v>0.47334932824999998</v>
      </c>
      <c r="AX492">
        <v>6416.358308357424</v>
      </c>
      <c r="AY492" s="1">
        <v>0.335011542105</v>
      </c>
      <c r="AZ492">
        <v>1503.4373783031249</v>
      </c>
      <c r="BA492">
        <v>7.6249570844999975E-2</v>
      </c>
      <c r="BB492">
        <v>2189.4721382448511</v>
      </c>
      <c r="BC492" s="1">
        <v>0.1153895587950001</v>
      </c>
      <c r="BD492">
        <v>18987.197797266581</v>
      </c>
      <c r="BE492" s="1">
        <v>0.53516024414181118</v>
      </c>
      <c r="BF492">
        <v>0.22482844935237989</v>
      </c>
      <c r="BG492">
        <v>0.17876597048483089</v>
      </c>
      <c r="BH492">
        <v>4.0617851680923682E-2</v>
      </c>
      <c r="BI492">
        <v>2.0627484340054372E-2</v>
      </c>
    </row>
    <row r="493" spans="1:61" x14ac:dyDescent="0.35">
      <c r="A493" t="s">
        <v>1816</v>
      </c>
      <c r="B493" t="s">
        <v>1119</v>
      </c>
      <c r="C493">
        <v>60.45</v>
      </c>
      <c r="D493">
        <v>81.633031095579668</v>
      </c>
      <c r="E493">
        <v>3726.4396389499998</v>
      </c>
      <c r="F493">
        <v>3.1234268131999709E-2</v>
      </c>
      <c r="G493">
        <v>8.1212529768168645E-2</v>
      </c>
      <c r="H493">
        <v>6.04937983399977E-3</v>
      </c>
      <c r="I493">
        <v>7.0111713667983036E-2</v>
      </c>
      <c r="J493">
        <v>0.7620347664619429</v>
      </c>
      <c r="K493">
        <v>5.3638249735103449E-2</v>
      </c>
      <c r="L493">
        <v>0.31626303035986481</v>
      </c>
      <c r="M493">
        <v>3.644203877668227E-2</v>
      </c>
      <c r="N493">
        <v>0.1489087044652242</v>
      </c>
      <c r="O493">
        <v>70470.298902144496</v>
      </c>
      <c r="P493" s="1">
        <v>0.2287452966178565</v>
      </c>
      <c r="Q493">
        <v>0.19319166642216359</v>
      </c>
      <c r="R493">
        <v>0.57806303695997996</v>
      </c>
      <c r="S493">
        <v>26.376999999999999</v>
      </c>
      <c r="T493">
        <v>97263.028568956026</v>
      </c>
      <c r="U493" s="1">
        <v>148.21514879855019</v>
      </c>
      <c r="V493">
        <v>226857.3990771129</v>
      </c>
      <c r="W493" s="1">
        <v>0.75688239335293517</v>
      </c>
      <c r="X493">
        <v>0.16518282863361211</v>
      </c>
      <c r="Y493">
        <v>7.7934778013452846E-2</v>
      </c>
      <c r="Z493">
        <v>0.24311760664706489</v>
      </c>
      <c r="AA493">
        <v>226.85739907711289</v>
      </c>
      <c r="AB493">
        <v>7195.5781740736957</v>
      </c>
      <c r="AC493" s="1">
        <v>769.64388479806064</v>
      </c>
      <c r="AD493">
        <v>186958.456158499</v>
      </c>
      <c r="AE493" s="1" t="s">
        <v>3</v>
      </c>
      <c r="AF493">
        <v>46107.925000000003</v>
      </c>
      <c r="AG493" s="1">
        <v>76757.321539830751</v>
      </c>
      <c r="AH493" s="1">
        <v>51.735881749999997</v>
      </c>
      <c r="AI493">
        <v>29.7135362</v>
      </c>
      <c r="AJ493">
        <v>35.323823099999998</v>
      </c>
      <c r="AK493">
        <v>2.2004999999999999</v>
      </c>
      <c r="AL493">
        <v>1.6671635499999999</v>
      </c>
      <c r="AM493">
        <v>2.0079107</v>
      </c>
      <c r="AN493">
        <v>585.87116816722244</v>
      </c>
      <c r="AO493" s="1">
        <v>0.91637300897009077</v>
      </c>
      <c r="AP493">
        <v>1622.91748311468</v>
      </c>
      <c r="AQ493" s="1">
        <v>2433.9486589917101</v>
      </c>
      <c r="AR493" s="1">
        <v>7878.0710933504351</v>
      </c>
      <c r="AS493" s="1">
        <v>881.90837979703372</v>
      </c>
      <c r="AT493">
        <v>387.72177395593712</v>
      </c>
      <c r="AU493">
        <v>13204.567389209789</v>
      </c>
      <c r="AV493" s="1">
        <v>4636.6388877333857</v>
      </c>
      <c r="AW493" s="1">
        <v>0.33012457415000002</v>
      </c>
      <c r="AX493">
        <v>6982.6382662874939</v>
      </c>
      <c r="AY493" s="1">
        <v>0.49263510878999989</v>
      </c>
      <c r="AZ493">
        <v>1134.9119921291949</v>
      </c>
      <c r="BA493">
        <v>8.0963953415000012E-2</v>
      </c>
      <c r="BB493">
        <v>1369.78006461012</v>
      </c>
      <c r="BC493" s="1">
        <v>9.6276363680000004E-2</v>
      </c>
      <c r="BD493">
        <v>14123.9692107602</v>
      </c>
      <c r="BE493" s="1">
        <v>0.58508034052632529</v>
      </c>
      <c r="BF493">
        <v>0.22496518684325409</v>
      </c>
      <c r="BG493">
        <v>0.13559101103590421</v>
      </c>
      <c r="BH493">
        <v>3.6215370966758233E-2</v>
      </c>
      <c r="BI493">
        <v>1.814809062775816E-2</v>
      </c>
    </row>
    <row r="494" spans="1:61" x14ac:dyDescent="0.35">
      <c r="A494" t="s">
        <v>1817</v>
      </c>
      <c r="B494" t="s">
        <v>1120</v>
      </c>
      <c r="C494">
        <v>65.5</v>
      </c>
      <c r="D494">
        <v>52.417428897674867</v>
      </c>
      <c r="E494">
        <v>2766.9511277500001</v>
      </c>
      <c r="F494">
        <v>9.447517833542288E-3</v>
      </c>
      <c r="G494">
        <v>1.9772512545245691E-2</v>
      </c>
      <c r="H494">
        <v>6.04937983399977E-3</v>
      </c>
      <c r="I494">
        <v>3.9669017266224967E-2</v>
      </c>
      <c r="J494">
        <v>0.88508856387497981</v>
      </c>
      <c r="K494">
        <v>4.5581909238988652E-2</v>
      </c>
      <c r="L494">
        <v>0.34366222134415347</v>
      </c>
      <c r="M494">
        <v>1.096935993583224E-2</v>
      </c>
      <c r="N494">
        <v>0.16181612177179011</v>
      </c>
      <c r="O494">
        <v>68298.620481532504</v>
      </c>
      <c r="P494" s="1">
        <v>0.20423978710713481</v>
      </c>
      <c r="Q494">
        <v>0.1916532770104013</v>
      </c>
      <c r="R494">
        <v>0.604106935882464</v>
      </c>
      <c r="S494">
        <v>19.5885</v>
      </c>
      <c r="T494">
        <v>90335.946156630496</v>
      </c>
      <c r="U494" s="1">
        <v>142.72698526511959</v>
      </c>
      <c r="V494">
        <v>214717.94036636871</v>
      </c>
      <c r="W494" s="1">
        <v>0.77878065666757301</v>
      </c>
      <c r="X494">
        <v>0.12848264571768561</v>
      </c>
      <c r="Y494">
        <v>9.2736697614741154E-2</v>
      </c>
      <c r="Z494">
        <v>0.22121934333242671</v>
      </c>
      <c r="AA494">
        <v>214.71794036636871</v>
      </c>
      <c r="AB494">
        <v>6281.2380485336107</v>
      </c>
      <c r="AC494" s="1">
        <v>676.99631160587671</v>
      </c>
      <c r="AD494">
        <v>176609.48868155101</v>
      </c>
      <c r="AE494" s="1" t="s">
        <v>3</v>
      </c>
      <c r="AF494">
        <v>42473.9</v>
      </c>
      <c r="AG494" s="1">
        <v>70974.604065721069</v>
      </c>
      <c r="AH494" s="1">
        <v>47.729018250000003</v>
      </c>
      <c r="AI494">
        <v>26.358777</v>
      </c>
      <c r="AJ494">
        <v>31.576442299999989</v>
      </c>
      <c r="AK494">
        <v>2.2185000000000001</v>
      </c>
      <c r="AL494">
        <v>1.831163100000001</v>
      </c>
      <c r="AM494">
        <v>2.064733700000001</v>
      </c>
      <c r="AN494">
        <v>767.39232815893956</v>
      </c>
      <c r="AO494" s="1">
        <v>0.97398340310181664</v>
      </c>
      <c r="AP494">
        <v>1657.930418604351</v>
      </c>
      <c r="AQ494" s="1">
        <v>2444.1849391848591</v>
      </c>
      <c r="AR494" s="1">
        <v>7635.6938364385733</v>
      </c>
      <c r="AS494" s="1">
        <v>878.35673737259845</v>
      </c>
      <c r="AT494">
        <v>448.59768259884078</v>
      </c>
      <c r="AU494">
        <v>13064.763614199221</v>
      </c>
      <c r="AV494" s="1">
        <v>5528.6666457078754</v>
      </c>
      <c r="AW494" s="1">
        <v>0.39616987182000002</v>
      </c>
      <c r="AX494">
        <v>6270.7430867866296</v>
      </c>
      <c r="AY494" s="1">
        <v>0.43671016264000001</v>
      </c>
      <c r="AZ494">
        <v>941.47796385581</v>
      </c>
      <c r="BA494">
        <v>6.662533738000001E-2</v>
      </c>
      <c r="BB494">
        <v>1427.9002534426299</v>
      </c>
      <c r="BC494" s="1">
        <v>0.100494628175</v>
      </c>
      <c r="BD494">
        <v>14168.787949792941</v>
      </c>
      <c r="BE494" s="1">
        <v>0.56995332877550076</v>
      </c>
      <c r="BF494">
        <v>0.23256987979698079</v>
      </c>
      <c r="BG494">
        <v>0.13885215515276081</v>
      </c>
      <c r="BH494">
        <v>3.6896242320489117E-2</v>
      </c>
      <c r="BI494">
        <v>2.17283939542685E-2</v>
      </c>
    </row>
    <row r="495" spans="1:61" x14ac:dyDescent="0.35">
      <c r="A495" t="s">
        <v>1818</v>
      </c>
      <c r="B495" t="s">
        <v>1121</v>
      </c>
      <c r="C495">
        <v>109.65</v>
      </c>
      <c r="D495">
        <v>9.0539159936371298</v>
      </c>
      <c r="E495">
        <v>889.22410409999975</v>
      </c>
      <c r="F495" t="s">
        <v>3</v>
      </c>
      <c r="G495">
        <v>1.268515328708592E-2</v>
      </c>
      <c r="H495" t="s">
        <v>3</v>
      </c>
      <c r="I495">
        <v>2.9185315107645379E-2</v>
      </c>
      <c r="J495">
        <v>0.93872752230331735</v>
      </c>
      <c r="K495">
        <v>2.5674533979268901E-2</v>
      </c>
      <c r="L495">
        <v>0.32322877357484281</v>
      </c>
      <c r="M495">
        <v>1.268663328496533E-2</v>
      </c>
      <c r="N495">
        <v>0.1545072118774721</v>
      </c>
      <c r="O495">
        <v>61477.752218453992</v>
      </c>
      <c r="P495" s="1">
        <v>0.2036519110763052</v>
      </c>
      <c r="Q495">
        <v>0.17650239800229181</v>
      </c>
      <c r="R495">
        <v>0.61984569092140307</v>
      </c>
      <c r="S495">
        <v>9.6820000000000004</v>
      </c>
      <c r="T495">
        <v>76865.130082500487</v>
      </c>
      <c r="U495" s="1">
        <v>98.77217824617648</v>
      </c>
      <c r="V495">
        <v>213693.605822638</v>
      </c>
      <c r="W495" s="1">
        <v>0.80535893820454252</v>
      </c>
      <c r="X495">
        <v>4.297447933072357E-2</v>
      </c>
      <c r="Y495">
        <v>0.15166658246473369</v>
      </c>
      <c r="Z495">
        <v>0.19464106179545729</v>
      </c>
      <c r="AA495">
        <v>213.69360582263801</v>
      </c>
      <c r="AB495">
        <v>5623.1424259727482</v>
      </c>
      <c r="AC495" s="1">
        <v>511.45839139102429</v>
      </c>
      <c r="AD495" s="1">
        <v>184552.17269382981</v>
      </c>
      <c r="AE495" s="1" t="s">
        <v>3</v>
      </c>
      <c r="AF495">
        <v>39878.199999999997</v>
      </c>
      <c r="AG495" s="1">
        <v>65121.757802537861</v>
      </c>
      <c r="AH495" s="1">
        <v>33.585257699999993</v>
      </c>
      <c r="AI495">
        <v>21.919982650000001</v>
      </c>
      <c r="AJ495">
        <v>23.943083099999999</v>
      </c>
      <c r="AK495">
        <v>1.6294999999999999</v>
      </c>
      <c r="AL495">
        <v>0.97381234999999988</v>
      </c>
      <c r="AM495">
        <v>1.3752137499999999</v>
      </c>
      <c r="AN495">
        <v>1440.646880680878</v>
      </c>
      <c r="AO495" s="1">
        <v>1.266961462794745</v>
      </c>
      <c r="AP495">
        <v>2024.61127974597</v>
      </c>
      <c r="AQ495" s="1">
        <v>3070.314878613241</v>
      </c>
      <c r="AR495" s="1">
        <v>8533.4017607792939</v>
      </c>
      <c r="AS495" s="1">
        <v>759.92065587081811</v>
      </c>
      <c r="AT495">
        <v>428.62503417172439</v>
      </c>
      <c r="AU495">
        <v>14816.87360918105</v>
      </c>
      <c r="AV495" s="1">
        <v>8039.0194749200946</v>
      </c>
      <c r="AW495" s="1">
        <v>0.48496885251499999</v>
      </c>
      <c r="AX495">
        <v>5882.5868138878113</v>
      </c>
      <c r="AY495" s="1">
        <v>0.33201324940999999</v>
      </c>
      <c r="AZ495">
        <v>1523.0873751148999</v>
      </c>
      <c r="BA495" s="1">
        <v>8.8600534199999997E-2</v>
      </c>
      <c r="BB495">
        <v>1602.1689508315951</v>
      </c>
      <c r="BC495" s="1">
        <v>9.4417363885000008E-2</v>
      </c>
      <c r="BD495">
        <v>17046.862614754398</v>
      </c>
      <c r="BE495" s="1">
        <v>0.55129452671809687</v>
      </c>
      <c r="BF495">
        <v>0.2362251891662786</v>
      </c>
      <c r="BG495">
        <v>0.14663235638989891</v>
      </c>
      <c r="BH495">
        <v>4.0114033313053923E-2</v>
      </c>
      <c r="BI495">
        <v>2.5733894412671768E-2</v>
      </c>
    </row>
    <row r="496" spans="1:61" x14ac:dyDescent="0.35">
      <c r="A496" t="s">
        <v>1819</v>
      </c>
      <c r="B496" t="s">
        <v>1122</v>
      </c>
      <c r="C496">
        <v>28.55</v>
      </c>
      <c r="D496">
        <v>183.90437284157099</v>
      </c>
      <c r="E496">
        <v>3781.6852675000009</v>
      </c>
      <c r="F496">
        <v>5.8369728076150262E-2</v>
      </c>
      <c r="G496">
        <v>3.6554144975510253E-2</v>
      </c>
      <c r="H496">
        <v>2.787240345260341E-3</v>
      </c>
      <c r="I496">
        <v>4.353980786193859E-2</v>
      </c>
      <c r="J496">
        <v>0.81525721657351724</v>
      </c>
      <c r="K496">
        <v>4.5256410751349577E-2</v>
      </c>
      <c r="L496">
        <v>9.0728500421965563E-2</v>
      </c>
      <c r="M496">
        <v>2.139562236424029E-2</v>
      </c>
      <c r="N496">
        <v>0.11685598013002679</v>
      </c>
      <c r="O496">
        <v>80685.759360371507</v>
      </c>
      <c r="P496" s="1">
        <v>0.15438881270974339</v>
      </c>
      <c r="Q496">
        <v>0.1734266261292764</v>
      </c>
      <c r="R496">
        <v>0.67218456116098024</v>
      </c>
      <c r="S496">
        <v>25.422000000000001</v>
      </c>
      <c r="T496">
        <v>106076.135430814</v>
      </c>
      <c r="U496" s="1">
        <v>158.17561527990441</v>
      </c>
      <c r="V496">
        <v>312660.93462425302</v>
      </c>
      <c r="W496" s="1">
        <v>0.82721307683544532</v>
      </c>
      <c r="X496">
        <v>0.14052847376193109</v>
      </c>
      <c r="Y496">
        <v>3.2258449402623582E-2</v>
      </c>
      <c r="Z496">
        <v>0.17278692316455471</v>
      </c>
      <c r="AA496">
        <v>312.66093462425289</v>
      </c>
      <c r="AB496">
        <v>12463.594290421441</v>
      </c>
      <c r="AC496" s="1">
        <v>1227.846320669601</v>
      </c>
      <c r="AD496">
        <v>290398.33488167019</v>
      </c>
      <c r="AE496" s="1" t="s">
        <v>3</v>
      </c>
      <c r="AF496">
        <v>66247.324999999997</v>
      </c>
      <c r="AG496" s="1">
        <v>173170.35936759389</v>
      </c>
      <c r="AH496" s="1">
        <v>77.761151049999995</v>
      </c>
      <c r="AI496">
        <v>37.557645649999998</v>
      </c>
      <c r="AJ496">
        <v>47.269822300000001</v>
      </c>
      <c r="AK496">
        <v>1.9075</v>
      </c>
      <c r="AL496">
        <v>1.4775376</v>
      </c>
      <c r="AM496">
        <v>1.6073854000000001</v>
      </c>
      <c r="AN496">
        <v>247.21696230815419</v>
      </c>
      <c r="AO496">
        <v>0.56569414454000899</v>
      </c>
      <c r="AP496">
        <v>2008.1370542867371</v>
      </c>
      <c r="AQ496" s="1">
        <v>2729.3168517126901</v>
      </c>
      <c r="AR496" s="1">
        <v>9428.0829506746977</v>
      </c>
      <c r="AS496" s="1">
        <v>1124.2334952648789</v>
      </c>
      <c r="AT496" s="1">
        <v>507.84632166572032</v>
      </c>
      <c r="AU496">
        <v>15797.61667360472</v>
      </c>
      <c r="AV496" s="1">
        <v>2909.4358762581751</v>
      </c>
      <c r="AW496" s="1">
        <v>0.17908995815500001</v>
      </c>
      <c r="AX496">
        <v>11125.7685394787</v>
      </c>
      <c r="AY496" s="1">
        <v>0.67002505745500007</v>
      </c>
      <c r="AZ496">
        <v>1450.9718366535451</v>
      </c>
      <c r="BA496">
        <v>9.0203251955000008E-2</v>
      </c>
      <c r="BB496">
        <v>976.11609445573527</v>
      </c>
      <c r="BC496" s="1">
        <v>6.0681732405000008E-2</v>
      </c>
      <c r="BD496">
        <v>16462.292346846159</v>
      </c>
      <c r="BE496" s="1">
        <v>0.60757622902217334</v>
      </c>
      <c r="BF496">
        <v>0.22277446212346999</v>
      </c>
      <c r="BG496">
        <v>0.1212084543505699</v>
      </c>
      <c r="BH496">
        <v>3.2315085010596517E-2</v>
      </c>
      <c r="BI496">
        <v>1.6125769493190022E-2</v>
      </c>
    </row>
    <row r="497" spans="1:61" x14ac:dyDescent="0.35">
      <c r="A497" t="s">
        <v>1820</v>
      </c>
      <c r="B497" t="s">
        <v>1123</v>
      </c>
      <c r="C497">
        <v>18.5</v>
      </c>
      <c r="D497">
        <v>339.97027035153479</v>
      </c>
      <c r="E497">
        <v>5263.1213103999999</v>
      </c>
      <c r="F497">
        <v>1.304189098827298E-2</v>
      </c>
      <c r="G497">
        <v>0.3750341128979271</v>
      </c>
      <c r="H497">
        <v>2.0205860243033441E-3</v>
      </c>
      <c r="I497">
        <v>0.13887021254771811</v>
      </c>
      <c r="J497">
        <v>0.35378158920458352</v>
      </c>
      <c r="K497">
        <v>0.1226775196719887</v>
      </c>
      <c r="L497">
        <v>0.99657247769772872</v>
      </c>
      <c r="M497">
        <v>6.7504496915778409E-2</v>
      </c>
      <c r="N497">
        <v>0.2003837440103072</v>
      </c>
      <c r="O497">
        <v>66585.815210211498</v>
      </c>
      <c r="P497" s="1">
        <v>0.26390508674636709</v>
      </c>
      <c r="Q497">
        <v>0.18977282023573441</v>
      </c>
      <c r="R497">
        <v>0.54632209301789869</v>
      </c>
      <c r="S497">
        <v>60.171499999999988</v>
      </c>
      <c r="T497">
        <v>89678.747929280493</v>
      </c>
      <c r="U497" s="1">
        <v>92.350008052828088</v>
      </c>
      <c r="V497">
        <v>126295.81887087729</v>
      </c>
      <c r="W497" s="1">
        <v>0.66267728259272984</v>
      </c>
      <c r="X497">
        <v>0.25833507116150889</v>
      </c>
      <c r="Y497">
        <v>7.8987646245761267E-2</v>
      </c>
      <c r="Z497">
        <v>0.33732271740727032</v>
      </c>
      <c r="AA497">
        <v>126.2958188708773</v>
      </c>
      <c r="AB497">
        <v>5105.6932029954287</v>
      </c>
      <c r="AC497" s="1">
        <v>595.6820510451563</v>
      </c>
      <c r="AD497">
        <v>73366.169635200524</v>
      </c>
      <c r="AE497" s="1" t="s">
        <v>3</v>
      </c>
      <c r="AF497">
        <v>28978.95</v>
      </c>
      <c r="AG497" s="1">
        <v>42543.664547496919</v>
      </c>
      <c r="AH497" s="1">
        <v>59.346930200000003</v>
      </c>
      <c r="AI497">
        <v>36.563008850000003</v>
      </c>
      <c r="AJ497">
        <v>44.528959899999997</v>
      </c>
      <c r="AK497">
        <v>2.1015000000000001</v>
      </c>
      <c r="AL497">
        <v>1.6341101499999999</v>
      </c>
      <c r="AM497">
        <v>1.8488580999999999</v>
      </c>
      <c r="AN497">
        <v>7.2906756133461856E-2</v>
      </c>
      <c r="AO497" s="1">
        <v>1.280106467342651</v>
      </c>
      <c r="AP497">
        <v>2625.554604202654</v>
      </c>
      <c r="AQ497" s="1">
        <v>4086.3140020572091</v>
      </c>
      <c r="AR497" s="1">
        <v>10094.024719873911</v>
      </c>
      <c r="AS497" s="1">
        <v>1414.1858367656171</v>
      </c>
      <c r="AT497">
        <v>834.05920998458316</v>
      </c>
      <c r="AU497">
        <v>19054.138372883961</v>
      </c>
      <c r="AV497" s="1">
        <v>10297.60379136572</v>
      </c>
      <c r="AW497" s="1">
        <v>0.51966617193999998</v>
      </c>
      <c r="AX497">
        <v>4598.3990959838684</v>
      </c>
      <c r="AY497" s="1">
        <v>0.22860928578499989</v>
      </c>
      <c r="AZ497">
        <v>815.97377118167515</v>
      </c>
      <c r="BA497">
        <v>4.1908108899999998E-2</v>
      </c>
      <c r="BB497">
        <v>4219.8092309148496</v>
      </c>
      <c r="BC497" s="1">
        <v>0.20981643339</v>
      </c>
      <c r="BD497">
        <v>19931.785889446121</v>
      </c>
      <c r="BE497" s="1">
        <v>0.56881876114006835</v>
      </c>
      <c r="BF497">
        <v>0.22296895712550699</v>
      </c>
      <c r="BG497">
        <v>0.16474117039800029</v>
      </c>
      <c r="BH497">
        <v>3.1549230459817078E-2</v>
      </c>
      <c r="BI497">
        <v>1.192188087660714E-2</v>
      </c>
    </row>
    <row r="498" spans="1:61" x14ac:dyDescent="0.35">
      <c r="A498" t="s">
        <v>1821</v>
      </c>
      <c r="B498" t="s">
        <v>1124</v>
      </c>
      <c r="C498">
        <v>26.75</v>
      </c>
      <c r="D498">
        <v>172.33146033692839</v>
      </c>
      <c r="E498">
        <v>4000.092435</v>
      </c>
      <c r="F498">
        <v>4.2802435890659428E-2</v>
      </c>
      <c r="G498">
        <v>0.1219909641551255</v>
      </c>
      <c r="H498">
        <v>2.8827480864701618E-3</v>
      </c>
      <c r="I498">
        <v>6.6054525732984662E-2</v>
      </c>
      <c r="J498">
        <v>0.69288624883473404</v>
      </c>
      <c r="K498">
        <v>7.4730722240330769E-2</v>
      </c>
      <c r="L498">
        <v>0.38708290843808252</v>
      </c>
      <c r="M498">
        <v>3.840953364297274E-2</v>
      </c>
      <c r="N498">
        <v>0.16126481180121879</v>
      </c>
      <c r="O498">
        <v>74009.706560218503</v>
      </c>
      <c r="P498" s="1">
        <v>0.19090807226854159</v>
      </c>
      <c r="Q498">
        <v>0.16916679163718409</v>
      </c>
      <c r="R498">
        <v>0.63992513609427448</v>
      </c>
      <c r="S498">
        <v>30.925000000000001</v>
      </c>
      <c r="T498">
        <v>95724.74968459201</v>
      </c>
      <c r="U498" s="1">
        <v>130.72383809772859</v>
      </c>
      <c r="V498">
        <v>240316.41865690149</v>
      </c>
      <c r="W498" s="1">
        <v>0.72470968044082396</v>
      </c>
      <c r="X498">
        <v>0.23453249619458391</v>
      </c>
      <c r="Y498">
        <v>4.0757823364592181E-2</v>
      </c>
      <c r="Z498">
        <v>0.2752903195591761</v>
      </c>
      <c r="AA498">
        <v>240.3164186569015</v>
      </c>
      <c r="AB498">
        <v>9472.117986203697</v>
      </c>
      <c r="AC498" s="1">
        <v>935.84829115091395</v>
      </c>
      <c r="AD498">
        <v>200265.36278061211</v>
      </c>
      <c r="AE498" s="1" t="s">
        <v>3</v>
      </c>
      <c r="AF498">
        <v>41567.675000000003</v>
      </c>
      <c r="AG498" s="1">
        <v>70709.934752588422</v>
      </c>
      <c r="AH498" s="1">
        <v>67.12834620000001</v>
      </c>
      <c r="AI498">
        <v>36.264885250000013</v>
      </c>
      <c r="AJ498">
        <v>43.436376799999991</v>
      </c>
      <c r="AK498">
        <v>1.5760000000000001</v>
      </c>
      <c r="AL498">
        <v>1.1022911</v>
      </c>
      <c r="AM498">
        <v>1.34677015</v>
      </c>
      <c r="AN498">
        <v>174.5924527982568</v>
      </c>
      <c r="AO498" s="1">
        <v>1.0215869542161351</v>
      </c>
      <c r="AP498">
        <v>1823.146618491885</v>
      </c>
      <c r="AQ498" s="1">
        <v>2496.5484123359902</v>
      </c>
      <c r="AR498" s="1">
        <v>8914.6107624842152</v>
      </c>
      <c r="AS498" s="1">
        <v>1026.990503341053</v>
      </c>
      <c r="AT498">
        <v>399.99465226202022</v>
      </c>
      <c r="AU498">
        <v>14661.290948915161</v>
      </c>
      <c r="AV498" s="1">
        <v>4474.1025470652103</v>
      </c>
      <c r="AW498" s="1">
        <v>0.28759662862500002</v>
      </c>
      <c r="AX498">
        <v>8570.3895282414815</v>
      </c>
      <c r="AY498" s="1">
        <v>0.53054810864499991</v>
      </c>
      <c r="AZ498">
        <v>1147.30261353639</v>
      </c>
      <c r="BA498">
        <v>7.2391832865000005E-2</v>
      </c>
      <c r="BB498">
        <v>1724.776491519325</v>
      </c>
      <c r="BC498" s="1">
        <v>0.10946342987</v>
      </c>
      <c r="BD498">
        <v>15916.571180362411</v>
      </c>
      <c r="BE498" s="1">
        <v>0.58590691265148342</v>
      </c>
      <c r="BF498">
        <v>0.2320297845564844</v>
      </c>
      <c r="BG498">
        <v>0.13360621719992169</v>
      </c>
      <c r="BH498">
        <v>3.0192532077560941E-2</v>
      </c>
      <c r="BI498">
        <v>1.8264553514549531E-2</v>
      </c>
    </row>
    <row r="499" spans="1:61" x14ac:dyDescent="0.35">
      <c r="A499" t="s">
        <v>1822</v>
      </c>
      <c r="B499" t="s">
        <v>1125</v>
      </c>
      <c r="C499">
        <v>55.95</v>
      </c>
      <c r="D499">
        <v>23.339734098596221</v>
      </c>
      <c r="E499">
        <v>1134.27240175</v>
      </c>
      <c r="F499">
        <v>9.8391656325288873E-3</v>
      </c>
      <c r="G499">
        <v>1.51370788676856E-2</v>
      </c>
      <c r="H499" t="s">
        <v>3</v>
      </c>
      <c r="I499">
        <v>3.5629923800873278E-2</v>
      </c>
      <c r="J499">
        <v>0.91406846769778194</v>
      </c>
      <c r="K499">
        <v>3.3773597117336483E-2</v>
      </c>
      <c r="L499">
        <v>0.33349657858455162</v>
      </c>
      <c r="M499">
        <v>1.284432895818262E-2</v>
      </c>
      <c r="N499">
        <v>0.14490846882786099</v>
      </c>
      <c r="O499">
        <v>62023.767925627508</v>
      </c>
      <c r="P499" s="1">
        <v>0.19371327758064061</v>
      </c>
      <c r="Q499">
        <v>0.19228596387117511</v>
      </c>
      <c r="R499">
        <v>0.61400075854818448</v>
      </c>
      <c r="S499">
        <v>10.276</v>
      </c>
      <c r="T499">
        <v>84678.478953979487</v>
      </c>
      <c r="U499" s="1">
        <v>115.2366758589352</v>
      </c>
      <c r="V499">
        <v>232880.70779882601</v>
      </c>
      <c r="W499" s="1">
        <v>0.77622579905743661</v>
      </c>
      <c r="X499">
        <v>0.10484622353137631</v>
      </c>
      <c r="Y499">
        <v>0.1189279774111872</v>
      </c>
      <c r="Z499">
        <v>0.22377420094256351</v>
      </c>
      <c r="AA499">
        <v>232.88070779882611</v>
      </c>
      <c r="AB499">
        <v>6293.8294605180436</v>
      </c>
      <c r="AC499" s="1">
        <v>645.94813003292916</v>
      </c>
      <c r="AD499">
        <v>191439.98127393349</v>
      </c>
      <c r="AE499" s="1" t="s">
        <v>3</v>
      </c>
      <c r="AF499">
        <v>39710.275000000001</v>
      </c>
      <c r="AG499" s="1">
        <v>65661.516294909015</v>
      </c>
      <c r="AH499" s="1">
        <v>42.921153999999987</v>
      </c>
      <c r="AI499">
        <v>24.004242349999998</v>
      </c>
      <c r="AJ499">
        <v>28.504767350000002</v>
      </c>
      <c r="AK499">
        <v>1.6950000000000001</v>
      </c>
      <c r="AL499">
        <v>1.1174015500000001</v>
      </c>
      <c r="AM499">
        <v>1.3937153499999999</v>
      </c>
      <c r="AN499">
        <v>726.87024266613196</v>
      </c>
      <c r="AO499">
        <v>1.030126486127322</v>
      </c>
      <c r="AP499">
        <v>1893.6154458213589</v>
      </c>
      <c r="AQ499" s="1">
        <v>2662.6620816325549</v>
      </c>
      <c r="AR499" s="1">
        <v>7829.5494747778139</v>
      </c>
      <c r="AS499" s="1">
        <v>780.52866033098292</v>
      </c>
      <c r="AT499">
        <v>467.54061970887813</v>
      </c>
      <c r="AU499">
        <v>13633.896282271589</v>
      </c>
      <c r="AV499" s="1">
        <v>6543.3503639070814</v>
      </c>
      <c r="AW499" s="1">
        <v>0.425252562615</v>
      </c>
      <c r="AX499">
        <v>6035.4036662922445</v>
      </c>
      <c r="AY499" s="1">
        <v>0.38253777153500013</v>
      </c>
      <c r="AZ499">
        <v>1169.9077918716901</v>
      </c>
      <c r="BA499">
        <v>7.4654898905000017E-2</v>
      </c>
      <c r="BB499">
        <v>1879.42330981953</v>
      </c>
      <c r="BC499" s="1">
        <v>0.11755476696</v>
      </c>
      <c r="BD499">
        <v>15628.085131890541</v>
      </c>
      <c r="BE499" s="1">
        <v>0.55077888736110603</v>
      </c>
      <c r="BF499">
        <v>0.233504075914232</v>
      </c>
      <c r="BG499">
        <v>0.16067343713430651</v>
      </c>
      <c r="BH499">
        <v>3.8029826826662103E-2</v>
      </c>
      <c r="BI499">
        <v>1.70137727636934E-2</v>
      </c>
    </row>
    <row r="500" spans="1:61" x14ac:dyDescent="0.35">
      <c r="A500" t="s">
        <v>1823</v>
      </c>
      <c r="B500" t="s">
        <v>1126</v>
      </c>
      <c r="C500">
        <v>27.25</v>
      </c>
      <c r="D500">
        <v>108.58823196696039</v>
      </c>
      <c r="E500">
        <v>2118.4589299499989</v>
      </c>
      <c r="F500">
        <v>1.1830972726934841E-2</v>
      </c>
      <c r="G500">
        <v>3.8410782014128078E-2</v>
      </c>
      <c r="H500" t="s">
        <v>3</v>
      </c>
      <c r="I500">
        <v>5.8932898303539767E-2</v>
      </c>
      <c r="J500">
        <v>0.82330158114662222</v>
      </c>
      <c r="K500">
        <v>6.9202225124758321E-2</v>
      </c>
      <c r="L500">
        <v>0.4759836105313564</v>
      </c>
      <c r="M500">
        <v>2.2243060796374909E-2</v>
      </c>
      <c r="N500">
        <v>0.16605301737622</v>
      </c>
      <c r="O500">
        <v>65959.6346242195</v>
      </c>
      <c r="P500" s="1">
        <v>0.20473771347472131</v>
      </c>
      <c r="Q500">
        <v>0.1533091141033967</v>
      </c>
      <c r="R500">
        <v>0.64195317242188199</v>
      </c>
      <c r="S500">
        <v>16.102</v>
      </c>
      <c r="T500">
        <v>92275.274966601486</v>
      </c>
      <c r="U500" s="1">
        <v>138.55212859800329</v>
      </c>
      <c r="V500">
        <v>192839.21721112699</v>
      </c>
      <c r="W500" s="1">
        <v>0.71760805346421996</v>
      </c>
      <c r="X500">
        <v>0.21974602422569331</v>
      </c>
      <c r="Y500">
        <v>6.2645922310086616E-2</v>
      </c>
      <c r="Z500">
        <v>0.28239194653577993</v>
      </c>
      <c r="AA500">
        <v>192.83921721112711</v>
      </c>
      <c r="AB500">
        <v>6161.3163105894928</v>
      </c>
      <c r="AC500" s="1">
        <v>631.13003263115911</v>
      </c>
      <c r="AD500">
        <v>154142.52471817899</v>
      </c>
      <c r="AE500" s="1" t="s">
        <v>3</v>
      </c>
      <c r="AF500">
        <v>37191.65</v>
      </c>
      <c r="AG500" s="1">
        <v>60940.636567046939</v>
      </c>
      <c r="AH500" s="1">
        <v>51.130418250000012</v>
      </c>
      <c r="AI500">
        <v>28.520469349999999</v>
      </c>
      <c r="AJ500">
        <v>34.315660800000003</v>
      </c>
      <c r="AK500">
        <v>2.1150000000000002</v>
      </c>
      <c r="AL500">
        <v>1.4149247</v>
      </c>
      <c r="AM500">
        <v>1.8100700000000001</v>
      </c>
      <c r="AN500">
        <v>257.16754550862282</v>
      </c>
      <c r="AO500">
        <v>1.000877326011574</v>
      </c>
      <c r="AP500">
        <v>1871.95258423067</v>
      </c>
      <c r="AQ500" s="1">
        <v>2575.1570562246902</v>
      </c>
      <c r="AR500" s="1">
        <v>8094.4278140824799</v>
      </c>
      <c r="AS500" s="1">
        <v>922.99730889937268</v>
      </c>
      <c r="AT500" s="1">
        <v>365.00303907863167</v>
      </c>
      <c r="AU500">
        <v>13829.537802515841</v>
      </c>
      <c r="AV500" s="1">
        <v>6299.2768259172963</v>
      </c>
      <c r="AW500" s="1">
        <v>0.41879858485999988</v>
      </c>
      <c r="AX500">
        <v>5877.5186512406999</v>
      </c>
      <c r="AY500" s="1">
        <v>0.38683059456000002</v>
      </c>
      <c r="AZ500">
        <v>950.98888623911989</v>
      </c>
      <c r="BA500">
        <v>6.270573518E-2</v>
      </c>
      <c r="BB500">
        <v>2009.8551231972151</v>
      </c>
      <c r="BC500" s="1">
        <v>0.13166508538999999</v>
      </c>
      <c r="BD500">
        <v>15137.639486594329</v>
      </c>
      <c r="BE500" s="1">
        <v>0.55612752324529802</v>
      </c>
      <c r="BF500">
        <v>0.23119841776285241</v>
      </c>
      <c r="BG500">
        <v>0.16423317710944799</v>
      </c>
      <c r="BH500">
        <v>2.996906339703519E-2</v>
      </c>
      <c r="BI500">
        <v>1.8471818485366189E-2</v>
      </c>
    </row>
    <row r="501" spans="1:61" x14ac:dyDescent="0.35">
      <c r="A501" t="s">
        <v>1824</v>
      </c>
      <c r="B501" t="s">
        <v>1127</v>
      </c>
      <c r="C501">
        <v>6.85</v>
      </c>
      <c r="D501">
        <v>285.70588146183428</v>
      </c>
      <c r="E501">
        <v>1486.9638967999999</v>
      </c>
      <c r="F501">
        <v>2.6559266667033059E-2</v>
      </c>
      <c r="G501">
        <v>0.36826836909810612</v>
      </c>
      <c r="H501" t="s">
        <v>3</v>
      </c>
      <c r="I501">
        <v>0.14484849364463839</v>
      </c>
      <c r="J501">
        <v>0.44629261271323828</v>
      </c>
      <c r="K501">
        <v>7.9972283431466895E-2</v>
      </c>
      <c r="L501">
        <v>0.86165651498113827</v>
      </c>
      <c r="M501">
        <v>5.9713286532582663E-2</v>
      </c>
      <c r="N501">
        <v>0.17560673353181411</v>
      </c>
      <c r="O501">
        <v>67928.876606503502</v>
      </c>
      <c r="P501" s="1">
        <v>0.2230591508428566</v>
      </c>
      <c r="Q501">
        <v>0.22737026453116829</v>
      </c>
      <c r="R501">
        <v>0.54957058462597497</v>
      </c>
      <c r="S501">
        <v>17.8675</v>
      </c>
      <c r="T501">
        <v>88831.868775371506</v>
      </c>
      <c r="U501" s="1">
        <v>95.050551430929801</v>
      </c>
      <c r="V501">
        <v>168750.5964491989</v>
      </c>
      <c r="W501" s="1">
        <v>0.63369074048871732</v>
      </c>
      <c r="X501">
        <v>0.28796245268795823</v>
      </c>
      <c r="Y501">
        <v>7.8346806823324344E-2</v>
      </c>
      <c r="Z501">
        <v>0.36630925951128263</v>
      </c>
      <c r="AA501">
        <v>168.75059644919889</v>
      </c>
      <c r="AB501">
        <v>6935.2338374337951</v>
      </c>
      <c r="AC501" s="1">
        <v>662.01499231145101</v>
      </c>
      <c r="AD501">
        <v>118705.38531560059</v>
      </c>
      <c r="AE501" s="1" t="s">
        <v>3</v>
      </c>
      <c r="AF501">
        <v>31227.025000000001</v>
      </c>
      <c r="AG501" s="1">
        <v>47961.933790333867</v>
      </c>
      <c r="AH501" s="1">
        <v>59.629945799999987</v>
      </c>
      <c r="AI501">
        <v>35.781379100000002</v>
      </c>
      <c r="AJ501">
        <v>42.555731050000013</v>
      </c>
      <c r="AK501">
        <v>1.623</v>
      </c>
      <c r="AL501">
        <v>1.2692556500000001</v>
      </c>
      <c r="AM501">
        <v>1.4058434</v>
      </c>
      <c r="AN501">
        <v>0</v>
      </c>
      <c r="AO501" s="1">
        <v>1.1676820081473589</v>
      </c>
      <c r="AP501">
        <v>3095.9308518911271</v>
      </c>
      <c r="AQ501" s="1">
        <v>3423.822699640898</v>
      </c>
      <c r="AR501" s="1">
        <v>10148.384456663751</v>
      </c>
      <c r="AS501" s="1">
        <v>1372.8377132140481</v>
      </c>
      <c r="AT501">
        <v>486.19811661842112</v>
      </c>
      <c r="AU501">
        <v>18527.17383802824</v>
      </c>
      <c r="AV501" s="1">
        <v>9389.8448445731647</v>
      </c>
      <c r="AW501" s="1">
        <v>0.45425874643000003</v>
      </c>
      <c r="AX501">
        <v>6233.2739467517295</v>
      </c>
      <c r="AY501" s="1">
        <v>0.29238513183499998</v>
      </c>
      <c r="AZ501">
        <v>1207.926990807025</v>
      </c>
      <c r="BA501">
        <v>5.5307418694999999E-2</v>
      </c>
      <c r="BB501">
        <v>4440.6171572460044</v>
      </c>
      <c r="BC501" s="1">
        <v>0.19804870306</v>
      </c>
      <c r="BD501">
        <v>21271.662939377929</v>
      </c>
      <c r="BE501" s="1">
        <v>0.54522417899514619</v>
      </c>
      <c r="BF501">
        <v>0.2033236578030046</v>
      </c>
      <c r="BG501">
        <v>0.20251994027722689</v>
      </c>
      <c r="BH501">
        <v>3.013140827328193E-2</v>
      </c>
      <c r="BI501">
        <v>1.880081465134029E-2</v>
      </c>
    </row>
    <row r="502" spans="1:61" x14ac:dyDescent="0.35">
      <c r="A502" t="s">
        <v>1825</v>
      </c>
      <c r="B502" t="s">
        <v>1128</v>
      </c>
      <c r="C502">
        <v>67.150000000000006</v>
      </c>
      <c r="D502">
        <v>25.526866340025212</v>
      </c>
      <c r="E502">
        <v>1542.6460731499999</v>
      </c>
      <c r="F502">
        <v>7.236889112627324E-3</v>
      </c>
      <c r="G502">
        <v>1.503293751872019E-2</v>
      </c>
      <c r="H502" t="s">
        <v>3</v>
      </c>
      <c r="I502">
        <v>4.071336770393516E-2</v>
      </c>
      <c r="J502">
        <v>0.90419588083495284</v>
      </c>
      <c r="K502">
        <v>3.910285867305955E-2</v>
      </c>
      <c r="L502">
        <v>0.35053973624045232</v>
      </c>
      <c r="M502">
        <v>9.7441813900450078E-3</v>
      </c>
      <c r="N502">
        <v>0.14994170998347389</v>
      </c>
      <c r="O502">
        <v>64770.589218111003</v>
      </c>
      <c r="P502" s="1">
        <v>0.20485539142103029</v>
      </c>
      <c r="Q502">
        <v>0.17020693932834891</v>
      </c>
      <c r="R502">
        <v>0.624937669250621</v>
      </c>
      <c r="S502">
        <v>12.5185</v>
      </c>
      <c r="T502">
        <v>85479.032942223494</v>
      </c>
      <c r="U502" s="1">
        <v>126.71172722331031</v>
      </c>
      <c r="V502">
        <v>242154.9065278192</v>
      </c>
      <c r="W502" s="1">
        <v>0.78040376135439593</v>
      </c>
      <c r="X502">
        <v>0.11023254444455099</v>
      </c>
      <c r="Y502">
        <v>0.1093636942010531</v>
      </c>
      <c r="Z502">
        <v>0.2195962386456041</v>
      </c>
      <c r="AA502">
        <v>242.15490652781921</v>
      </c>
      <c r="AB502">
        <v>6836.4548046482014</v>
      </c>
      <c r="AC502" s="1">
        <v>668.19351363182443</v>
      </c>
      <c r="AD502">
        <v>200700.707904376</v>
      </c>
      <c r="AE502" s="1" t="s">
        <v>3</v>
      </c>
      <c r="AF502">
        <v>41797.224999999999</v>
      </c>
      <c r="AG502" s="1">
        <v>71243.020567911008</v>
      </c>
      <c r="AH502" s="1">
        <v>45.019002450000002</v>
      </c>
      <c r="AI502">
        <v>24.750846450000001</v>
      </c>
      <c r="AJ502">
        <v>28.999712349999999</v>
      </c>
      <c r="AK502">
        <v>1.9325000000000001</v>
      </c>
      <c r="AL502">
        <v>1.48213705</v>
      </c>
      <c r="AM502">
        <v>1.7197538999999999</v>
      </c>
      <c r="AN502">
        <v>984.48366453594667</v>
      </c>
      <c r="AO502" s="1">
        <v>1.0481258421530619</v>
      </c>
      <c r="AP502">
        <v>1738.1845106504361</v>
      </c>
      <c r="AQ502" s="1">
        <v>2638.286489269839</v>
      </c>
      <c r="AR502" s="1">
        <v>7797.5171497293604</v>
      </c>
      <c r="AS502" s="1">
        <v>880.81022128391601</v>
      </c>
      <c r="AT502">
        <v>420.26628591061228</v>
      </c>
      <c r="AU502">
        <v>13475.064656844161</v>
      </c>
      <c r="AV502" s="1">
        <v>5767.3937721859711</v>
      </c>
      <c r="AW502" s="1">
        <v>0.39300740582499999</v>
      </c>
      <c r="AX502">
        <v>6541.8789955405646</v>
      </c>
      <c r="AY502" s="1">
        <v>0.43123587594500012</v>
      </c>
      <c r="AZ502">
        <v>1040.6913081858299</v>
      </c>
      <c r="BA502">
        <v>6.9830917574999998E-2</v>
      </c>
      <c r="BB502">
        <v>1582.0749999493</v>
      </c>
      <c r="BC502" s="1">
        <v>0.105925800675</v>
      </c>
      <c r="BD502">
        <v>14932.03907586166</v>
      </c>
      <c r="BE502" s="1">
        <v>0.55897781044538475</v>
      </c>
      <c r="BF502">
        <v>0.22834589397135771</v>
      </c>
      <c r="BG502">
        <v>0.15868596093244999</v>
      </c>
      <c r="BH502">
        <v>3.6170448797845957E-2</v>
      </c>
      <c r="BI502">
        <v>1.7819885852961521E-2</v>
      </c>
    </row>
    <row r="503" spans="1:61" x14ac:dyDescent="0.35">
      <c r="A503" t="s">
        <v>1826</v>
      </c>
      <c r="B503" t="s">
        <v>1129</v>
      </c>
      <c r="C503">
        <v>78.599999999999994</v>
      </c>
      <c r="D503">
        <v>13.62007434435572</v>
      </c>
      <c r="E503">
        <v>1003.64730105</v>
      </c>
      <c r="F503">
        <v>1.138990630123827E-2</v>
      </c>
      <c r="G503">
        <v>1.3338565012091821E-2</v>
      </c>
      <c r="H503" t="s">
        <v>3</v>
      </c>
      <c r="I503">
        <v>2.6054711866677079E-2</v>
      </c>
      <c r="J503">
        <v>0.94934065595040307</v>
      </c>
      <c r="K503">
        <v>2.186945977933127E-2</v>
      </c>
      <c r="L503">
        <v>0.17844859366082461</v>
      </c>
      <c r="M503">
        <v>1.2591738087898589E-2</v>
      </c>
      <c r="N503">
        <v>0.1228568467655549</v>
      </c>
      <c r="O503">
        <v>65301.756168595493</v>
      </c>
      <c r="P503" s="1">
        <v>0.1829395238778817</v>
      </c>
      <c r="Q503">
        <v>0.1649529912081584</v>
      </c>
      <c r="R503">
        <v>0.65210748491395998</v>
      </c>
      <c r="S503">
        <v>7.7729999999999988</v>
      </c>
      <c r="T503">
        <v>84075.71227937848</v>
      </c>
      <c r="U503" s="1">
        <v>133.48118015582261</v>
      </c>
      <c r="V503">
        <v>201956.59968654721</v>
      </c>
      <c r="W503" s="1">
        <v>0.86102218910010941</v>
      </c>
      <c r="X503">
        <v>6.909738166005415E-2</v>
      </c>
      <c r="Y503">
        <v>6.988042923983645E-2</v>
      </c>
      <c r="Z503">
        <v>0.13897781089989061</v>
      </c>
      <c r="AA503">
        <v>201.95659968654709</v>
      </c>
      <c r="AB503">
        <v>4632.5281557235512</v>
      </c>
      <c r="AC503" s="1">
        <v>544.56550191795486</v>
      </c>
      <c r="AD503">
        <v>183325.89061656161</v>
      </c>
      <c r="AE503" s="1" t="s">
        <v>3</v>
      </c>
      <c r="AF503">
        <v>46609.45</v>
      </c>
      <c r="AG503" s="1">
        <v>78563.251751175543</v>
      </c>
      <c r="AH503" s="1">
        <v>33.916520350000013</v>
      </c>
      <c r="AI503">
        <v>21.540645749999999</v>
      </c>
      <c r="AJ503">
        <v>24.260856400000002</v>
      </c>
      <c r="AK503">
        <v>0.97749999999999981</v>
      </c>
      <c r="AL503">
        <v>0.7093818999999999</v>
      </c>
      <c r="AM503">
        <v>0.88641264999999991</v>
      </c>
      <c r="AN503">
        <v>2080.08948427722</v>
      </c>
      <c r="AO503" s="1">
        <v>1.1616049203560419</v>
      </c>
      <c r="AP503">
        <v>1769.366145634486</v>
      </c>
      <c r="AQ503" s="1">
        <v>2760.7456545132618</v>
      </c>
      <c r="AR503" s="1">
        <v>7845.103992428245</v>
      </c>
      <c r="AS503" s="1">
        <v>642.48137137217202</v>
      </c>
      <c r="AT503">
        <v>433.14758985295362</v>
      </c>
      <c r="AU503">
        <v>13450.844753801121</v>
      </c>
      <c r="AV503" s="1">
        <v>6749.3471017778047</v>
      </c>
      <c r="AW503" s="1">
        <v>0.4464398780199999</v>
      </c>
      <c r="AX503">
        <v>6062.7665152473246</v>
      </c>
      <c r="AY503" s="1">
        <v>0.39840826131000001</v>
      </c>
      <c r="AZ503">
        <v>1268.7095426624751</v>
      </c>
      <c r="BA503">
        <v>8.2963262055000001E-2</v>
      </c>
      <c r="BB503">
        <v>1105.0170333405299</v>
      </c>
      <c r="BC503" s="1">
        <v>7.2188598610000002E-2</v>
      </c>
      <c r="BD503">
        <v>15185.840193028131</v>
      </c>
      <c r="BE503" s="1">
        <v>0.55841988820020627</v>
      </c>
      <c r="BF503">
        <v>0.248309874548412</v>
      </c>
      <c r="BG503">
        <v>0.1293723962326942</v>
      </c>
      <c r="BH503">
        <v>4.0989411077268903E-2</v>
      </c>
      <c r="BI503">
        <v>2.2908429941418659E-2</v>
      </c>
    </row>
    <row r="504" spans="1:61" x14ac:dyDescent="0.35">
      <c r="A504" t="s">
        <v>1827</v>
      </c>
      <c r="B504" t="s">
        <v>1130</v>
      </c>
      <c r="C504">
        <v>77</v>
      </c>
      <c r="D504">
        <v>26.418400036354971</v>
      </c>
      <c r="E504">
        <v>1724.1885030999999</v>
      </c>
      <c r="F504">
        <v>9.2127053137016687E-3</v>
      </c>
      <c r="G504">
        <v>1.7142308808918441E-2</v>
      </c>
      <c r="H504" t="s">
        <v>3</v>
      </c>
      <c r="I504">
        <v>4.6262195455171497E-2</v>
      </c>
      <c r="J504">
        <v>0.89377726713216354</v>
      </c>
      <c r="K504">
        <v>4.1654499344265482E-2</v>
      </c>
      <c r="L504">
        <v>0.38159124755868512</v>
      </c>
      <c r="M504">
        <v>1.106431713064087E-2</v>
      </c>
      <c r="N504">
        <v>0.16091261695146711</v>
      </c>
      <c r="O504">
        <v>65347.120741242987</v>
      </c>
      <c r="P504" s="1">
        <v>0.1682991416993522</v>
      </c>
      <c r="Q504">
        <v>0.17703461893894701</v>
      </c>
      <c r="R504">
        <v>0.65466623936170087</v>
      </c>
      <c r="S504">
        <v>13.317894736842099</v>
      </c>
      <c r="T504">
        <v>86764.752931659998</v>
      </c>
      <c r="U504" s="1">
        <v>131.10627187235369</v>
      </c>
      <c r="V504">
        <v>227442.44853037799</v>
      </c>
      <c r="W504" s="1">
        <v>0.75289868520294445</v>
      </c>
      <c r="X504">
        <v>0.1573762020650202</v>
      </c>
      <c r="Y504">
        <v>8.9725112732035511E-2</v>
      </c>
      <c r="Z504">
        <v>0.24710131479705569</v>
      </c>
      <c r="AA504">
        <v>227.44244853037799</v>
      </c>
      <c r="AB504">
        <v>5899.0045151469049</v>
      </c>
      <c r="AC504" s="1">
        <v>637.40931784575446</v>
      </c>
      <c r="AD504">
        <v>186625.92299831021</v>
      </c>
      <c r="AE504" s="1" t="s">
        <v>3</v>
      </c>
      <c r="AF504">
        <v>39401.125</v>
      </c>
      <c r="AG504" s="1">
        <v>65271.063486673098</v>
      </c>
      <c r="AH504" s="1">
        <v>38.558166100000001</v>
      </c>
      <c r="AI504">
        <v>23.536527100000001</v>
      </c>
      <c r="AJ504">
        <v>28.75499215</v>
      </c>
      <c r="AK504">
        <v>1.84</v>
      </c>
      <c r="AL504">
        <v>1.3584794499999999</v>
      </c>
      <c r="AM504">
        <v>1.7232813</v>
      </c>
      <c r="AN504">
        <v>1359.1763494173999</v>
      </c>
      <c r="AO504">
        <v>1.188150288812148</v>
      </c>
      <c r="AP504">
        <v>1729.928112735138</v>
      </c>
      <c r="AQ504" s="1">
        <v>2729.4678554077009</v>
      </c>
      <c r="AR504" s="1">
        <v>7991.6647773135364</v>
      </c>
      <c r="AS504" s="1">
        <v>967.51070529866467</v>
      </c>
      <c r="AT504" s="1">
        <v>428.36387654470872</v>
      </c>
      <c r="AU504">
        <v>13846.93532729975</v>
      </c>
      <c r="AV504" s="1">
        <v>5797.5352158268097</v>
      </c>
      <c r="AW504" s="1">
        <v>0.39353875595999999</v>
      </c>
      <c r="AX504">
        <v>6460.0490554302714</v>
      </c>
      <c r="AY504" s="1">
        <v>0.42199175861999999</v>
      </c>
      <c r="AZ504">
        <v>1216.1697489390549</v>
      </c>
      <c r="BA504">
        <v>7.8593534764999987E-2</v>
      </c>
      <c r="BB504">
        <v>1602.16096207952</v>
      </c>
      <c r="BC504" s="1">
        <v>0.10587595064499999</v>
      </c>
      <c r="BD504">
        <v>15075.914982275661</v>
      </c>
      <c r="BE504" s="1">
        <v>0.56449471771171866</v>
      </c>
      <c r="BF504">
        <v>0.23108483089841031</v>
      </c>
      <c r="BG504">
        <v>0.1523016700517508</v>
      </c>
      <c r="BH504">
        <v>3.3881979448505968E-2</v>
      </c>
      <c r="BI504">
        <v>1.823680188961414E-2</v>
      </c>
    </row>
    <row r="505" spans="1:61" x14ac:dyDescent="0.35">
      <c r="A505" t="s">
        <v>1828</v>
      </c>
      <c r="B505" t="s">
        <v>1131</v>
      </c>
      <c r="C505">
        <v>12.8</v>
      </c>
      <c r="D505">
        <v>280.60726416588329</v>
      </c>
      <c r="E505">
        <v>2912.977115050001</v>
      </c>
      <c r="F505">
        <v>6.9620415855429054E-3</v>
      </c>
      <c r="G505">
        <v>0.2897449440336452</v>
      </c>
      <c r="H505">
        <v>2.083089965684664E-3</v>
      </c>
      <c r="I505">
        <v>9.644565144296316E-2</v>
      </c>
      <c r="J505">
        <v>0.50068098365188463</v>
      </c>
      <c r="K505">
        <v>0.13162419245905421</v>
      </c>
      <c r="L505">
        <v>0.97314188105685806</v>
      </c>
      <c r="M505">
        <v>5.2067415131771558E-2</v>
      </c>
      <c r="N505">
        <v>0.2004271024432232</v>
      </c>
      <c r="O505">
        <v>65473.57333965999</v>
      </c>
      <c r="P505" s="1">
        <v>0.27187982007692818</v>
      </c>
      <c r="Q505">
        <v>0.18483053989449921</v>
      </c>
      <c r="R505">
        <v>0.54328964002857261</v>
      </c>
      <c r="S505">
        <v>30.206</v>
      </c>
      <c r="T505">
        <v>90189.863051945489</v>
      </c>
      <c r="U505" s="1">
        <v>105.06152395025499</v>
      </c>
      <c r="V505">
        <v>140603.39292641651</v>
      </c>
      <c r="W505" s="1">
        <v>0.65082050065482422</v>
      </c>
      <c r="X505">
        <v>0.27785857537583869</v>
      </c>
      <c r="Y505">
        <v>7.132092396933716E-2</v>
      </c>
      <c r="Z505">
        <v>0.34917949934517589</v>
      </c>
      <c r="AA505">
        <v>140.60339292641649</v>
      </c>
      <c r="AB505">
        <v>5197.9800810468623</v>
      </c>
      <c r="AC505" s="1">
        <v>570.28229890575949</v>
      </c>
      <c r="AD505" s="1">
        <v>89258.190017410932</v>
      </c>
      <c r="AE505" s="1" t="s">
        <v>3</v>
      </c>
      <c r="AF505">
        <v>29767.200000000001</v>
      </c>
      <c r="AG505" s="1">
        <v>44558.071984202928</v>
      </c>
      <c r="AH505" s="1">
        <v>56.235427199999997</v>
      </c>
      <c r="AI505">
        <v>33.979372499999997</v>
      </c>
      <c r="AJ505">
        <v>40.475793600000003</v>
      </c>
      <c r="AK505">
        <v>2.169999999999999</v>
      </c>
      <c r="AL505">
        <v>1.74458655</v>
      </c>
      <c r="AM505">
        <v>2.0142954999999998</v>
      </c>
      <c r="AN505">
        <v>7.2906756133461856E-2</v>
      </c>
      <c r="AO505">
        <v>1.17167881606748</v>
      </c>
      <c r="AP505">
        <v>2493.0312250222828</v>
      </c>
      <c r="AQ505" s="1">
        <v>3869.64794366148</v>
      </c>
      <c r="AR505" s="1">
        <v>9823.0792013528662</v>
      </c>
      <c r="AS505" s="1">
        <v>1314.522470923157</v>
      </c>
      <c r="AT505">
        <v>681.28064359980033</v>
      </c>
      <c r="AU505">
        <v>18181.561484559588</v>
      </c>
      <c r="AV505" s="1">
        <v>9465.3263584840552</v>
      </c>
      <c r="AW505" s="1">
        <v>0.49569435154000002</v>
      </c>
      <c r="AX505">
        <v>4514.8604544754144</v>
      </c>
      <c r="AY505" s="1">
        <v>0.22990197234500001</v>
      </c>
      <c r="AZ505">
        <v>1056.1327852316799</v>
      </c>
      <c r="BA505">
        <v>5.2227636165000001E-2</v>
      </c>
      <c r="BB505">
        <v>4336.9597368315344</v>
      </c>
      <c r="BC505" s="1">
        <v>0.22217603997499999</v>
      </c>
      <c r="BD505">
        <v>19373.279335022689</v>
      </c>
      <c r="BE505" s="1">
        <v>0.55000348632994078</v>
      </c>
      <c r="BF505">
        <v>0.2255813266682157</v>
      </c>
      <c r="BG505">
        <v>0.1799309863051792</v>
      </c>
      <c r="BH505">
        <v>3.0343698098444109E-2</v>
      </c>
      <c r="BI505">
        <v>1.4140502598220301E-2</v>
      </c>
    </row>
    <row r="506" spans="1:61" x14ac:dyDescent="0.35">
      <c r="A506" t="s">
        <v>1829</v>
      </c>
      <c r="B506" t="s">
        <v>1132</v>
      </c>
      <c r="C506">
        <v>26.8</v>
      </c>
      <c r="D506">
        <v>209.2034911084308</v>
      </c>
      <c r="E506">
        <v>4930.9451402499999</v>
      </c>
      <c r="F506">
        <v>4.276659178384333E-2</v>
      </c>
      <c r="G506">
        <v>5.7201073979838923E-2</v>
      </c>
      <c r="H506">
        <v>2.190376699497891E-3</v>
      </c>
      <c r="I506">
        <v>4.609997159069984E-2</v>
      </c>
      <c r="J506">
        <v>0.79680372611709727</v>
      </c>
      <c r="K506">
        <v>5.596799874921865E-2</v>
      </c>
      <c r="L506">
        <v>0.21449561747678081</v>
      </c>
      <c r="M506">
        <v>2.5434306592464671E-2</v>
      </c>
      <c r="N506">
        <v>0.14401377675227389</v>
      </c>
      <c r="O506">
        <v>79836.525636896011</v>
      </c>
      <c r="P506" s="1">
        <v>0.16120649280125721</v>
      </c>
      <c r="Q506">
        <v>0.18393692966100481</v>
      </c>
      <c r="R506">
        <v>0.65485657753773796</v>
      </c>
      <c r="S506">
        <v>32.164499999999997</v>
      </c>
      <c r="T506">
        <v>105861.03753797599</v>
      </c>
      <c r="U506" s="1">
        <v>156.8028973204367</v>
      </c>
      <c r="V506">
        <v>301861.54894206498</v>
      </c>
      <c r="W506" s="1">
        <v>0.7692698289841079</v>
      </c>
      <c r="X506">
        <v>0.1908568051460012</v>
      </c>
      <c r="Y506">
        <v>3.9873365869890917E-2</v>
      </c>
      <c r="Z506">
        <v>0.23073017101589199</v>
      </c>
      <c r="AA506">
        <v>301.86154894206499</v>
      </c>
      <c r="AB506">
        <v>11169.528280842411</v>
      </c>
      <c r="AC506" s="1">
        <v>1087.9600693066161</v>
      </c>
      <c r="AD506">
        <v>260948.2822380311</v>
      </c>
      <c r="AE506" s="1" t="s">
        <v>3</v>
      </c>
      <c r="AF506">
        <v>49652</v>
      </c>
      <c r="AG506" s="1">
        <v>97676.29532874134</v>
      </c>
      <c r="AH506" s="1">
        <v>73.167321999999984</v>
      </c>
      <c r="AI506">
        <v>34.554489399999987</v>
      </c>
      <c r="AJ506">
        <v>41.936937200000003</v>
      </c>
      <c r="AK506">
        <v>1.8680000000000001</v>
      </c>
      <c r="AL506">
        <v>1.4908930499999999</v>
      </c>
      <c r="AM506">
        <v>1.6266756499999999</v>
      </c>
      <c r="AN506">
        <v>0</v>
      </c>
      <c r="AO506" s="1">
        <v>0.7796548751163157</v>
      </c>
      <c r="AP506">
        <v>1853.7115702514629</v>
      </c>
      <c r="AQ506" s="1">
        <v>2704.226293366245</v>
      </c>
      <c r="AR506" s="1">
        <v>9296.1145902215922</v>
      </c>
      <c r="AS506" s="1">
        <v>1120.0244317157001</v>
      </c>
      <c r="AT506">
        <v>459.00156938496451</v>
      </c>
      <c r="AU506">
        <v>15433.07845493997</v>
      </c>
      <c r="AV506" s="1">
        <v>3602.8953191769451</v>
      </c>
      <c r="AW506" s="1">
        <v>0.23157305568</v>
      </c>
      <c r="AX506">
        <v>9845.5391701993249</v>
      </c>
      <c r="AY506" s="1">
        <v>0.60728313297000003</v>
      </c>
      <c r="AZ506">
        <v>1348.5234384893949</v>
      </c>
      <c r="BA506">
        <v>8.5449270519999981E-2</v>
      </c>
      <c r="BB506">
        <v>1192.7448295592451</v>
      </c>
      <c r="BC506" s="1">
        <v>7.5694540819999989E-2</v>
      </c>
      <c r="BD506">
        <v>15989.70275742491</v>
      </c>
      <c r="BE506" s="1">
        <v>0.59497876816009432</v>
      </c>
      <c r="BF506">
        <v>0.23581205169212741</v>
      </c>
      <c r="BG506">
        <v>0.1207228447821536</v>
      </c>
      <c r="BH506">
        <v>3.1039154591584042E-2</v>
      </c>
      <c r="BI506">
        <v>1.7447180774040529E-2</v>
      </c>
    </row>
    <row r="507" spans="1:61" x14ac:dyDescent="0.35">
      <c r="A507" t="s">
        <v>1830</v>
      </c>
      <c r="B507" t="s">
        <v>1133</v>
      </c>
      <c r="C507">
        <v>46</v>
      </c>
      <c r="D507">
        <v>22.434232230150791</v>
      </c>
      <c r="E507">
        <v>890.39167340000006</v>
      </c>
      <c r="F507" t="s">
        <v>3</v>
      </c>
      <c r="G507">
        <v>1.8465428505399301E-2</v>
      </c>
      <c r="H507" t="s">
        <v>3</v>
      </c>
      <c r="I507">
        <v>3.9374365292839109E-2</v>
      </c>
      <c r="J507">
        <v>0.91968139786005221</v>
      </c>
      <c r="K507">
        <v>3.067835012137295E-2</v>
      </c>
      <c r="L507">
        <v>0.33734086276831082</v>
      </c>
      <c r="M507">
        <v>1.7907902052630119E-2</v>
      </c>
      <c r="N507">
        <v>0.14841694063010369</v>
      </c>
      <c r="O507">
        <v>63698.943118578492</v>
      </c>
      <c r="P507" s="1">
        <v>0.1918246699738721</v>
      </c>
      <c r="Q507">
        <v>0.19929066516952251</v>
      </c>
      <c r="R507">
        <v>0.60888466485660531</v>
      </c>
      <c r="S507">
        <v>9.7665000000000024</v>
      </c>
      <c r="T507">
        <v>83975.603685445996</v>
      </c>
      <c r="U507" s="1">
        <v>95.595779457739908</v>
      </c>
      <c r="V507">
        <v>276743.81772756338</v>
      </c>
      <c r="W507" s="1">
        <v>0.81781105543614085</v>
      </c>
      <c r="X507">
        <v>0.1071136023399359</v>
      </c>
      <c r="Y507">
        <v>7.5075342223923397E-2</v>
      </c>
      <c r="Z507">
        <v>0.18218894456385931</v>
      </c>
      <c r="AA507">
        <v>276.74381772756351</v>
      </c>
      <c r="AB507">
        <v>6687.8686348346964</v>
      </c>
      <c r="AC507" s="1">
        <v>746.14661530702665</v>
      </c>
      <c r="AD507">
        <v>227764.4604925981</v>
      </c>
      <c r="AE507" s="1" t="s">
        <v>3</v>
      </c>
      <c r="AF507">
        <v>39764.425000000003</v>
      </c>
      <c r="AG507" s="1">
        <v>67140.678904174245</v>
      </c>
      <c r="AH507" s="1">
        <v>40.797025400000003</v>
      </c>
      <c r="AI507">
        <v>23.527097749999999</v>
      </c>
      <c r="AJ507">
        <v>27.423611749999999</v>
      </c>
      <c r="AK507">
        <v>1.8725000000000001</v>
      </c>
      <c r="AL507">
        <v>1.3784318499999999</v>
      </c>
      <c r="AM507">
        <v>1.6955684499999999</v>
      </c>
      <c r="AN507">
        <v>1767.9157089337659</v>
      </c>
      <c r="AO507" s="1">
        <v>1.315060170498684</v>
      </c>
      <c r="AP507">
        <v>2168.5259299189479</v>
      </c>
      <c r="AQ507" s="1">
        <v>2916.2729450221509</v>
      </c>
      <c r="AR507" s="1">
        <v>8354.7482109540124</v>
      </c>
      <c r="AS507" s="1">
        <v>785.8326002982933</v>
      </c>
      <c r="AT507">
        <v>471.09633880252721</v>
      </c>
      <c r="AU507">
        <v>14696.476024995931</v>
      </c>
      <c r="AV507" s="1">
        <v>6578.6696215970114</v>
      </c>
      <c r="AW507" s="1">
        <v>0.39763453466499998</v>
      </c>
      <c r="AX507">
        <v>7623.5007283747791</v>
      </c>
      <c r="AY507" s="1">
        <v>0.41530664725499999</v>
      </c>
      <c r="AZ507">
        <v>1444.192238766555</v>
      </c>
      <c r="BA507">
        <v>8.1476443859999984E-2</v>
      </c>
      <c r="BB507">
        <v>1839.69368447785</v>
      </c>
      <c r="BC507" s="1">
        <v>0.105582374245</v>
      </c>
      <c r="BD507">
        <v>17486.056273216189</v>
      </c>
      <c r="BE507" s="1">
        <v>0.55171313187013615</v>
      </c>
      <c r="BF507">
        <v>0.23228755736868609</v>
      </c>
      <c r="BG507">
        <v>0.16085653781030071</v>
      </c>
      <c r="BH507">
        <v>3.583501267506245E-2</v>
      </c>
      <c r="BI507">
        <v>1.9307760275814771E-2</v>
      </c>
    </row>
    <row r="508" spans="1:61" x14ac:dyDescent="0.35">
      <c r="A508" t="s">
        <v>1831</v>
      </c>
      <c r="B508" t="s">
        <v>1134</v>
      </c>
      <c r="C508">
        <v>28.9</v>
      </c>
      <c r="D508">
        <v>100.0835611911766</v>
      </c>
      <c r="E508">
        <v>2347.3231907499999</v>
      </c>
      <c r="F508">
        <v>2.2785753380322311E-2</v>
      </c>
      <c r="G508">
        <v>6.9460186013741959E-2</v>
      </c>
      <c r="H508" t="s">
        <v>3</v>
      </c>
      <c r="I508">
        <v>8.6563816429652718E-2</v>
      </c>
      <c r="J508">
        <v>0.75399953076841242</v>
      </c>
      <c r="K508">
        <v>6.7850161266651818E-2</v>
      </c>
      <c r="L508">
        <v>0.34564961558914481</v>
      </c>
      <c r="M508">
        <v>2.7908113663112091E-2</v>
      </c>
      <c r="N508">
        <v>0.14577359226271491</v>
      </c>
      <c r="O508">
        <v>70901.313417725003</v>
      </c>
      <c r="P508" s="1">
        <v>0.17609213112108721</v>
      </c>
      <c r="Q508">
        <v>0.16702725695902759</v>
      </c>
      <c r="R508">
        <v>0.65688061191988512</v>
      </c>
      <c r="S508">
        <v>19.0685</v>
      </c>
      <c r="T508">
        <v>92787.818568752482</v>
      </c>
      <c r="U508" s="1">
        <v>132.20308485242009</v>
      </c>
      <c r="V508">
        <v>233268.45916993421</v>
      </c>
      <c r="W508" s="1">
        <v>0.68499239208828144</v>
      </c>
      <c r="X508">
        <v>0.24899790768165531</v>
      </c>
      <c r="Y508">
        <v>6.6009700230063181E-2</v>
      </c>
      <c r="Z508">
        <v>0.31500760791171861</v>
      </c>
      <c r="AA508">
        <v>233.26845916993409</v>
      </c>
      <c r="AB508">
        <v>8484.2609772711985</v>
      </c>
      <c r="AC508" s="1">
        <v>770.23620192192345</v>
      </c>
      <c r="AD508" s="1">
        <v>200944.09428524089</v>
      </c>
      <c r="AE508" s="1" t="s">
        <v>3</v>
      </c>
      <c r="AF508">
        <v>42576.65</v>
      </c>
      <c r="AG508" s="1">
        <v>74024.406595927285</v>
      </c>
      <c r="AH508" s="1">
        <v>58.419742999999997</v>
      </c>
      <c r="AI508">
        <v>32.801394150000007</v>
      </c>
      <c r="AJ508">
        <v>40.697723899999993</v>
      </c>
      <c r="AK508">
        <v>2.056</v>
      </c>
      <c r="AL508">
        <v>1.56630515</v>
      </c>
      <c r="AM508">
        <v>1.8978330999999999</v>
      </c>
      <c r="AN508">
        <v>174.5924527982568</v>
      </c>
      <c r="AO508" s="1">
        <v>0.87639849344374776</v>
      </c>
      <c r="AP508">
        <v>1848.937912663871</v>
      </c>
      <c r="AQ508" s="1">
        <v>2558.2167377154619</v>
      </c>
      <c r="AR508" s="1">
        <v>8368.7447457844391</v>
      </c>
      <c r="AS508" s="1">
        <v>895.65943471027856</v>
      </c>
      <c r="AT508" s="1">
        <v>413.37003458910573</v>
      </c>
      <c r="AU508">
        <v>14084.92886546316</v>
      </c>
      <c r="AV508" s="1">
        <v>4654.9412362013454</v>
      </c>
      <c r="AW508" s="1">
        <v>0.30867036903500011</v>
      </c>
      <c r="AX508">
        <v>7940.8219378288559</v>
      </c>
      <c r="AY508" s="1">
        <v>0.50956211657999995</v>
      </c>
      <c r="AZ508">
        <v>1290.61878085221</v>
      </c>
      <c r="BA508">
        <v>8.4012454689999988E-2</v>
      </c>
      <c r="BB508">
        <v>1494.8495855225949</v>
      </c>
      <c r="BC508" s="1">
        <v>9.7755059695000007E-2</v>
      </c>
      <c r="BD508">
        <v>15381.231540405</v>
      </c>
      <c r="BE508" s="1">
        <v>0.58263579197703719</v>
      </c>
      <c r="BF508">
        <v>0.21869139016835901</v>
      </c>
      <c r="BG508">
        <v>0.14663396026712811</v>
      </c>
      <c r="BH508">
        <v>3.4869670162159742E-2</v>
      </c>
      <c r="BI508">
        <v>1.7169187425316128E-2</v>
      </c>
    </row>
    <row r="509" spans="1:61" x14ac:dyDescent="0.35">
      <c r="A509" t="s">
        <v>1832</v>
      </c>
      <c r="B509" t="s">
        <v>1135</v>
      </c>
      <c r="C509">
        <v>27.45</v>
      </c>
      <c r="D509">
        <v>207.2286231007277</v>
      </c>
      <c r="E509">
        <v>5360.5595936500004</v>
      </c>
      <c r="F509">
        <v>5.3495669125102341E-2</v>
      </c>
      <c r="G509">
        <v>7.9396609534917478E-2</v>
      </c>
      <c r="H509">
        <v>2.362704132091672E-3</v>
      </c>
      <c r="I509">
        <v>5.0938771625130767E-2</v>
      </c>
      <c r="J509">
        <v>0.75758322197206951</v>
      </c>
      <c r="K509">
        <v>5.7508004068456263E-2</v>
      </c>
      <c r="L509">
        <v>0.18212583056153331</v>
      </c>
      <c r="M509">
        <v>3.0509187837695809E-2</v>
      </c>
      <c r="N509">
        <v>0.13478017246024979</v>
      </c>
      <c r="O509">
        <v>80766.378838216508</v>
      </c>
      <c r="P509" s="1">
        <v>0.15557160993800501</v>
      </c>
      <c r="Q509">
        <v>0.1693346991924301</v>
      </c>
      <c r="R509">
        <v>0.67509369086956483</v>
      </c>
      <c r="S509">
        <v>35.262999999999998</v>
      </c>
      <c r="T509">
        <v>103976.263435988</v>
      </c>
      <c r="U509" s="1">
        <v>154.7491299633914</v>
      </c>
      <c r="V509">
        <v>307795.80816725048</v>
      </c>
      <c r="W509" s="1">
        <v>0.76878106433767468</v>
      </c>
      <c r="X509">
        <v>0.19789379578569419</v>
      </c>
      <c r="Y509">
        <v>3.3325139876631153E-2</v>
      </c>
      <c r="Z509">
        <v>0.23121893566232529</v>
      </c>
      <c r="AA509">
        <v>307.79580816725058</v>
      </c>
      <c r="AB509">
        <v>11803.87942468194</v>
      </c>
      <c r="AC509" s="1">
        <v>1112.92405618972</v>
      </c>
      <c r="AD509">
        <v>275310.50246628083</v>
      </c>
      <c r="AE509" s="1" t="s">
        <v>3</v>
      </c>
      <c r="AF509">
        <v>53951.525000000001</v>
      </c>
      <c r="AG509" s="1">
        <v>113838.8712082375</v>
      </c>
      <c r="AH509" s="1">
        <v>71.003816549999996</v>
      </c>
      <c r="AI509">
        <v>36.673621949999998</v>
      </c>
      <c r="AJ509">
        <v>44.370077850000001</v>
      </c>
      <c r="AK509">
        <v>1.873</v>
      </c>
      <c r="AL509">
        <v>1.41764555</v>
      </c>
      <c r="AM509">
        <v>1.60863165</v>
      </c>
      <c r="AN509">
        <v>96.978936210650033</v>
      </c>
      <c r="AO509">
        <v>0.72782745736628152</v>
      </c>
      <c r="AP509">
        <v>1836.3081047029659</v>
      </c>
      <c r="AQ509" s="1">
        <v>2587.0031420085388</v>
      </c>
      <c r="AR509" s="1">
        <v>9303.6674937162243</v>
      </c>
      <c r="AS509" s="1">
        <v>1159.740493612223</v>
      </c>
      <c r="AT509">
        <v>464.79076625072901</v>
      </c>
      <c r="AU509">
        <v>15351.51000029068</v>
      </c>
      <c r="AV509" s="1">
        <v>2965.1057798154252</v>
      </c>
      <c r="AW509" s="1">
        <v>0.19136786007000001</v>
      </c>
      <c r="AX509">
        <v>10469.55600747766</v>
      </c>
      <c r="AY509" s="1">
        <v>0.65871782658</v>
      </c>
      <c r="AZ509">
        <v>1300.6171030026051</v>
      </c>
      <c r="BA509">
        <v>8.3158700774999983E-2</v>
      </c>
      <c r="BB509">
        <v>1041.1060232356299</v>
      </c>
      <c r="BC509" s="1">
        <v>6.6755612559999997E-2</v>
      </c>
      <c r="BD509">
        <v>15776.384913531319</v>
      </c>
      <c r="BE509" s="1">
        <v>0.59740678396373625</v>
      </c>
      <c r="BF509">
        <v>0.23175538062897719</v>
      </c>
      <c r="BG509">
        <v>0.1229952039868976</v>
      </c>
      <c r="BH509">
        <v>3.085037316183362E-2</v>
      </c>
      <c r="BI509">
        <v>1.6992258258555361E-2</v>
      </c>
    </row>
    <row r="510" spans="1:61" x14ac:dyDescent="0.35">
      <c r="A510" t="s">
        <v>1833</v>
      </c>
      <c r="B510" t="s">
        <v>1136</v>
      </c>
      <c r="C510">
        <v>12.15</v>
      </c>
      <c r="D510">
        <v>236.1111558741926</v>
      </c>
      <c r="E510">
        <v>2285.6231803000001</v>
      </c>
      <c r="F510">
        <v>1.4939402438475489E-2</v>
      </c>
      <c r="G510">
        <v>0.1261214538628582</v>
      </c>
      <c r="H510">
        <v>2.4395036301370419E-3</v>
      </c>
      <c r="I510">
        <v>6.4597050690800281E-2</v>
      </c>
      <c r="J510">
        <v>0.68708031020261306</v>
      </c>
      <c r="K510">
        <v>0.1093804640214399</v>
      </c>
      <c r="L510">
        <v>0.82820277938589792</v>
      </c>
      <c r="M510">
        <v>3.5353204214231708E-2</v>
      </c>
      <c r="N510">
        <v>0.18016265499266859</v>
      </c>
      <c r="O510">
        <v>65646.410146242997</v>
      </c>
      <c r="P510" s="1">
        <v>0.2124181178004928</v>
      </c>
      <c r="Q510">
        <v>0.18813292399043061</v>
      </c>
      <c r="R510">
        <v>0.59944895820907662</v>
      </c>
      <c r="S510">
        <v>19.236999999999998</v>
      </c>
      <c r="T510">
        <v>88569.797543442997</v>
      </c>
      <c r="U510" s="1">
        <v>120.0986141097046</v>
      </c>
      <c r="V510">
        <v>154030.71136680371</v>
      </c>
      <c r="W510" s="1">
        <v>0.65916959346060788</v>
      </c>
      <c r="X510">
        <v>0.26384275793719708</v>
      </c>
      <c r="Y510">
        <v>7.6987648602195105E-2</v>
      </c>
      <c r="Z510">
        <v>0.34083040653939223</v>
      </c>
      <c r="AA510">
        <v>154.03071136680381</v>
      </c>
      <c r="AB510">
        <v>5182.2263904836827</v>
      </c>
      <c r="AC510" s="1">
        <v>564.48391403176254</v>
      </c>
      <c r="AD510">
        <v>110398.83265593799</v>
      </c>
      <c r="AE510" s="1" t="s">
        <v>3</v>
      </c>
      <c r="AF510">
        <v>31589.9</v>
      </c>
      <c r="AG510" s="1">
        <v>47982.558204294692</v>
      </c>
      <c r="AH510" s="1">
        <v>49.180975099999998</v>
      </c>
      <c r="AI510">
        <v>30.96314605000001</v>
      </c>
      <c r="AJ510">
        <v>35.068897550000003</v>
      </c>
      <c r="AK510">
        <v>1.89</v>
      </c>
      <c r="AL510">
        <v>1.5239503000000001</v>
      </c>
      <c r="AM510">
        <v>1.6995323</v>
      </c>
      <c r="AN510">
        <v>62.668934185959678</v>
      </c>
      <c r="AO510" s="1">
        <v>1.045266208865548</v>
      </c>
      <c r="AP510">
        <v>2142.8199597967641</v>
      </c>
      <c r="AQ510" s="1">
        <v>3421.5896281226051</v>
      </c>
      <c r="AR510" s="1">
        <v>9189.1832978892598</v>
      </c>
      <c r="AS510" s="1">
        <v>1122.9848133260209</v>
      </c>
      <c r="AT510">
        <v>498.62122685727161</v>
      </c>
      <c r="AU510">
        <v>16375.198925991919</v>
      </c>
      <c r="AV510" s="1">
        <v>8542.3765480434213</v>
      </c>
      <c r="AW510" s="1">
        <v>0.48563328815500012</v>
      </c>
      <c r="AX510">
        <v>4673.3057677895804</v>
      </c>
      <c r="AY510" s="1">
        <v>0.25371042626000001</v>
      </c>
      <c r="AZ510">
        <v>977.77426715156525</v>
      </c>
      <c r="BA510">
        <v>5.3367693979999999E-2</v>
      </c>
      <c r="BB510">
        <v>3689.0897896564402</v>
      </c>
      <c r="BC510" s="1">
        <v>0.20728859160999999</v>
      </c>
      <c r="BD510">
        <v>17882.546372641002</v>
      </c>
      <c r="BE510" s="1">
        <v>0.55515009682452532</v>
      </c>
      <c r="BF510">
        <v>0.23292951542604279</v>
      </c>
      <c r="BG510">
        <v>0.16091111052773749</v>
      </c>
      <c r="BH510">
        <v>3.3293878542073267E-2</v>
      </c>
      <c r="BI510">
        <v>1.771539867962129E-2</v>
      </c>
    </row>
    <row r="511" spans="1:61" x14ac:dyDescent="0.35">
      <c r="A511" t="s">
        <v>1834</v>
      </c>
      <c r="B511" t="s">
        <v>1137</v>
      </c>
      <c r="C511">
        <v>71</v>
      </c>
      <c r="D511">
        <v>8.4727836073137279</v>
      </c>
      <c r="E511">
        <v>555.86138255000003</v>
      </c>
      <c r="F511" t="s">
        <v>3</v>
      </c>
      <c r="G511">
        <v>3.1487901941667527E-2</v>
      </c>
      <c r="H511" t="s">
        <v>3</v>
      </c>
      <c r="I511">
        <v>6.704615841171005E-2</v>
      </c>
      <c r="J511">
        <v>0.89494179766119331</v>
      </c>
      <c r="K511">
        <v>3.1045008846652629E-2</v>
      </c>
      <c r="L511">
        <v>0.36936106381935058</v>
      </c>
      <c r="M511">
        <v>3.8181659837377598E-2</v>
      </c>
      <c r="N511">
        <v>0.15878290372090739</v>
      </c>
      <c r="O511">
        <v>59587.68858483799</v>
      </c>
      <c r="P511" s="1">
        <v>0.21424654458135561</v>
      </c>
      <c r="Q511">
        <v>0.20824817190726139</v>
      </c>
      <c r="R511">
        <v>0.57750528351138297</v>
      </c>
      <c r="S511">
        <v>7.2685000000000004</v>
      </c>
      <c r="T511">
        <v>73244.326890594006</v>
      </c>
      <c r="U511" s="1">
        <v>85.691060712700747</v>
      </c>
      <c r="V511">
        <v>192871.91697973589</v>
      </c>
      <c r="W511" s="1">
        <v>0.836517026213355</v>
      </c>
      <c r="X511">
        <v>6.0414519856945112E-2</v>
      </c>
      <c r="Y511">
        <v>0.1030684539297</v>
      </c>
      <c r="Z511">
        <v>0.16348297378664511</v>
      </c>
      <c r="AA511">
        <v>192.87191697973589</v>
      </c>
      <c r="AB511">
        <v>4667.8282819769674</v>
      </c>
      <c r="AC511" s="1">
        <v>567.48431928239586</v>
      </c>
      <c r="AD511">
        <v>167576.06624421789</v>
      </c>
      <c r="AE511" s="1" t="s">
        <v>3</v>
      </c>
      <c r="AF511">
        <v>38116.125</v>
      </c>
      <c r="AG511" s="1">
        <v>59533.172427428617</v>
      </c>
      <c r="AH511" s="1">
        <v>38.290651800000013</v>
      </c>
      <c r="AI511">
        <v>22.27967005</v>
      </c>
      <c r="AJ511">
        <v>27.346137299999999</v>
      </c>
      <c r="AK511">
        <v>1.9955000000000001</v>
      </c>
      <c r="AL511">
        <v>1.4981303500000001</v>
      </c>
      <c r="AM511">
        <v>1.8939013499999999</v>
      </c>
      <c r="AN511">
        <v>2065.916428194435</v>
      </c>
      <c r="AO511" s="1">
        <v>1.5536646523112909</v>
      </c>
      <c r="AP511">
        <v>2476.5333278066828</v>
      </c>
      <c r="AQ511" s="1">
        <v>3552.7350543477769</v>
      </c>
      <c r="AR511" s="1">
        <v>8966.5889228972192</v>
      </c>
      <c r="AS511" s="1">
        <v>835.58724443344272</v>
      </c>
      <c r="AT511">
        <v>407.77546344318841</v>
      </c>
      <c r="AU511">
        <v>16239.22001292831</v>
      </c>
      <c r="AV511" s="1">
        <v>8949.3048616142096</v>
      </c>
      <c r="AW511" s="1">
        <v>0.49436337707000011</v>
      </c>
      <c r="AX511">
        <v>6039.7237969889911</v>
      </c>
      <c r="AY511" s="1">
        <v>0.32979576010999989</v>
      </c>
      <c r="AZ511">
        <v>1294.343880153695</v>
      </c>
      <c r="BA511">
        <v>7.1172566569999998E-2</v>
      </c>
      <c r="BB511">
        <v>1931.9007832498951</v>
      </c>
      <c r="BC511" s="1">
        <v>0.10466829626</v>
      </c>
      <c r="BD511">
        <v>18215.273322006789</v>
      </c>
      <c r="BE511" s="1">
        <v>0.54032778938083681</v>
      </c>
      <c r="BF511">
        <v>0.23189332326215659</v>
      </c>
      <c r="BG511">
        <v>0.16672717402955811</v>
      </c>
      <c r="BH511">
        <v>3.8017037281079483E-2</v>
      </c>
      <c r="BI511">
        <v>2.3034676046368861E-2</v>
      </c>
    </row>
    <row r="512" spans="1:61" x14ac:dyDescent="0.35">
      <c r="A512" t="s">
        <v>1835</v>
      </c>
      <c r="B512" t="s">
        <v>1139</v>
      </c>
      <c r="C512">
        <v>68.400000000000006</v>
      </c>
      <c r="D512">
        <v>21.83860738193669</v>
      </c>
      <c r="E512">
        <v>1373.8575865</v>
      </c>
      <c r="F512">
        <v>7.9767618602551611E-3</v>
      </c>
      <c r="G512">
        <v>1.3306561520400601E-2</v>
      </c>
      <c r="H512" t="s">
        <v>3</v>
      </c>
      <c r="I512">
        <v>5.4145028096209712E-2</v>
      </c>
      <c r="J512">
        <v>0.8936434516863484</v>
      </c>
      <c r="K512">
        <v>3.7052276605871723E-2</v>
      </c>
      <c r="L512">
        <v>0.33873457916290228</v>
      </c>
      <c r="M512">
        <v>1.393126683104789E-2</v>
      </c>
      <c r="N512">
        <v>0.14248940276570751</v>
      </c>
      <c r="O512">
        <v>65692.10032516699</v>
      </c>
      <c r="P512" s="1">
        <v>0.18554052359377471</v>
      </c>
      <c r="Q512">
        <v>0.16682340212820951</v>
      </c>
      <c r="R512">
        <v>0.64763607427801584</v>
      </c>
      <c r="S512">
        <v>12.92368421052632</v>
      </c>
      <c r="T512">
        <v>81309.209454833675</v>
      </c>
      <c r="U512" s="1">
        <v>106.3437165788485</v>
      </c>
      <c r="V512">
        <v>237113.5988500033</v>
      </c>
      <c r="W512" s="1">
        <v>0.75882263035911235</v>
      </c>
      <c r="X512">
        <v>0.14464576059446141</v>
      </c>
      <c r="Y512">
        <v>9.6531609046426145E-2</v>
      </c>
      <c r="Z512">
        <v>0.24117736964088751</v>
      </c>
      <c r="AA512">
        <v>237.1135988500034</v>
      </c>
      <c r="AB512">
        <v>6477.2333116887694</v>
      </c>
      <c r="AC512" s="1">
        <v>661.66913020027539</v>
      </c>
      <c r="AD512">
        <v>197493.91741697781</v>
      </c>
      <c r="AE512" s="1" t="s">
        <v>3</v>
      </c>
      <c r="AF512">
        <v>40193.675000000003</v>
      </c>
      <c r="AG512" s="1">
        <v>68204.794066135844</v>
      </c>
      <c r="AH512" s="1">
        <v>44.171079000000013</v>
      </c>
      <c r="AI512">
        <v>24.527325449999999</v>
      </c>
      <c r="AJ512">
        <v>29.873640850000001</v>
      </c>
      <c r="AK512">
        <v>1.93</v>
      </c>
      <c r="AL512">
        <v>1.3599447</v>
      </c>
      <c r="AM512">
        <v>1.7173132</v>
      </c>
      <c r="AN512">
        <v>1006.456211570317</v>
      </c>
      <c r="AO512" s="1">
        <v>1.0735828095579341</v>
      </c>
      <c r="AP512">
        <v>1795.726808505146</v>
      </c>
      <c r="AQ512" s="1">
        <v>2562.8696140498309</v>
      </c>
      <c r="AR512" s="1">
        <v>7841.4182063653616</v>
      </c>
      <c r="AS512" s="1">
        <v>842.47257414478827</v>
      </c>
      <c r="AT512">
        <v>504.0501130265705</v>
      </c>
      <c r="AU512">
        <v>13546.537316091701</v>
      </c>
      <c r="AV512" s="1">
        <v>5826.9149908945601</v>
      </c>
      <c r="AW512" s="1">
        <v>0.38592218950500001</v>
      </c>
      <c r="AX512">
        <v>6591.3535234531046</v>
      </c>
      <c r="AY512" s="1">
        <v>0.43103224107499988</v>
      </c>
      <c r="AZ512">
        <v>1121.2507876076099</v>
      </c>
      <c r="BA512">
        <v>7.4431114679999993E-2</v>
      </c>
      <c r="BB512">
        <v>1663.56052602666</v>
      </c>
      <c r="BC512" s="1">
        <v>0.10861445476999999</v>
      </c>
      <c r="BD512">
        <v>15203.07982798193</v>
      </c>
      <c r="BE512" s="1">
        <v>0.56636893368640784</v>
      </c>
      <c r="BF512">
        <v>0.2289648533842332</v>
      </c>
      <c r="BG512">
        <v>0.1485527109849612</v>
      </c>
      <c r="BH512">
        <v>3.6464983125207899E-2</v>
      </c>
      <c r="BI512">
        <v>1.9648518819189699E-2</v>
      </c>
    </row>
    <row r="513" spans="1:61" x14ac:dyDescent="0.35">
      <c r="A513" t="s">
        <v>1836</v>
      </c>
      <c r="B513" t="s">
        <v>1140</v>
      </c>
      <c r="C513">
        <v>186.45</v>
      </c>
      <c r="D513">
        <v>8.9405684743775229</v>
      </c>
      <c r="E513">
        <v>1420.4970777000001</v>
      </c>
      <c r="F513" t="s">
        <v>3</v>
      </c>
      <c r="G513">
        <v>1.139042939955706E-2</v>
      </c>
      <c r="H513" t="s">
        <v>3</v>
      </c>
      <c r="I513">
        <v>1.7323219581220371E-2</v>
      </c>
      <c r="J513">
        <v>0.96007661798384114</v>
      </c>
      <c r="K513">
        <v>2.115805440611487E-2</v>
      </c>
      <c r="L513">
        <v>0.48213708376121422</v>
      </c>
      <c r="M513">
        <v>9.0611650715315857E-3</v>
      </c>
      <c r="N513">
        <v>0.1615212947283686</v>
      </c>
      <c r="O513">
        <v>61267.601778232012</v>
      </c>
      <c r="P513" s="1">
        <v>0.18312604686428469</v>
      </c>
      <c r="Q513">
        <v>0.1750895230188016</v>
      </c>
      <c r="R513">
        <v>0.64178443011691366</v>
      </c>
      <c r="S513">
        <v>12.9625</v>
      </c>
      <c r="T513">
        <v>80982.026888048014</v>
      </c>
      <c r="U513" s="1">
        <v>119.61522709462309</v>
      </c>
      <c r="V513">
        <v>261586.76944705029</v>
      </c>
      <c r="W513" s="1">
        <v>0.67029603336782084</v>
      </c>
      <c r="X513">
        <v>8.4540760993673039E-2</v>
      </c>
      <c r="Y513">
        <v>0.2451632056385061</v>
      </c>
      <c r="Z513">
        <v>0.32970396663217921</v>
      </c>
      <c r="AA513">
        <v>261.5867694470503</v>
      </c>
      <c r="AB513">
        <v>6378.0019371604021</v>
      </c>
      <c r="AC513" s="1">
        <v>454.23731939922862</v>
      </c>
      <c r="AD513">
        <v>211185.96427118659</v>
      </c>
      <c r="AE513" s="1" t="s">
        <v>3</v>
      </c>
      <c r="AF513">
        <v>36654.724999999999</v>
      </c>
      <c r="AG513" s="1">
        <v>58611.854011581629</v>
      </c>
      <c r="AH513" s="1">
        <v>27.961370099999989</v>
      </c>
      <c r="AI513">
        <v>20.7498629</v>
      </c>
      <c r="AJ513">
        <v>22.707653400000009</v>
      </c>
      <c r="AK513">
        <v>1.38</v>
      </c>
      <c r="AL513">
        <v>0.95843305000000001</v>
      </c>
      <c r="AM513">
        <v>1.1131445499999999</v>
      </c>
      <c r="AN513">
        <v>335.82217844735391</v>
      </c>
      <c r="AO513" s="1">
        <v>0.98493318932133245</v>
      </c>
      <c r="AP513">
        <v>2051.634329428035</v>
      </c>
      <c r="AQ513" s="1">
        <v>3485.845788520015</v>
      </c>
      <c r="AR513" s="1">
        <v>8758.7191102807192</v>
      </c>
      <c r="AS513" s="1">
        <v>817.02529952498935</v>
      </c>
      <c r="AT513">
        <v>439.85411656783481</v>
      </c>
      <c r="AU513">
        <v>15553.0786443216</v>
      </c>
      <c r="AV513" s="1">
        <v>8453.9992376921782</v>
      </c>
      <c r="AW513" s="1">
        <v>0.47818247792500013</v>
      </c>
      <c r="AX513">
        <v>5742.8927320948451</v>
      </c>
      <c r="AY513" s="1">
        <v>0.31104354015000002</v>
      </c>
      <c r="AZ513">
        <v>1110.7385785602301</v>
      </c>
      <c r="BA513">
        <v>6.212024637E-2</v>
      </c>
      <c r="BB513">
        <v>2655.897667085344</v>
      </c>
      <c r="BC513" s="1">
        <v>0.148653735555</v>
      </c>
      <c r="BD513">
        <v>17963.528215432609</v>
      </c>
      <c r="BE513" s="1">
        <v>0.53696555464806062</v>
      </c>
      <c r="BF513">
        <v>0.24717523301995351</v>
      </c>
      <c r="BG513">
        <v>0.15003827936709449</v>
      </c>
      <c r="BH513">
        <v>4.5000431312001897E-2</v>
      </c>
      <c r="BI513">
        <v>2.082050165288939E-2</v>
      </c>
    </row>
    <row r="514" spans="1:61" x14ac:dyDescent="0.35">
      <c r="A514" t="s">
        <v>1837</v>
      </c>
      <c r="B514" t="s">
        <v>1141</v>
      </c>
      <c r="C514">
        <v>21.15</v>
      </c>
      <c r="D514">
        <v>360.48901490112831</v>
      </c>
      <c r="E514">
        <v>5060.4477074000006</v>
      </c>
      <c r="F514">
        <v>9.0678393762165549E-2</v>
      </c>
      <c r="G514">
        <v>5.7129575298053327E-2</v>
      </c>
      <c r="H514">
        <v>1.9974683914826649E-3</v>
      </c>
      <c r="I514">
        <v>4.9051825595123853E-2</v>
      </c>
      <c r="J514">
        <v>0.74569780020461729</v>
      </c>
      <c r="K514">
        <v>5.6369340002617153E-2</v>
      </c>
      <c r="L514">
        <v>0.10446209368781879</v>
      </c>
      <c r="M514">
        <v>3.3155009047923373E-2</v>
      </c>
      <c r="N514">
        <v>0.12749127331620769</v>
      </c>
      <c r="O514">
        <v>83912.961794971998</v>
      </c>
      <c r="P514" s="1">
        <v>0.1421435669025079</v>
      </c>
      <c r="Q514">
        <v>0.15917561822787279</v>
      </c>
      <c r="R514">
        <v>0.69868081486961919</v>
      </c>
      <c r="S514">
        <v>32.375</v>
      </c>
      <c r="T514">
        <v>109631.690875299</v>
      </c>
      <c r="U514" s="1">
        <v>156.99488763992869</v>
      </c>
      <c r="V514">
        <v>308754.19038181659</v>
      </c>
      <c r="W514" s="1">
        <v>0.82115570291272932</v>
      </c>
      <c r="X514">
        <v>0.1515922262734607</v>
      </c>
      <c r="Y514">
        <v>2.7252070813809742E-2</v>
      </c>
      <c r="Z514">
        <v>0.1788442970872704</v>
      </c>
      <c r="AA514">
        <v>308.75419038181661</v>
      </c>
      <c r="AB514">
        <v>12585.733113575379</v>
      </c>
      <c r="AC514" s="1">
        <v>1184.9583994087729</v>
      </c>
      <c r="AD514" s="1">
        <v>285583.63765666028</v>
      </c>
      <c r="AE514" s="1" t="s">
        <v>3</v>
      </c>
      <c r="AF514">
        <v>66973.524999999994</v>
      </c>
      <c r="AG514" s="1">
        <v>170392.79783672531</v>
      </c>
      <c r="AH514" s="1">
        <v>82.532143100000013</v>
      </c>
      <c r="AI514">
        <v>39.365955450000001</v>
      </c>
      <c r="AJ514">
        <v>48.873762749999997</v>
      </c>
      <c r="AK514">
        <v>1.9179999999999999</v>
      </c>
      <c r="AL514">
        <v>1.42543295</v>
      </c>
      <c r="AM514">
        <v>1.5569287999999999</v>
      </c>
      <c r="AN514">
        <v>569.14144553935739</v>
      </c>
      <c r="AO514" s="1">
        <v>0.59104974998972859</v>
      </c>
      <c r="AP514">
        <v>2042.419403411506</v>
      </c>
      <c r="AQ514" s="1">
        <v>2527.0423480220152</v>
      </c>
      <c r="AR514" s="1">
        <v>9866.1654893974246</v>
      </c>
      <c r="AS514" s="1">
        <v>1205.399949928966</v>
      </c>
      <c r="AT514" s="1">
        <v>527.38001209538083</v>
      </c>
      <c r="AU514">
        <v>16168.407202855289</v>
      </c>
      <c r="AV514" s="1">
        <v>3048.128463887665</v>
      </c>
      <c r="AW514" s="1">
        <v>0.18693721630499999</v>
      </c>
      <c r="AX514">
        <v>11665.11804140315</v>
      </c>
      <c r="AY514" s="1">
        <v>0.67773307948500006</v>
      </c>
      <c r="AZ514">
        <v>1363.805932066615</v>
      </c>
      <c r="BA514">
        <v>8.2249766449999998E-2</v>
      </c>
      <c r="BB514">
        <v>875.55057910893993</v>
      </c>
      <c r="BC514" s="1">
        <v>5.3079937744999993E-2</v>
      </c>
      <c r="BD514">
        <v>16952.603016466372</v>
      </c>
      <c r="BE514" s="1">
        <v>0.61459988235061425</v>
      </c>
      <c r="BF514">
        <v>0.22830764698939171</v>
      </c>
      <c r="BG514">
        <v>0.1093459112376465</v>
      </c>
      <c r="BH514">
        <v>3.042092329926566E-2</v>
      </c>
      <c r="BI514">
        <v>1.732563612308197E-2</v>
      </c>
    </row>
    <row r="515" spans="1:61" x14ac:dyDescent="0.35">
      <c r="A515" t="s">
        <v>1838</v>
      </c>
      <c r="B515" t="s">
        <v>1142</v>
      </c>
      <c r="C515">
        <v>31.95</v>
      </c>
      <c r="D515">
        <v>224.17879931413259</v>
      </c>
      <c r="E515">
        <v>6995.3657187500012</v>
      </c>
      <c r="F515">
        <v>5.4110179486340233E-2</v>
      </c>
      <c r="G515">
        <v>0.108091055696206</v>
      </c>
      <c r="H515">
        <v>2.3430182560549469E-3</v>
      </c>
      <c r="I515">
        <v>5.5949514256122802E-2</v>
      </c>
      <c r="J515">
        <v>0.72067499007832669</v>
      </c>
      <c r="K515">
        <v>5.9858595896835988E-2</v>
      </c>
      <c r="L515">
        <v>0.23328587827789671</v>
      </c>
      <c r="M515">
        <v>4.0218848050035082E-2</v>
      </c>
      <c r="N515">
        <v>0.14902911655155809</v>
      </c>
      <c r="O515">
        <v>80842.82889444301</v>
      </c>
      <c r="P515" s="1">
        <v>0.17144373073189431</v>
      </c>
      <c r="Q515">
        <v>0.1961135458894071</v>
      </c>
      <c r="R515">
        <v>0.63244272337869856</v>
      </c>
      <c r="S515">
        <v>45.399500000000003</v>
      </c>
      <c r="T515">
        <v>104086.743346698</v>
      </c>
      <c r="U515" s="1">
        <v>159.01734216090099</v>
      </c>
      <c r="V515">
        <v>275543.69881768897</v>
      </c>
      <c r="W515" s="1">
        <v>0.77634636329103113</v>
      </c>
      <c r="X515">
        <v>0.1915133620770941</v>
      </c>
      <c r="Y515">
        <v>3.2140274631874841E-2</v>
      </c>
      <c r="Z515">
        <v>0.22365363670896879</v>
      </c>
      <c r="AA515">
        <v>275.54369881768889</v>
      </c>
      <c r="AB515">
        <v>10866.858459740581</v>
      </c>
      <c r="AC515" s="1">
        <v>1039.360993581387</v>
      </c>
      <c r="AD515">
        <v>241711.60848749039</v>
      </c>
      <c r="AE515" s="1" t="s">
        <v>3</v>
      </c>
      <c r="AF515">
        <v>51372.074999999997</v>
      </c>
      <c r="AG515" s="1">
        <v>97423.714758885821</v>
      </c>
      <c r="AH515" s="1">
        <v>71.858318350000005</v>
      </c>
      <c r="AI515">
        <v>36.788534400000003</v>
      </c>
      <c r="AJ515">
        <v>44.194567650000003</v>
      </c>
      <c r="AK515">
        <v>2.1985000000000001</v>
      </c>
      <c r="AL515">
        <v>1.69978725</v>
      </c>
      <c r="AM515">
        <v>1.88344895</v>
      </c>
      <c r="AN515">
        <v>115.0205430205631</v>
      </c>
      <c r="AO515" s="1">
        <v>0.83366527391461021</v>
      </c>
      <c r="AP515">
        <v>1798.848141392074</v>
      </c>
      <c r="AQ515" s="1">
        <v>2601.447730989828</v>
      </c>
      <c r="AR515" s="1">
        <v>9152.7409688922671</v>
      </c>
      <c r="AS515" s="1">
        <v>1174.632249007951</v>
      </c>
      <c r="AT515" s="1">
        <v>498.48383054057342</v>
      </c>
      <c r="AU515">
        <v>15226.152920822689</v>
      </c>
      <c r="AV515" s="1">
        <v>3458.4630975053251</v>
      </c>
      <c r="AW515" s="1">
        <v>0.22466884931</v>
      </c>
      <c r="AX515">
        <v>9733.568186384382</v>
      </c>
      <c r="AY515" s="1">
        <v>0.60917394553500004</v>
      </c>
      <c r="AZ515">
        <v>1370.73970417489</v>
      </c>
      <c r="BA515">
        <v>8.8732840374999983E-2</v>
      </c>
      <c r="BB515">
        <v>1202.99680254236</v>
      </c>
      <c r="BC515" s="1">
        <v>7.7424364775000004E-2</v>
      </c>
      <c r="BD515">
        <v>15765.76779060696</v>
      </c>
      <c r="BE515" s="1">
        <v>0.59735879572921158</v>
      </c>
      <c r="BF515">
        <v>0.23491996499766549</v>
      </c>
      <c r="BG515">
        <v>0.1175925016632778</v>
      </c>
      <c r="BH515">
        <v>3.067497339523877E-2</v>
      </c>
      <c r="BI515">
        <v>1.94537642146064E-2</v>
      </c>
    </row>
    <row r="516" spans="1:61" x14ac:dyDescent="0.35">
      <c r="A516" t="s">
        <v>1839</v>
      </c>
      <c r="B516" t="s">
        <v>1143</v>
      </c>
      <c r="C516">
        <v>166.65</v>
      </c>
      <c r="D516">
        <v>7.4423006671482188</v>
      </c>
      <c r="E516">
        <v>1071.1002673</v>
      </c>
      <c r="F516" t="s">
        <v>3</v>
      </c>
      <c r="G516">
        <v>1.5585404008471309E-2</v>
      </c>
      <c r="H516" t="s">
        <v>3</v>
      </c>
      <c r="I516">
        <v>1.4152914160834289E-2</v>
      </c>
      <c r="J516">
        <v>0.9551776259804452</v>
      </c>
      <c r="K516">
        <v>2.9177215976246781E-2</v>
      </c>
      <c r="L516">
        <v>0.9328567016680458</v>
      </c>
      <c r="M516" t="s">
        <v>3</v>
      </c>
      <c r="N516">
        <v>0.1795605504630087</v>
      </c>
      <c r="O516">
        <v>61489.332290032507</v>
      </c>
      <c r="P516" s="1">
        <v>0.1983634428331135</v>
      </c>
      <c r="Q516">
        <v>0.18677710395393571</v>
      </c>
      <c r="R516">
        <v>0.61485945321295077</v>
      </c>
      <c r="S516">
        <v>11.9895</v>
      </c>
      <c r="T516">
        <v>82921.672851329509</v>
      </c>
      <c r="U516" s="1">
        <v>92.110161831859159</v>
      </c>
      <c r="V516">
        <v>192976.4993522749</v>
      </c>
      <c r="W516" s="1">
        <v>0.66896126786587173</v>
      </c>
      <c r="X516">
        <v>6.8794697517437803E-2</v>
      </c>
      <c r="Y516">
        <v>0.26224403461669032</v>
      </c>
      <c r="Z516">
        <v>0.33103873213412821</v>
      </c>
      <c r="AA516">
        <v>192.97649935227491</v>
      </c>
      <c r="AB516">
        <v>4088.0928046757631</v>
      </c>
      <c r="AC516" s="1">
        <v>365.29574883215457</v>
      </c>
      <c r="AD516">
        <v>150974.03376113629</v>
      </c>
      <c r="AE516" s="1" t="s">
        <v>3</v>
      </c>
      <c r="AF516">
        <v>33884.425000000003</v>
      </c>
      <c r="AG516" s="1">
        <v>52228.84356482303</v>
      </c>
      <c r="AH516" s="1">
        <v>24.362974800000011</v>
      </c>
      <c r="AI516">
        <v>20.098743250000009</v>
      </c>
      <c r="AJ516">
        <v>21.378513850000001</v>
      </c>
      <c r="AK516">
        <v>0.90250000000000008</v>
      </c>
      <c r="AL516">
        <v>0.76323029999999992</v>
      </c>
      <c r="AM516">
        <v>0.82912979999999992</v>
      </c>
      <c r="AN516">
        <v>7.9798570112431071E-3</v>
      </c>
      <c r="AO516">
        <v>0.89809136227663111</v>
      </c>
      <c r="AP516">
        <v>2308.4476639355921</v>
      </c>
      <c r="AQ516" s="1">
        <v>4129.5302332983156</v>
      </c>
      <c r="AR516" s="1">
        <v>9756.7851140193143</v>
      </c>
      <c r="AS516" s="1">
        <v>885.9706138028647</v>
      </c>
      <c r="AT516">
        <v>436.95536090380142</v>
      </c>
      <c r="AU516">
        <v>17372.14269815863</v>
      </c>
      <c r="AV516" s="1">
        <v>11528.84615650345</v>
      </c>
      <c r="AW516" s="1">
        <v>0.5915035645950002</v>
      </c>
      <c r="AX516">
        <v>3525.7617608418</v>
      </c>
      <c r="AY516" s="1">
        <v>0.183373155885</v>
      </c>
      <c r="AZ516">
        <v>946.69916388922991</v>
      </c>
      <c r="BA516">
        <v>4.8537374835000001E-2</v>
      </c>
      <c r="BB516">
        <v>3462.3213942488742</v>
      </c>
      <c r="BC516" s="1">
        <v>0.17658590467499999</v>
      </c>
      <c r="BD516">
        <v>19463.62847548335</v>
      </c>
      <c r="BE516" s="1">
        <v>0.54259329039249882</v>
      </c>
      <c r="BF516">
        <v>0.2498770429253229</v>
      </c>
      <c r="BG516">
        <v>0.13661492974686221</v>
      </c>
      <c r="BH516">
        <v>4.2861531238525707E-2</v>
      </c>
      <c r="BI516">
        <v>2.805320569679047E-2</v>
      </c>
    </row>
    <row r="517" spans="1:61" x14ac:dyDescent="0.35">
      <c r="A517" t="s">
        <v>1840</v>
      </c>
      <c r="B517" t="s">
        <v>1144</v>
      </c>
      <c r="C517">
        <v>56.7</v>
      </c>
      <c r="D517">
        <v>48.459804133998702</v>
      </c>
      <c r="E517">
        <v>2268.5807512000001</v>
      </c>
      <c r="F517">
        <v>1.313504610916408E-2</v>
      </c>
      <c r="G517">
        <v>1.9035367740603871E-2</v>
      </c>
      <c r="H517" t="s">
        <v>3</v>
      </c>
      <c r="I517">
        <v>4.096245770602383E-2</v>
      </c>
      <c r="J517">
        <v>0.88810914951516418</v>
      </c>
      <c r="K517">
        <v>4.1914475012428239E-2</v>
      </c>
      <c r="L517">
        <v>0.25470173821649172</v>
      </c>
      <c r="M517">
        <v>1.5753148866898499E-2</v>
      </c>
      <c r="N517">
        <v>0.13383627145093591</v>
      </c>
      <c r="O517">
        <v>67333.683041237018</v>
      </c>
      <c r="P517" s="1">
        <v>0.15670957785633949</v>
      </c>
      <c r="Q517">
        <v>0.18717226612304011</v>
      </c>
      <c r="R517">
        <v>0.6561181560206204</v>
      </c>
      <c r="S517">
        <v>14.545</v>
      </c>
      <c r="T517">
        <v>93175.158803500497</v>
      </c>
      <c r="U517" s="1">
        <v>162.03418895047841</v>
      </c>
      <c r="V517">
        <v>238413.45809678009</v>
      </c>
      <c r="W517" s="1">
        <v>0.76580078908275484</v>
      </c>
      <c r="X517">
        <v>0.1606015029258496</v>
      </c>
      <c r="Y517">
        <v>7.3597707991395436E-2</v>
      </c>
      <c r="Z517">
        <v>0.23419921091724499</v>
      </c>
      <c r="AA517">
        <v>238.41345809678</v>
      </c>
      <c r="AB517">
        <v>7093.7137184169214</v>
      </c>
      <c r="AC517" s="1">
        <v>709.779622605192</v>
      </c>
      <c r="AD517">
        <v>200673.16714911061</v>
      </c>
      <c r="AE517" s="1" t="s">
        <v>3</v>
      </c>
      <c r="AF517">
        <v>43924.224999999999</v>
      </c>
      <c r="AG517" s="1">
        <v>83241.317525285747</v>
      </c>
      <c r="AH517" s="1">
        <v>48.473611300000002</v>
      </c>
      <c r="AI517">
        <v>27.476604949999999</v>
      </c>
      <c r="AJ517">
        <v>31.757034749999999</v>
      </c>
      <c r="AK517">
        <v>1.516</v>
      </c>
      <c r="AL517">
        <v>1.0136141000000001</v>
      </c>
      <c r="AM517">
        <v>1.2719050999999999</v>
      </c>
      <c r="AN517">
        <v>852.30116031520379</v>
      </c>
      <c r="AO517" s="1">
        <v>0.92610162723665979</v>
      </c>
      <c r="AP517">
        <v>1621.3026804311171</v>
      </c>
      <c r="AQ517" s="1">
        <v>2527.8591562104461</v>
      </c>
      <c r="AR517" s="1">
        <v>7667.7707517129329</v>
      </c>
      <c r="AS517" s="1">
        <v>823.99939891458905</v>
      </c>
      <c r="AT517">
        <v>364.98974837963033</v>
      </c>
      <c r="AU517">
        <v>13005.921735648721</v>
      </c>
      <c r="AV517" s="1">
        <v>4743.4051311987614</v>
      </c>
      <c r="AW517" s="1">
        <v>0.33827629990000002</v>
      </c>
      <c r="AX517">
        <v>7124.671183601864</v>
      </c>
      <c r="AY517" s="1">
        <v>0.49080260510000001</v>
      </c>
      <c r="AZ517">
        <v>1081.6818318197149</v>
      </c>
      <c r="BA517">
        <v>7.4917737389999989E-2</v>
      </c>
      <c r="BB517">
        <v>1399.1464029460849</v>
      </c>
      <c r="BC517" s="1">
        <v>9.6003357620000007E-2</v>
      </c>
      <c r="BD517">
        <v>14348.90454956642</v>
      </c>
      <c r="BE517" s="1">
        <v>0.56713981504095323</v>
      </c>
      <c r="BF517">
        <v>0.2283454541213058</v>
      </c>
      <c r="BG517">
        <v>0.1481150581359712</v>
      </c>
      <c r="BH517">
        <v>3.8449108026072987E-2</v>
      </c>
      <c r="BI517">
        <v>1.7950564675696629E-2</v>
      </c>
    </row>
    <row r="518" spans="1:61" x14ac:dyDescent="0.35">
      <c r="A518" t="s">
        <v>1841</v>
      </c>
      <c r="B518" t="s">
        <v>1145</v>
      </c>
      <c r="C518">
        <v>26.45</v>
      </c>
      <c r="D518">
        <v>139.7545439830688</v>
      </c>
      <c r="E518">
        <v>3037.7403077499998</v>
      </c>
      <c r="F518">
        <v>2.0784579739557319E-2</v>
      </c>
      <c r="G518">
        <v>6.3521860343330322E-2</v>
      </c>
      <c r="H518" t="s">
        <v>3</v>
      </c>
      <c r="I518">
        <v>6.861858186215522E-2</v>
      </c>
      <c r="J518">
        <v>0.78158648962409738</v>
      </c>
      <c r="K518">
        <v>6.498913827607404E-2</v>
      </c>
      <c r="L518">
        <v>0.34015479978628049</v>
      </c>
      <c r="M518">
        <v>2.8336919041729861E-2</v>
      </c>
      <c r="N518">
        <v>0.15566605840399361</v>
      </c>
      <c r="O518">
        <v>71539.642245433992</v>
      </c>
      <c r="P518" s="1">
        <v>0.18011869149022949</v>
      </c>
      <c r="Q518">
        <v>0.16352501768892211</v>
      </c>
      <c r="R518">
        <v>0.65635629082084845</v>
      </c>
      <c r="S518">
        <v>22.552</v>
      </c>
      <c r="T518">
        <v>96994.125402944977</v>
      </c>
      <c r="U518" s="1">
        <v>139.58512975794309</v>
      </c>
      <c r="V518">
        <v>234828.937712788</v>
      </c>
      <c r="W518" s="1">
        <v>0.71187776447579676</v>
      </c>
      <c r="X518">
        <v>0.2352725725260062</v>
      </c>
      <c r="Y518">
        <v>5.2849662998197038E-2</v>
      </c>
      <c r="Z518">
        <v>0.28812223552420319</v>
      </c>
      <c r="AA518">
        <v>234.82893771278799</v>
      </c>
      <c r="AB518">
        <v>8910.151858877518</v>
      </c>
      <c r="AC518" s="1">
        <v>848.29020934382947</v>
      </c>
      <c r="AD518">
        <v>195749.72268544289</v>
      </c>
      <c r="AE518" s="1" t="s">
        <v>3</v>
      </c>
      <c r="AF518">
        <v>43033.675000000003</v>
      </c>
      <c r="AG518" s="1">
        <v>75433.580694169374</v>
      </c>
      <c r="AH518" s="1">
        <v>64.106876249999999</v>
      </c>
      <c r="AI518">
        <v>34.816128450000001</v>
      </c>
      <c r="AJ518">
        <v>41.8525749</v>
      </c>
      <c r="AK518">
        <v>1.986</v>
      </c>
      <c r="AL518">
        <v>1.4836018</v>
      </c>
      <c r="AM518">
        <v>1.76806</v>
      </c>
      <c r="AN518">
        <v>174.5924527982568</v>
      </c>
      <c r="AO518" s="1">
        <v>0.93540258984462421</v>
      </c>
      <c r="AP518">
        <v>1802.4867271849171</v>
      </c>
      <c r="AQ518" s="1">
        <v>2624.5260105370789</v>
      </c>
      <c r="AR518" s="1">
        <v>8373.2278095124602</v>
      </c>
      <c r="AS518" s="1">
        <v>911.60657734507663</v>
      </c>
      <c r="AT518">
        <v>371.71409011227752</v>
      </c>
      <c r="AU518">
        <v>14083.56121469181</v>
      </c>
      <c r="AV518" s="1">
        <v>4289.9061770755161</v>
      </c>
      <c r="AW518" s="1">
        <v>0.28890147498000002</v>
      </c>
      <c r="AX518">
        <v>8193.218255407699</v>
      </c>
      <c r="AY518" s="1">
        <v>0.53277871214500006</v>
      </c>
      <c r="AZ518">
        <v>1095.3721915946301</v>
      </c>
      <c r="BA518">
        <v>7.393180592500001E-2</v>
      </c>
      <c r="BB518">
        <v>1602.29416184406</v>
      </c>
      <c r="BC518" s="1">
        <v>0.104388006955</v>
      </c>
      <c r="BD518">
        <v>15180.79078592191</v>
      </c>
      <c r="BE518" s="1">
        <v>0.5825774370037039</v>
      </c>
      <c r="BF518">
        <v>0.2299889207091072</v>
      </c>
      <c r="BG518">
        <v>0.1380248804328634</v>
      </c>
      <c r="BH518">
        <v>3.2031745439902642E-2</v>
      </c>
      <c r="BI518">
        <v>1.737701641442279E-2</v>
      </c>
    </row>
    <row r="519" spans="1:61" x14ac:dyDescent="0.35">
      <c r="A519" t="s">
        <v>1842</v>
      </c>
      <c r="B519" t="s">
        <v>1146</v>
      </c>
      <c r="C519">
        <v>82.75</v>
      </c>
      <c r="D519">
        <v>34.110472641005039</v>
      </c>
      <c r="E519">
        <v>2656.0718735999999</v>
      </c>
      <c r="F519">
        <v>1.8716597646573289E-2</v>
      </c>
      <c r="G519">
        <v>2.005833457962089E-2</v>
      </c>
      <c r="H519">
        <v>6.04937983399977E-3</v>
      </c>
      <c r="I519">
        <v>4.0831371384396978E-2</v>
      </c>
      <c r="J519">
        <v>0.88586263152766997</v>
      </c>
      <c r="K519">
        <v>4.1993527023179433E-2</v>
      </c>
      <c r="L519">
        <v>0.32032908058889092</v>
      </c>
      <c r="M519">
        <v>1.878816518214339E-2</v>
      </c>
      <c r="N519">
        <v>0.15629228547269719</v>
      </c>
      <c r="O519">
        <v>68454.938788421496</v>
      </c>
      <c r="P519" s="1">
        <v>0.19606923047364061</v>
      </c>
      <c r="Q519">
        <v>0.20031924441998281</v>
      </c>
      <c r="R519">
        <v>0.60361152510637661</v>
      </c>
      <c r="S519">
        <v>17.855</v>
      </c>
      <c r="T519">
        <v>91603.356352868985</v>
      </c>
      <c r="U519" s="1">
        <v>148.9427346490352</v>
      </c>
      <c r="V519">
        <v>257830.04125516149</v>
      </c>
      <c r="W519" s="1">
        <v>0.7692923133718127</v>
      </c>
      <c r="X519">
        <v>0.12865451111141879</v>
      </c>
      <c r="Y519">
        <v>0.1020531755167684</v>
      </c>
      <c r="Z519">
        <v>0.23070768662818719</v>
      </c>
      <c r="AA519">
        <v>257.83004125516152</v>
      </c>
      <c r="AB519">
        <v>6912.2626830395502</v>
      </c>
      <c r="AC519" s="1">
        <v>692.13785048955879</v>
      </c>
      <c r="AD519">
        <v>212433.7061176725</v>
      </c>
      <c r="AE519" s="1" t="s">
        <v>3</v>
      </c>
      <c r="AF519">
        <v>45033.05</v>
      </c>
      <c r="AG519" s="1">
        <v>77147.164141550034</v>
      </c>
      <c r="AH519" s="1">
        <v>42.62647514999999</v>
      </c>
      <c r="AI519">
        <v>24.037575400000001</v>
      </c>
      <c r="AJ519">
        <v>27.120952599999999</v>
      </c>
      <c r="AK519">
        <v>1.9510000000000001</v>
      </c>
      <c r="AL519">
        <v>1.4704816000000001</v>
      </c>
      <c r="AM519">
        <v>1.72893075</v>
      </c>
      <c r="AN519">
        <v>1080.339889751046</v>
      </c>
      <c r="AO519" s="1">
        <v>0.95718220849910995</v>
      </c>
      <c r="AP519">
        <v>1553.288422559408</v>
      </c>
      <c r="AQ519" s="1">
        <v>2436.2418804838539</v>
      </c>
      <c r="AR519" s="1">
        <v>7701.1190833861156</v>
      </c>
      <c r="AS519" s="1">
        <v>945.42368892352897</v>
      </c>
      <c r="AT519">
        <v>354.1407455361699</v>
      </c>
      <c r="AU519">
        <v>12990.213820889079</v>
      </c>
      <c r="AV519" s="1">
        <v>5035.8696839789609</v>
      </c>
      <c r="AW519" s="1">
        <v>0.35683830919499998</v>
      </c>
      <c r="AX519">
        <v>6868.5452091699581</v>
      </c>
      <c r="AY519" s="1">
        <v>0.47240634523499991</v>
      </c>
      <c r="AZ519">
        <v>1088.8394079944451</v>
      </c>
      <c r="BA519">
        <v>7.6535800519999989E-2</v>
      </c>
      <c r="BB519">
        <v>1356.2759183907051</v>
      </c>
      <c r="BC519" s="1">
        <v>9.4219545059999993E-2</v>
      </c>
      <c r="BD519">
        <v>14349.53021953407</v>
      </c>
      <c r="BE519" s="1">
        <v>0.56890434076938767</v>
      </c>
      <c r="BF519">
        <v>0.23313788861544879</v>
      </c>
      <c r="BG519">
        <v>0.14361390356096021</v>
      </c>
      <c r="BH519">
        <v>3.6258901376191498E-2</v>
      </c>
      <c r="BI519">
        <v>1.8084965678011791E-2</v>
      </c>
    </row>
    <row r="520" spans="1:61" x14ac:dyDescent="0.35">
      <c r="A520" t="s">
        <v>1843</v>
      </c>
      <c r="B520" t="s">
        <v>1147</v>
      </c>
      <c r="C520">
        <v>47.8</v>
      </c>
      <c r="D520">
        <v>58.646082617720367</v>
      </c>
      <c r="E520">
        <v>2477.0112685499998</v>
      </c>
      <c r="F520">
        <v>9.8464200272881421E-3</v>
      </c>
      <c r="G520">
        <v>3.9570819252970242E-2</v>
      </c>
      <c r="H520">
        <v>6.04937983399977E-3</v>
      </c>
      <c r="I520">
        <v>7.7977326179252834E-2</v>
      </c>
      <c r="J520">
        <v>0.80048145463025688</v>
      </c>
      <c r="K520">
        <v>7.1404664985186189E-2</v>
      </c>
      <c r="L520">
        <v>0.46479903444645548</v>
      </c>
      <c r="M520">
        <v>2.155113894708208E-2</v>
      </c>
      <c r="N520">
        <v>0.16694948425535991</v>
      </c>
      <c r="O520">
        <v>68685.201170854489</v>
      </c>
      <c r="P520" s="1">
        <v>0.19327668171591239</v>
      </c>
      <c r="Q520">
        <v>0.18714697929129229</v>
      </c>
      <c r="R520">
        <v>0.61957633899279529</v>
      </c>
      <c r="S520">
        <v>18.568999999999999</v>
      </c>
      <c r="T520">
        <v>90286.010024035</v>
      </c>
      <c r="U520" s="1">
        <v>139.45303086613501</v>
      </c>
      <c r="V520">
        <v>187392.9498357909</v>
      </c>
      <c r="W520" s="1">
        <v>0.72448972227465702</v>
      </c>
      <c r="X520">
        <v>0.1967077414840199</v>
      </c>
      <c r="Y520">
        <v>7.8802536241322954E-2</v>
      </c>
      <c r="Z520">
        <v>0.27551027772534281</v>
      </c>
      <c r="AA520">
        <v>187.39294983579089</v>
      </c>
      <c r="AB520">
        <v>5641.2064025952041</v>
      </c>
      <c r="AC520" s="1">
        <v>590.42238600563473</v>
      </c>
      <c r="AD520">
        <v>148036.45362316631</v>
      </c>
      <c r="AE520" s="1" t="s">
        <v>3</v>
      </c>
      <c r="AF520">
        <v>37694.675000000003</v>
      </c>
      <c r="AG520" s="1">
        <v>60067.925592690073</v>
      </c>
      <c r="AH520" s="1">
        <v>46.887869550000019</v>
      </c>
      <c r="AI520">
        <v>26.95839995</v>
      </c>
      <c r="AJ520">
        <v>33.193207000000001</v>
      </c>
      <c r="AK520">
        <v>2.2134999999999998</v>
      </c>
      <c r="AL520">
        <v>1.6599387999999999</v>
      </c>
      <c r="AM520">
        <v>2.0032377499999998</v>
      </c>
      <c r="AN520">
        <v>508.59786473980978</v>
      </c>
      <c r="AO520" s="1">
        <v>1.027285210703542</v>
      </c>
      <c r="AP520">
        <v>1736.4747297294491</v>
      </c>
      <c r="AQ520" s="1">
        <v>2627.893398729414</v>
      </c>
      <c r="AR520" s="1">
        <v>8206.4248114654583</v>
      </c>
      <c r="AS520" s="1">
        <v>943.5659548717565</v>
      </c>
      <c r="AT520">
        <v>390.12932775054122</v>
      </c>
      <c r="AU520">
        <v>13904.488222546621</v>
      </c>
      <c r="AV520" s="1">
        <v>6278.2906037388593</v>
      </c>
      <c r="AW520" s="1">
        <v>0.43052946931000002</v>
      </c>
      <c r="AX520">
        <v>5551.3467682502542</v>
      </c>
      <c r="AY520" s="1">
        <v>0.37837795635499988</v>
      </c>
      <c r="AZ520">
        <v>971.28576430426506</v>
      </c>
      <c r="BA520">
        <v>6.6427710309999999E-2</v>
      </c>
      <c r="BB520">
        <v>1828.7621744087651</v>
      </c>
      <c r="BC520" s="1">
        <v>0.124664864025</v>
      </c>
      <c r="BD520">
        <v>14629.68531070214</v>
      </c>
      <c r="BE520" s="1">
        <v>0.56210754464836443</v>
      </c>
      <c r="BF520">
        <v>0.2292689968822445</v>
      </c>
      <c r="BG520">
        <v>0.16035435214167831</v>
      </c>
      <c r="BH520">
        <v>3.0810147689005689E-2</v>
      </c>
      <c r="BI520">
        <v>1.7458958638706851E-2</v>
      </c>
    </row>
    <row r="521" spans="1:61" x14ac:dyDescent="0.35">
      <c r="A521" t="s">
        <v>1844</v>
      </c>
      <c r="B521" t="s">
        <v>1148</v>
      </c>
      <c r="C521">
        <v>36.25</v>
      </c>
      <c r="D521">
        <v>84.36313321303156</v>
      </c>
      <c r="E521">
        <v>2653.1528564999999</v>
      </c>
      <c r="F521">
        <v>1.9903374276393191E-2</v>
      </c>
      <c r="G521">
        <v>3.039458838750899E-2</v>
      </c>
      <c r="H521" t="s">
        <v>3</v>
      </c>
      <c r="I521">
        <v>4.4968729946531491E-2</v>
      </c>
      <c r="J521">
        <v>0.86130473782909311</v>
      </c>
      <c r="K521">
        <v>4.4495016119424892E-2</v>
      </c>
      <c r="L521">
        <v>0.26230138961755428</v>
      </c>
      <c r="M521">
        <v>1.9586545595441231E-2</v>
      </c>
      <c r="N521">
        <v>0.141977871443491</v>
      </c>
      <c r="O521">
        <v>69306.286484091499</v>
      </c>
      <c r="P521" s="1">
        <v>0.192729529012514</v>
      </c>
      <c r="Q521">
        <v>0.17547576271698709</v>
      </c>
      <c r="R521">
        <v>0.63179470827049888</v>
      </c>
      <c r="S521">
        <v>19.361000000000001</v>
      </c>
      <c r="T521">
        <v>92416.889865770499</v>
      </c>
      <c r="U521" s="1">
        <v>144.30865057729531</v>
      </c>
      <c r="V521">
        <v>242072.7765751399</v>
      </c>
      <c r="W521" s="1">
        <v>0.7776313123737657</v>
      </c>
      <c r="X521">
        <v>0.15301909545163689</v>
      </c>
      <c r="Y521">
        <v>6.9349592174597435E-2</v>
      </c>
      <c r="Z521">
        <v>0.22236868762623441</v>
      </c>
      <c r="AA521">
        <v>242.07277657514001</v>
      </c>
      <c r="AB521">
        <v>7597.1792972344047</v>
      </c>
      <c r="AC521" s="1">
        <v>826.63927506543371</v>
      </c>
      <c r="AD521">
        <v>201110.7891012952</v>
      </c>
      <c r="AE521" s="1" t="s">
        <v>3</v>
      </c>
      <c r="AF521">
        <v>45692.15</v>
      </c>
      <c r="AG521" s="1">
        <v>82090.781677718565</v>
      </c>
      <c r="AH521" s="1">
        <v>49.954022249999987</v>
      </c>
      <c r="AI521">
        <v>29.392558050000002</v>
      </c>
      <c r="AJ521">
        <v>34.190770000000001</v>
      </c>
      <c r="AK521">
        <v>1.9964999999999999</v>
      </c>
      <c r="AL521">
        <v>1.4481959499999999</v>
      </c>
      <c r="AM521">
        <v>1.7585493000000001</v>
      </c>
      <c r="AN521">
        <v>235.26086268437879</v>
      </c>
      <c r="AO521" s="1">
        <v>0.81799953321971564</v>
      </c>
      <c r="AP521">
        <v>1652.533922341222</v>
      </c>
      <c r="AQ521" s="1">
        <v>2507.0189044091089</v>
      </c>
      <c r="AR521" s="1">
        <v>7725.3530176996956</v>
      </c>
      <c r="AS521" s="1">
        <v>862.03312550940245</v>
      </c>
      <c r="AT521">
        <v>336.64695286599931</v>
      </c>
      <c r="AU521">
        <v>13083.58592282543</v>
      </c>
      <c r="AV521" s="1">
        <v>4696.6761465841246</v>
      </c>
      <c r="AW521" s="1">
        <v>0.33673725921999997</v>
      </c>
      <c r="AX521">
        <v>7013.2120492323102</v>
      </c>
      <c r="AY521" s="1">
        <v>0.49748701389</v>
      </c>
      <c r="AZ521">
        <v>1056.8797946724601</v>
      </c>
      <c r="BA521">
        <v>7.5982296840000005E-2</v>
      </c>
      <c r="BB521">
        <v>1253.9758264295749</v>
      </c>
      <c r="BC521" s="1">
        <v>8.9793430029999996E-2</v>
      </c>
      <c r="BD521">
        <v>14020.74381691847</v>
      </c>
      <c r="BE521" s="1">
        <v>0.56430552731783556</v>
      </c>
      <c r="BF521">
        <v>0.22084449904655309</v>
      </c>
      <c r="BG521">
        <v>0.16021133472035459</v>
      </c>
      <c r="BH521">
        <v>3.6374438874807208E-2</v>
      </c>
      <c r="BI521">
        <v>1.8264200040449562E-2</v>
      </c>
    </row>
    <row r="522" spans="1:61" x14ac:dyDescent="0.35">
      <c r="A522" t="s">
        <v>1845</v>
      </c>
      <c r="B522" t="s">
        <v>1149</v>
      </c>
      <c r="C522">
        <v>45.15</v>
      </c>
      <c r="D522">
        <v>66.734996546540273</v>
      </c>
      <c r="E522">
        <v>2430.4868064000011</v>
      </c>
      <c r="F522">
        <v>1.117128228534698E-2</v>
      </c>
      <c r="G522">
        <v>2.3267943559867721E-2</v>
      </c>
      <c r="H522" t="s">
        <v>3</v>
      </c>
      <c r="I522">
        <v>6.7679989676961039E-2</v>
      </c>
      <c r="J522">
        <v>0.84057453880278177</v>
      </c>
      <c r="K522">
        <v>5.8037417353051277E-2</v>
      </c>
      <c r="L522">
        <v>0.45363549275024068</v>
      </c>
      <c r="M522">
        <v>3.4620000263074192E-2</v>
      </c>
      <c r="N522">
        <v>0.16429732082286641</v>
      </c>
      <c r="O522">
        <v>67639.733903892498</v>
      </c>
      <c r="P522" s="1">
        <v>0.17248712085170731</v>
      </c>
      <c r="Q522">
        <v>0.14224348891902691</v>
      </c>
      <c r="R522">
        <v>0.68526939022926592</v>
      </c>
      <c r="S522">
        <v>18.867999999999999</v>
      </c>
      <c r="T522">
        <v>88906.958553165983</v>
      </c>
      <c r="U522" s="1">
        <v>133.44513529617461</v>
      </c>
      <c r="V522">
        <v>208965.46813383329</v>
      </c>
      <c r="W522" s="1">
        <v>0.74208977949861021</v>
      </c>
      <c r="X522">
        <v>0.19566008126224449</v>
      </c>
      <c r="Y522">
        <v>6.2250139239145109E-2</v>
      </c>
      <c r="Z522">
        <v>0.25791022050138962</v>
      </c>
      <c r="AA522">
        <v>208.9654681338333</v>
      </c>
      <c r="AB522">
        <v>6654.8841489998713</v>
      </c>
      <c r="AC522" s="1">
        <v>669.53955510950505</v>
      </c>
      <c r="AD522">
        <v>163855.19166800089</v>
      </c>
      <c r="AE522" s="1" t="s">
        <v>3</v>
      </c>
      <c r="AF522">
        <v>37127.300000000003</v>
      </c>
      <c r="AG522" s="1">
        <v>64178.713249979977</v>
      </c>
      <c r="AH522" s="1">
        <v>50.301717900000007</v>
      </c>
      <c r="AI522">
        <v>28.566284700000001</v>
      </c>
      <c r="AJ522">
        <v>34.797495349999998</v>
      </c>
      <c r="AK522">
        <v>2.1589999999999998</v>
      </c>
      <c r="AL522">
        <v>1.4023848000000001</v>
      </c>
      <c r="AM522">
        <v>1.8185621999999999</v>
      </c>
      <c r="AN522">
        <v>284.28427613548098</v>
      </c>
      <c r="AO522" s="1">
        <v>1.02723582059291</v>
      </c>
      <c r="AP522">
        <v>1772.733533585191</v>
      </c>
      <c r="AQ522" s="1">
        <v>2688.4583094165482</v>
      </c>
      <c r="AR522" s="1">
        <v>8089.4135552550097</v>
      </c>
      <c r="AS522" s="1">
        <v>890.40591222675118</v>
      </c>
      <c r="AT522">
        <v>464.7705845650832</v>
      </c>
      <c r="AU522">
        <v>13905.781895048591</v>
      </c>
      <c r="AV522" s="1">
        <v>5929.7124335364906</v>
      </c>
      <c r="AW522" s="1">
        <v>0.39823940491499987</v>
      </c>
      <c r="AX522">
        <v>6208.4327766691786</v>
      </c>
      <c r="AY522" s="1">
        <v>0.40729256096999988</v>
      </c>
      <c r="AZ522">
        <v>917.22108161147503</v>
      </c>
      <c r="BA522">
        <v>6.081212787000001E-2</v>
      </c>
      <c r="BB522">
        <v>2031.39623382587</v>
      </c>
      <c r="BC522" s="1">
        <v>0.13365590624000001</v>
      </c>
      <c r="BD522">
        <v>15086.762525643009</v>
      </c>
      <c r="BE522" s="1">
        <v>0.55251632439805254</v>
      </c>
      <c r="BF522">
        <v>0.23222090662270739</v>
      </c>
      <c r="BG522">
        <v>0.159466411792552</v>
      </c>
      <c r="BH522">
        <v>3.1697505793045651E-2</v>
      </c>
      <c r="BI522">
        <v>2.40988513936423E-2</v>
      </c>
    </row>
    <row r="523" spans="1:61" x14ac:dyDescent="0.35">
      <c r="A523" t="s">
        <v>1846</v>
      </c>
      <c r="B523" t="s">
        <v>1150</v>
      </c>
      <c r="C523">
        <v>40.799999999999997</v>
      </c>
      <c r="D523">
        <v>73.378100828825751</v>
      </c>
      <c r="E523">
        <v>2513.44812095</v>
      </c>
      <c r="F523">
        <v>1.448042381080041E-2</v>
      </c>
      <c r="G523">
        <v>2.021500377305421E-2</v>
      </c>
      <c r="H523" t="s">
        <v>3</v>
      </c>
      <c r="I523">
        <v>3.5612530885334517E-2</v>
      </c>
      <c r="J523">
        <v>0.89356350005135476</v>
      </c>
      <c r="K523">
        <v>3.9054178933387397E-2</v>
      </c>
      <c r="L523">
        <v>0.216547790904038</v>
      </c>
      <c r="M523">
        <v>1.28557568481171E-2</v>
      </c>
      <c r="N523">
        <v>0.131166700278668</v>
      </c>
      <c r="O523">
        <v>70913.203583273498</v>
      </c>
      <c r="P523" s="1">
        <v>0.1537024921974128</v>
      </c>
      <c r="Q523">
        <v>0.1625735540353101</v>
      </c>
      <c r="R523">
        <v>0.68372395376727702</v>
      </c>
      <c r="S523">
        <v>16.842500000000001</v>
      </c>
      <c r="T523">
        <v>93744.374479944017</v>
      </c>
      <c r="U523" s="1">
        <v>150.6941918238891</v>
      </c>
      <c r="V523">
        <v>257607.2896706266</v>
      </c>
      <c r="W523" s="1">
        <v>0.81573166023693378</v>
      </c>
      <c r="X523">
        <v>0.1227734779894769</v>
      </c>
      <c r="Y523">
        <v>6.1494861773589232E-2</v>
      </c>
      <c r="Z523">
        <v>0.18426833976306611</v>
      </c>
      <c r="AA523">
        <v>257.6072896706267</v>
      </c>
      <c r="AB523">
        <v>8172.1869561522744</v>
      </c>
      <c r="AC523" s="1">
        <v>889.08961879554283</v>
      </c>
      <c r="AD523">
        <v>220057.36166174209</v>
      </c>
      <c r="AE523" s="1" t="s">
        <v>3</v>
      </c>
      <c r="AF523">
        <v>46644.35</v>
      </c>
      <c r="AG523" s="1">
        <v>93734.532954195776</v>
      </c>
      <c r="AH523" s="1">
        <v>55.772365850000007</v>
      </c>
      <c r="AI523">
        <v>29.8125435</v>
      </c>
      <c r="AJ523">
        <v>34.296031450000001</v>
      </c>
      <c r="AK523">
        <v>1.9664999999999999</v>
      </c>
      <c r="AL523">
        <v>1.52711405</v>
      </c>
      <c r="AM523">
        <v>1.7915211499999999</v>
      </c>
      <c r="AN523">
        <v>203.11060829078829</v>
      </c>
      <c r="AO523" s="1">
        <v>0.79365725572183476</v>
      </c>
      <c r="AP523">
        <v>1715.834080031645</v>
      </c>
      <c r="AQ523" s="1">
        <v>2618.9797042836071</v>
      </c>
      <c r="AR523" s="1">
        <v>7860.2917127724813</v>
      </c>
      <c r="AS523" s="1">
        <v>834.19092006086817</v>
      </c>
      <c r="AT523">
        <v>326.4328991915437</v>
      </c>
      <c r="AU523">
        <v>13355.72931634015</v>
      </c>
      <c r="AV523" s="1">
        <v>4514.6189433389254</v>
      </c>
      <c r="AW523" s="1">
        <v>0.32309859507499999</v>
      </c>
      <c r="AX523">
        <v>7448.543714577655</v>
      </c>
      <c r="AY523" s="1">
        <v>0.51926921423499994</v>
      </c>
      <c r="AZ523">
        <v>1095.509980145255</v>
      </c>
      <c r="BA523">
        <v>7.6669176285000001E-2</v>
      </c>
      <c r="BB523">
        <v>1148.3835910642199</v>
      </c>
      <c r="BC523" s="1">
        <v>8.0963014390000004E-2</v>
      </c>
      <c r="BD523">
        <v>14207.05622912605</v>
      </c>
      <c r="BE523" s="1">
        <v>0.578459740025554</v>
      </c>
      <c r="BF523">
        <v>0.2292476902878777</v>
      </c>
      <c r="BG523">
        <v>0.1379831313277754</v>
      </c>
      <c r="BH523">
        <v>3.688316573155339E-2</v>
      </c>
      <c r="BI523">
        <v>1.74262726272396E-2</v>
      </c>
    </row>
    <row r="524" spans="1:61" x14ac:dyDescent="0.35">
      <c r="A524" t="s">
        <v>1847</v>
      </c>
      <c r="B524" t="s">
        <v>1151</v>
      </c>
      <c r="C524">
        <v>41.5</v>
      </c>
      <c r="D524">
        <v>303.77447191481281</v>
      </c>
      <c r="E524">
        <v>11940.659782750001</v>
      </c>
      <c r="F524">
        <v>2.029511737660181E-2</v>
      </c>
      <c r="G524">
        <v>0.37495068388670871</v>
      </c>
      <c r="H524">
        <v>1.9591035090164989E-3</v>
      </c>
      <c r="I524">
        <v>0.14091418755333249</v>
      </c>
      <c r="J524">
        <v>0.35277947506191121</v>
      </c>
      <c r="K524">
        <v>0.11494656084421689</v>
      </c>
      <c r="L524">
        <v>0.9190822149543092</v>
      </c>
      <c r="M524">
        <v>7.2170390529032666E-2</v>
      </c>
      <c r="N524">
        <v>0.19358585764615091</v>
      </c>
      <c r="O524">
        <v>69650.930863280999</v>
      </c>
      <c r="P524" s="1">
        <v>0.26621750004644629</v>
      </c>
      <c r="Q524">
        <v>0.1927260156953606</v>
      </c>
      <c r="R524">
        <v>0.54105648425819319</v>
      </c>
      <c r="S524">
        <v>129.4265</v>
      </c>
      <c r="T524">
        <v>94817.380175922997</v>
      </c>
      <c r="U524" s="1">
        <v>107.7266645865998</v>
      </c>
      <c r="V524">
        <v>155239.2407118956</v>
      </c>
      <c r="W524" s="1">
        <v>0.64367501785418946</v>
      </c>
      <c r="X524">
        <v>0.27923607188980237</v>
      </c>
      <c r="Y524">
        <v>7.70889102560081E-2</v>
      </c>
      <c r="Z524">
        <v>0.35632498214581049</v>
      </c>
      <c r="AA524">
        <v>155.2392407118956</v>
      </c>
      <c r="AB524">
        <v>6487.6129885125174</v>
      </c>
      <c r="AC524" s="1">
        <v>642.12131964342439</v>
      </c>
      <c r="AD524">
        <v>94894.825265223932</v>
      </c>
      <c r="AE524" s="1" t="s">
        <v>3</v>
      </c>
      <c r="AF524">
        <v>31110.3</v>
      </c>
      <c r="AG524" s="1">
        <v>48870.708288598471</v>
      </c>
      <c r="AH524" s="1">
        <v>63.523438349999992</v>
      </c>
      <c r="AI524">
        <v>36.991824700000002</v>
      </c>
      <c r="AJ524">
        <v>46.927897850000001</v>
      </c>
      <c r="AK524">
        <v>2.2069999999999999</v>
      </c>
      <c r="AL524">
        <v>1.7511254999999999</v>
      </c>
      <c r="AM524">
        <v>1.9697104999999999</v>
      </c>
      <c r="AN524">
        <v>7.2906756133461856E-2</v>
      </c>
      <c r="AO524">
        <v>1.1923339923286771</v>
      </c>
      <c r="AP524">
        <v>2580.7854234428428</v>
      </c>
      <c r="AQ524" s="1">
        <v>4059.2697161363149</v>
      </c>
      <c r="AR524" s="1">
        <v>10121.42587122588</v>
      </c>
      <c r="AS524" s="1">
        <v>1503.3925095176139</v>
      </c>
      <c r="AT524" s="1">
        <v>934.43564158988465</v>
      </c>
      <c r="AU524">
        <v>19199.309161912541</v>
      </c>
      <c r="AV524" s="1">
        <v>9006.3471912913283</v>
      </c>
      <c r="AW524" s="1">
        <v>0.44583021048499999</v>
      </c>
      <c r="AX524">
        <v>5912.6655737646561</v>
      </c>
      <c r="AY524" s="1">
        <v>0.29073261119999999</v>
      </c>
      <c r="AZ524">
        <v>904.60802959417492</v>
      </c>
      <c r="BA524">
        <v>4.5758218480000001E-2</v>
      </c>
      <c r="BB524">
        <v>4530.5871936967906</v>
      </c>
      <c r="BC524" s="1">
        <v>0.21767895985499999</v>
      </c>
      <c r="BD524">
        <v>20354.207988346949</v>
      </c>
      <c r="BE524" s="1">
        <v>0.57661587146649929</v>
      </c>
      <c r="BF524">
        <v>0.21620894911276459</v>
      </c>
      <c r="BG524">
        <v>0.16232406873623709</v>
      </c>
      <c r="BH524">
        <v>3.3364263387467959E-2</v>
      </c>
      <c r="BI524">
        <v>1.148684729703105E-2</v>
      </c>
    </row>
    <row r="525" spans="1:61" x14ac:dyDescent="0.35">
      <c r="A525" t="s">
        <v>1848</v>
      </c>
      <c r="B525" t="s">
        <v>1152</v>
      </c>
      <c r="C525">
        <v>14.7</v>
      </c>
      <c r="D525">
        <v>118.9314363361198</v>
      </c>
      <c r="E525">
        <v>1229.85920665</v>
      </c>
      <c r="F525">
        <v>2.0516202165683822E-2</v>
      </c>
      <c r="G525">
        <v>2.8919326600680431E-2</v>
      </c>
      <c r="H525" t="s">
        <v>3</v>
      </c>
      <c r="I525">
        <v>4.7058579003358879E-2</v>
      </c>
      <c r="J525">
        <v>0.87148833585522423</v>
      </c>
      <c r="K525">
        <v>5.1135902570617987E-2</v>
      </c>
      <c r="L525">
        <v>0.46998554847705309</v>
      </c>
      <c r="M525">
        <v>3.0453106222596681E-2</v>
      </c>
      <c r="N525">
        <v>0.1598238695849781</v>
      </c>
      <c r="O525">
        <v>62331.178327611509</v>
      </c>
      <c r="P525" s="1">
        <v>0.20239144806795331</v>
      </c>
      <c r="Q525">
        <v>0.1975715388856677</v>
      </c>
      <c r="R525">
        <v>0.6000370130463788</v>
      </c>
      <c r="S525">
        <v>11.974500000000001</v>
      </c>
      <c r="T525">
        <v>81538.088907894999</v>
      </c>
      <c r="U525" s="1">
        <v>110.6496893995386</v>
      </c>
      <c r="V525">
        <v>177930.15201633581</v>
      </c>
      <c r="W525" s="1">
        <v>0.73848104208970011</v>
      </c>
      <c r="X525">
        <v>0.1818764916884566</v>
      </c>
      <c r="Y525">
        <v>7.9642466221843136E-2</v>
      </c>
      <c r="Z525">
        <v>0.26151895791029978</v>
      </c>
      <c r="AA525">
        <v>177.9301520163358</v>
      </c>
      <c r="AB525">
        <v>5636.5500757571253</v>
      </c>
      <c r="AC525" s="1">
        <v>641.70178458859823</v>
      </c>
      <c r="AD525">
        <v>141903.9729244402</v>
      </c>
      <c r="AE525" s="1" t="s">
        <v>3</v>
      </c>
      <c r="AF525">
        <v>36116.949999999997</v>
      </c>
      <c r="AG525" s="1">
        <v>57055.61848058844</v>
      </c>
      <c r="AH525" s="1">
        <v>51.114590250000013</v>
      </c>
      <c r="AI525">
        <v>28.953982150000002</v>
      </c>
      <c r="AJ525">
        <v>37.515341650000003</v>
      </c>
      <c r="AK525">
        <v>1.9375</v>
      </c>
      <c r="AL525">
        <v>1.45453885</v>
      </c>
      <c r="AM525">
        <v>1.7263322000000001</v>
      </c>
      <c r="AN525">
        <v>279.6448629674839</v>
      </c>
      <c r="AO525">
        <v>1.017906148059347</v>
      </c>
      <c r="AP525">
        <v>2087.7515350959179</v>
      </c>
      <c r="AQ525" s="1">
        <v>2632.8642901230351</v>
      </c>
      <c r="AR525" s="1">
        <v>8166.5850553133623</v>
      </c>
      <c r="AS525" s="1">
        <v>899.13523653982554</v>
      </c>
      <c r="AT525">
        <v>441.32213705057512</v>
      </c>
      <c r="AU525">
        <v>14227.65825412272</v>
      </c>
      <c r="AV525" s="1">
        <v>7556.4175366463814</v>
      </c>
      <c r="AW525" s="1">
        <v>0.46922409314000008</v>
      </c>
      <c r="AX525">
        <v>5328.558005859215</v>
      </c>
      <c r="AY525" s="1">
        <v>0.32979701367499992</v>
      </c>
      <c r="AZ525">
        <v>990.59310122661009</v>
      </c>
      <c r="BA525">
        <v>6.2465532385000001E-2</v>
      </c>
      <c r="BB525">
        <v>2300.9272614496499</v>
      </c>
      <c r="BC525" s="1">
        <v>0.13851336079000001</v>
      </c>
      <c r="BD525">
        <v>16176.495905181861</v>
      </c>
      <c r="BE525" s="1">
        <v>0.53959256786614207</v>
      </c>
      <c r="BF525">
        <v>0.23589481557722711</v>
      </c>
      <c r="BG525">
        <v>0.1692233649904348</v>
      </c>
      <c r="BH525">
        <v>3.5170901064236891E-2</v>
      </c>
      <c r="BI525">
        <v>2.0118350501959179E-2</v>
      </c>
    </row>
    <row r="526" spans="1:61" x14ac:dyDescent="0.35">
      <c r="A526" t="s">
        <v>1849</v>
      </c>
      <c r="B526" t="s">
        <v>1153</v>
      </c>
      <c r="C526">
        <v>73.25</v>
      </c>
      <c r="D526">
        <v>11.44504344030358</v>
      </c>
      <c r="E526">
        <v>807.56537235000019</v>
      </c>
      <c r="F526">
        <v>1.7601499456067281E-2</v>
      </c>
      <c r="G526">
        <v>1.2373676594300441E-2</v>
      </c>
      <c r="H526" t="s">
        <v>3</v>
      </c>
      <c r="I526">
        <v>2.8418225939031701E-2</v>
      </c>
      <c r="J526">
        <v>0.94193966874993895</v>
      </c>
      <c r="K526">
        <v>2.786657735885581E-2</v>
      </c>
      <c r="L526">
        <v>0.36063398317887402</v>
      </c>
      <c r="M526">
        <v>1.7476206617365479E-2</v>
      </c>
      <c r="N526">
        <v>0.15616556057961731</v>
      </c>
      <c r="O526">
        <v>60396.832519657997</v>
      </c>
      <c r="P526" s="1">
        <v>0.2389938510923944</v>
      </c>
      <c r="Q526">
        <v>0.19336766608073441</v>
      </c>
      <c r="R526">
        <v>0.56763848282687113</v>
      </c>
      <c r="S526">
        <v>9.3094999999999981</v>
      </c>
      <c r="T526">
        <v>75208.37195951301</v>
      </c>
      <c r="U526" s="1">
        <v>96.784687404249695</v>
      </c>
      <c r="V526">
        <v>216115.25795533351</v>
      </c>
      <c r="W526" s="1">
        <v>0.82972223199851725</v>
      </c>
      <c r="X526">
        <v>5.5132542565611682E-2</v>
      </c>
      <c r="Y526">
        <v>0.1151452254358712</v>
      </c>
      <c r="Z526">
        <v>0.17027776800148281</v>
      </c>
      <c r="AA526">
        <v>216.1152579553335</v>
      </c>
      <c r="AB526">
        <v>5268.7216059864968</v>
      </c>
      <c r="AC526" s="1">
        <v>580.08235214317654</v>
      </c>
      <c r="AD526">
        <v>177825.85692779609</v>
      </c>
      <c r="AE526" s="1" t="s">
        <v>3</v>
      </c>
      <c r="AF526">
        <v>39531.974999999999</v>
      </c>
      <c r="AG526" s="1">
        <v>62340.522341641277</v>
      </c>
      <c r="AH526" s="1">
        <v>33.483351949999999</v>
      </c>
      <c r="AI526">
        <v>21.870074049999999</v>
      </c>
      <c r="AJ526">
        <v>23.846848000000001</v>
      </c>
      <c r="AK526">
        <v>2.0994999999999999</v>
      </c>
      <c r="AL526">
        <v>1.3924110000000001</v>
      </c>
      <c r="AM526">
        <v>1.6151533499999999</v>
      </c>
      <c r="AN526">
        <v>1438.1595893965291</v>
      </c>
      <c r="AO526" s="1">
        <v>1.3211783670177339</v>
      </c>
      <c r="AP526">
        <v>2186.0987079644929</v>
      </c>
      <c r="AQ526" s="1">
        <v>3101.5077593950941</v>
      </c>
      <c r="AR526" s="1">
        <v>8348.7835689516669</v>
      </c>
      <c r="AS526" s="1">
        <v>808.26295552678414</v>
      </c>
      <c r="AT526">
        <v>484.10931533422422</v>
      </c>
      <c r="AU526">
        <v>14928.76230717227</v>
      </c>
      <c r="AV526" s="1">
        <v>7837.80696911003</v>
      </c>
      <c r="AW526" s="1">
        <v>0.46795467396000001</v>
      </c>
      <c r="AX526">
        <v>5930.6128992589411</v>
      </c>
      <c r="AY526" s="1">
        <v>0.34252302048999989</v>
      </c>
      <c r="AZ526">
        <v>1289.9798844858351</v>
      </c>
      <c r="BA526">
        <v>7.6401727055000007E-2</v>
      </c>
      <c r="BB526">
        <v>1926.04510828803</v>
      </c>
      <c r="BC526" s="1">
        <v>0.11312057851</v>
      </c>
      <c r="BD526">
        <v>16984.444861142842</v>
      </c>
      <c r="BE526" s="1">
        <v>0.5413818406579185</v>
      </c>
      <c r="BF526">
        <v>0.23051379076957071</v>
      </c>
      <c r="BG526">
        <v>0.16170912811390301</v>
      </c>
      <c r="BH526">
        <v>4.1063558046572031E-2</v>
      </c>
      <c r="BI526">
        <v>2.5331682412035629E-2</v>
      </c>
    </row>
    <row r="527" spans="1:61" x14ac:dyDescent="0.35">
      <c r="A527" t="s">
        <v>1850</v>
      </c>
      <c r="B527" t="s">
        <v>1154</v>
      </c>
      <c r="C527">
        <v>119.3</v>
      </c>
      <c r="D527">
        <v>15.50622431634776</v>
      </c>
      <c r="E527">
        <v>1675.77096065</v>
      </c>
      <c r="F527">
        <v>6.6718894958107356E-3</v>
      </c>
      <c r="G527">
        <v>1.0090158875373151E-2</v>
      </c>
      <c r="H527" t="s">
        <v>3</v>
      </c>
      <c r="I527">
        <v>3.109696281700319E-2</v>
      </c>
      <c r="J527">
        <v>0.92529191744075734</v>
      </c>
      <c r="K527">
        <v>3.1169779667178241E-2</v>
      </c>
      <c r="L527">
        <v>0.33264915173498039</v>
      </c>
      <c r="M527">
        <v>7.0674897921805934E-3</v>
      </c>
      <c r="N527">
        <v>0.15679813755684091</v>
      </c>
      <c r="O527">
        <v>64556.315558041497</v>
      </c>
      <c r="P527" s="1">
        <v>0.17597060556701391</v>
      </c>
      <c r="Q527">
        <v>0.16802982856580831</v>
      </c>
      <c r="R527">
        <v>0.65599956586717778</v>
      </c>
      <c r="S527">
        <v>14.512499999999999</v>
      </c>
      <c r="T527">
        <v>84715.853238408003</v>
      </c>
      <c r="U527" s="1">
        <v>120.6920329441719</v>
      </c>
      <c r="V527">
        <v>247518.44705927331</v>
      </c>
      <c r="W527" s="1">
        <v>0.77015939691696256</v>
      </c>
      <c r="X527">
        <v>8.4644877115381267E-2</v>
      </c>
      <c r="Y527">
        <v>0.1451957259676562</v>
      </c>
      <c r="Z527">
        <v>0.2298406030830375</v>
      </c>
      <c r="AA527">
        <v>247.51844705927331</v>
      </c>
      <c r="AB527">
        <v>6481.9340630981224</v>
      </c>
      <c r="AC527" s="1">
        <v>614.24936913509464</v>
      </c>
      <c r="AD527">
        <v>213012.80942602249</v>
      </c>
      <c r="AE527" s="1" t="s">
        <v>3</v>
      </c>
      <c r="AF527">
        <v>41695.074999999997</v>
      </c>
      <c r="AG527" s="1">
        <v>71050.46222019101</v>
      </c>
      <c r="AH527" s="1">
        <v>37.881892749999999</v>
      </c>
      <c r="AI527">
        <v>22.8225181</v>
      </c>
      <c r="AJ527">
        <v>25.465110599999999</v>
      </c>
      <c r="AK527">
        <v>2.3479999999999999</v>
      </c>
      <c r="AL527">
        <v>1.41155695</v>
      </c>
      <c r="AM527">
        <v>1.797742</v>
      </c>
      <c r="AN527">
        <v>964.82429562753316</v>
      </c>
      <c r="AO527" s="1">
        <v>1.0172348951432539</v>
      </c>
      <c r="AP527">
        <v>1747.340191322015</v>
      </c>
      <c r="AQ527" s="1">
        <v>2840.676059818381</v>
      </c>
      <c r="AR527" s="1">
        <v>7938.352317932714</v>
      </c>
      <c r="AS527" s="1">
        <v>850.19971245910926</v>
      </c>
      <c r="AT527">
        <v>341.38513386622071</v>
      </c>
      <c r="AU527">
        <v>13717.95341539844</v>
      </c>
      <c r="AV527" s="1">
        <v>6353.0051357236962</v>
      </c>
      <c r="AW527" s="1">
        <v>0.41879860200000002</v>
      </c>
      <c r="AX527">
        <v>6439.9297951736053</v>
      </c>
      <c r="AY527" s="1">
        <v>0.40643904189500002</v>
      </c>
      <c r="AZ527">
        <v>1126.460813961655</v>
      </c>
      <c r="BA527">
        <v>7.2698788180000001E-2</v>
      </c>
      <c r="BB527">
        <v>1590.57756382056</v>
      </c>
      <c r="BC527" s="1">
        <v>0.10206356794</v>
      </c>
      <c r="BD527">
        <v>15509.97330867951</v>
      </c>
      <c r="BE527" s="1">
        <v>0.55952267584183679</v>
      </c>
      <c r="BF527">
        <v>0.23645580652553269</v>
      </c>
      <c r="BG527">
        <v>0.14254104085770389</v>
      </c>
      <c r="BH527">
        <v>4.096480841008146E-2</v>
      </c>
      <c r="BI527">
        <v>2.0515668364845079E-2</v>
      </c>
    </row>
    <row r="528" spans="1:61" x14ac:dyDescent="0.35">
      <c r="A528" t="s">
        <v>1851</v>
      </c>
      <c r="B528" t="s">
        <v>1155</v>
      </c>
      <c r="C528">
        <v>123.8</v>
      </c>
      <c r="D528">
        <v>7.8329748376931887</v>
      </c>
      <c r="E528">
        <v>842.90105805000007</v>
      </c>
      <c r="F528" t="s">
        <v>3</v>
      </c>
      <c r="G528" t="s">
        <v>3</v>
      </c>
      <c r="H528" t="s">
        <v>3</v>
      </c>
      <c r="I528">
        <v>2.1166591714972201E-2</v>
      </c>
      <c r="J528">
        <v>0.96102868965169963</v>
      </c>
      <c r="K528">
        <v>1.9078320431136251E-2</v>
      </c>
      <c r="L528">
        <v>0.37747254764291638</v>
      </c>
      <c r="M528" t="s">
        <v>3</v>
      </c>
      <c r="N528">
        <v>0.1518288112946192</v>
      </c>
      <c r="O528">
        <v>60726.758193280497</v>
      </c>
      <c r="P528" s="1">
        <v>0.1914600017916519</v>
      </c>
      <c r="Q528">
        <v>0.17369336927350121</v>
      </c>
      <c r="R528">
        <v>0.634846628934847</v>
      </c>
      <c r="S528">
        <v>9.0585000000000004</v>
      </c>
      <c r="T528">
        <v>78449.055419217009</v>
      </c>
      <c r="U528" s="1">
        <v>102.1766416438689</v>
      </c>
      <c r="V528">
        <v>266939.01829162432</v>
      </c>
      <c r="W528" s="1">
        <v>0.71975396849474982</v>
      </c>
      <c r="X528">
        <v>6.5690980161899434E-2</v>
      </c>
      <c r="Y528">
        <v>0.21455505134335059</v>
      </c>
      <c r="Z528">
        <v>0.28024603150525002</v>
      </c>
      <c r="AA528">
        <v>266.93901829162422</v>
      </c>
      <c r="AB528">
        <v>7207.5716024807944</v>
      </c>
      <c r="AC528" s="1">
        <v>542.85326560790895</v>
      </c>
      <c r="AD528">
        <v>223132.42216240629</v>
      </c>
      <c r="AE528" s="1" t="s">
        <v>3</v>
      </c>
      <c r="AF528">
        <v>37729.574999999997</v>
      </c>
      <c r="AG528" s="1">
        <v>61061.053322027466</v>
      </c>
      <c r="AH528" s="1">
        <v>33.966091400000003</v>
      </c>
      <c r="AI528">
        <v>22.37516965</v>
      </c>
      <c r="AJ528">
        <v>24.395164900000001</v>
      </c>
      <c r="AK528">
        <v>1.84</v>
      </c>
      <c r="AL528">
        <v>1.198996</v>
      </c>
      <c r="AM528">
        <v>1.3697033000000001</v>
      </c>
      <c r="AN528">
        <v>1043.5960878780879</v>
      </c>
      <c r="AO528" s="1">
        <v>1.232618713788822</v>
      </c>
      <c r="AP528">
        <v>2283.637135401967</v>
      </c>
      <c r="AQ528" s="1">
        <v>3309.1063992224108</v>
      </c>
      <c r="AR528" s="1">
        <v>9024.8567672477584</v>
      </c>
      <c r="AS528" s="1">
        <v>789.09519597435246</v>
      </c>
      <c r="AT528">
        <v>511.19987358356258</v>
      </c>
      <c r="AU528">
        <v>15917.89537143005</v>
      </c>
      <c r="AV528" s="1">
        <v>7826.3873724781761</v>
      </c>
      <c r="AW528" s="1">
        <v>0.44810686527999988</v>
      </c>
      <c r="AX528">
        <v>6727.2508407611767</v>
      </c>
      <c r="AY528" s="1">
        <v>0.35245877668999998</v>
      </c>
      <c r="AZ528">
        <v>1432.0986725545249</v>
      </c>
      <c r="BA528">
        <v>7.9404324334999984E-2</v>
      </c>
      <c r="BB528">
        <v>2156.6121088231512</v>
      </c>
      <c r="BC528" s="1">
        <v>0.120030033695</v>
      </c>
      <c r="BD528">
        <v>18142.348994617019</v>
      </c>
      <c r="BE528" s="1">
        <v>0.53166562634788084</v>
      </c>
      <c r="BF528">
        <v>0.24423659831189851</v>
      </c>
      <c r="BG528">
        <v>0.14447493237453909</v>
      </c>
      <c r="BH528">
        <v>4.406660365786224E-2</v>
      </c>
      <c r="BI528">
        <v>3.5556239307819162E-2</v>
      </c>
    </row>
    <row r="529" spans="1:61" x14ac:dyDescent="0.35">
      <c r="A529" t="s">
        <v>1852</v>
      </c>
      <c r="B529" t="s">
        <v>1156</v>
      </c>
      <c r="C529">
        <v>92.5</v>
      </c>
      <c r="D529">
        <v>9.8566711941561422</v>
      </c>
      <c r="E529">
        <v>811.88536959999988</v>
      </c>
      <c r="F529">
        <v>1.7601499456067281E-2</v>
      </c>
      <c r="G529">
        <v>1.252941494069318E-2</v>
      </c>
      <c r="H529" t="s">
        <v>3</v>
      </c>
      <c r="I529">
        <v>3.7544210885306413E-2</v>
      </c>
      <c r="J529">
        <v>0.92398244286430986</v>
      </c>
      <c r="K529">
        <v>3.3006977706536718E-2</v>
      </c>
      <c r="L529">
        <v>0.3989576798751055</v>
      </c>
      <c r="M529">
        <v>1.8535951183538211E-2</v>
      </c>
      <c r="N529">
        <v>0.1569962288819382</v>
      </c>
      <c r="O529">
        <v>60105.795094563007</v>
      </c>
      <c r="P529" s="1">
        <v>0.24219406449255609</v>
      </c>
      <c r="Q529">
        <v>0.20364968725287591</v>
      </c>
      <c r="R529">
        <v>0.55415624825456811</v>
      </c>
      <c r="S529">
        <v>9.8490000000000002</v>
      </c>
      <c r="T529">
        <v>74797.707532963977</v>
      </c>
      <c r="U529" s="1">
        <v>87.03698399920556</v>
      </c>
      <c r="V529">
        <v>219138.23801519079</v>
      </c>
      <c r="W529" s="1">
        <v>0.82910426949149962</v>
      </c>
      <c r="X529">
        <v>6.4975664457833759E-2</v>
      </c>
      <c r="Y529">
        <v>0.1059200660506667</v>
      </c>
      <c r="Z529">
        <v>0.1708957305085004</v>
      </c>
      <c r="AA529">
        <v>219.13823801519081</v>
      </c>
      <c r="AB529">
        <v>5461.3991501218807</v>
      </c>
      <c r="AC529" s="1">
        <v>608.56671180328772</v>
      </c>
      <c r="AD529">
        <v>186781.32419292719</v>
      </c>
      <c r="AE529" s="1" t="s">
        <v>3</v>
      </c>
      <c r="AF529">
        <v>39773.025000000001</v>
      </c>
      <c r="AG529" s="1">
        <v>62413.748121268087</v>
      </c>
      <c r="AH529" s="1">
        <v>36.401135800000013</v>
      </c>
      <c r="AI529">
        <v>22.619120800000001</v>
      </c>
      <c r="AJ529">
        <v>25.94707395</v>
      </c>
      <c r="AK529">
        <v>1.8420000000000001</v>
      </c>
      <c r="AL529">
        <v>1.2148957499999999</v>
      </c>
      <c r="AM529">
        <v>1.59095575</v>
      </c>
      <c r="AN529">
        <v>1457.8613331666261</v>
      </c>
      <c r="AO529" s="1">
        <v>1.3473158933577569</v>
      </c>
      <c r="AP529">
        <v>2167.3811069643989</v>
      </c>
      <c r="AQ529" s="1">
        <v>3082.413184366465</v>
      </c>
      <c r="AR529" s="1">
        <v>8232.7659119480068</v>
      </c>
      <c r="AS529" s="1">
        <v>847.82382835812427</v>
      </c>
      <c r="AT529">
        <v>420.82606008482361</v>
      </c>
      <c r="AU529">
        <v>14751.210091721819</v>
      </c>
      <c r="AV529" s="1">
        <v>7908.9994890511152</v>
      </c>
      <c r="AW529" s="1">
        <v>0.46775818895999999</v>
      </c>
      <c r="AX529">
        <v>6113.6813466205804</v>
      </c>
      <c r="AY529" s="1">
        <v>0.35572563390999989</v>
      </c>
      <c r="AZ529">
        <v>1157.92621420043</v>
      </c>
      <c r="BA529">
        <v>6.7835583195000007E-2</v>
      </c>
      <c r="BB529">
        <v>1885.5115975679701</v>
      </c>
      <c r="BC529" s="1">
        <v>0.108680593945</v>
      </c>
      <c r="BD529">
        <v>17066.1186474401</v>
      </c>
      <c r="BE529" s="1">
        <v>0.54977933140126112</v>
      </c>
      <c r="BF529">
        <v>0.2280153675466825</v>
      </c>
      <c r="BG529">
        <v>0.1641787438402692</v>
      </c>
      <c r="BH529">
        <v>4.1173476791666302E-2</v>
      </c>
      <c r="BI529">
        <v>1.6853080420120809E-2</v>
      </c>
    </row>
    <row r="530" spans="1:61" x14ac:dyDescent="0.35">
      <c r="A530" t="s">
        <v>1853</v>
      </c>
      <c r="B530" t="s">
        <v>1157</v>
      </c>
      <c r="C530">
        <v>87.6</v>
      </c>
      <c r="D530">
        <v>15.49920134667895</v>
      </c>
      <c r="E530">
        <v>1143.83407455</v>
      </c>
      <c r="F530" t="s">
        <v>3</v>
      </c>
      <c r="G530">
        <v>1.326029969849718E-2</v>
      </c>
      <c r="H530" t="s">
        <v>3</v>
      </c>
      <c r="I530">
        <v>1.732758670653755E-2</v>
      </c>
      <c r="J530">
        <v>0.9440567776566231</v>
      </c>
      <c r="K530">
        <v>3.2920726771388242E-2</v>
      </c>
      <c r="L530">
        <v>0.90150820217481742</v>
      </c>
      <c r="M530" t="s">
        <v>3</v>
      </c>
      <c r="N530">
        <v>0.18412067631797621</v>
      </c>
      <c r="O530">
        <v>60502.559412703013</v>
      </c>
      <c r="P530" s="1">
        <v>0.20052328654404181</v>
      </c>
      <c r="Q530">
        <v>0.18129695965257139</v>
      </c>
      <c r="R530">
        <v>0.61817975380338674</v>
      </c>
      <c r="S530">
        <v>11.507999999999999</v>
      </c>
      <c r="T530">
        <v>82508.467950512</v>
      </c>
      <c r="U530" s="1">
        <v>100.53650138438989</v>
      </c>
      <c r="V530">
        <v>164515.01476148039</v>
      </c>
      <c r="W530" s="1">
        <v>0.66138160743272068</v>
      </c>
      <c r="X530">
        <v>0.1091582505498952</v>
      </c>
      <c r="Y530">
        <v>0.22946014201738421</v>
      </c>
      <c r="Z530">
        <v>0.33861839256727949</v>
      </c>
      <c r="AA530">
        <v>164.5150147614803</v>
      </c>
      <c r="AB530">
        <v>3782.979397672203</v>
      </c>
      <c r="AC530" s="1">
        <v>383.45599838989881</v>
      </c>
      <c r="AD530">
        <v>120867.3548260855</v>
      </c>
      <c r="AE530" s="1" t="s">
        <v>3</v>
      </c>
      <c r="AF530">
        <v>33559.824999999997</v>
      </c>
      <c r="AG530" s="1">
        <v>50658.848204757393</v>
      </c>
      <c r="AH530" s="1">
        <v>28.47896905</v>
      </c>
      <c r="AI530">
        <v>21.379179149999999</v>
      </c>
      <c r="AJ530">
        <v>23.1178478</v>
      </c>
      <c r="AK530">
        <v>1.415</v>
      </c>
      <c r="AL530">
        <v>1.1660704500000001</v>
      </c>
      <c r="AM530">
        <v>1.3116926499999999</v>
      </c>
      <c r="AN530">
        <v>25.383878264494221</v>
      </c>
      <c r="AO530">
        <v>0.88111097162524266</v>
      </c>
      <c r="AP530">
        <v>2148.733506010818</v>
      </c>
      <c r="AQ530" s="1">
        <v>3656.3565896167461</v>
      </c>
      <c r="AR530" s="1">
        <v>9252.4072390663896</v>
      </c>
      <c r="AS530" s="1">
        <v>896.26999776255946</v>
      </c>
      <c r="AT530">
        <v>405.68801390401211</v>
      </c>
      <c r="AU530">
        <v>16359.45534636053</v>
      </c>
      <c r="AV530" s="1">
        <v>10793.217156927591</v>
      </c>
      <c r="AW530" s="1">
        <v>0.59977415109499999</v>
      </c>
      <c r="AX530">
        <v>3350.868479234804</v>
      </c>
      <c r="AY530" s="1">
        <v>0.187351846775</v>
      </c>
      <c r="AZ530">
        <v>689.39916955949491</v>
      </c>
      <c r="BA530">
        <v>3.8443615180000022E-2</v>
      </c>
      <c r="BB530">
        <v>3127.3138526051198</v>
      </c>
      <c r="BC530" s="1">
        <v>0.17443038694499999</v>
      </c>
      <c r="BD530">
        <v>17960.79865832701</v>
      </c>
      <c r="BE530" s="1">
        <v>0.537041064586951</v>
      </c>
      <c r="BF530">
        <v>0.24842080166940611</v>
      </c>
      <c r="BG530">
        <v>0.14626841948380209</v>
      </c>
      <c r="BH530">
        <v>4.0237501131209469E-2</v>
      </c>
      <c r="BI530">
        <v>2.80322131286313E-2</v>
      </c>
    </row>
    <row r="531" spans="1:61" x14ac:dyDescent="0.35">
      <c r="A531" t="s">
        <v>1854</v>
      </c>
      <c r="B531" t="s">
        <v>1158</v>
      </c>
      <c r="C531">
        <v>84.75</v>
      </c>
      <c r="D531">
        <v>17.63976913632883</v>
      </c>
      <c r="E531">
        <v>1410.0688046499999</v>
      </c>
      <c r="F531">
        <v>8.3941443320007855E-3</v>
      </c>
      <c r="G531">
        <v>1.2241686383047861E-2</v>
      </c>
      <c r="H531" t="s">
        <v>3</v>
      </c>
      <c r="I531">
        <v>3.0578215387457731E-2</v>
      </c>
      <c r="J531">
        <v>0.92666753782417088</v>
      </c>
      <c r="K531">
        <v>3.1807599900365087E-2</v>
      </c>
      <c r="L531">
        <v>0.3256766029133259</v>
      </c>
      <c r="M531">
        <v>9.1199081994327632E-3</v>
      </c>
      <c r="N531">
        <v>0.14753515945629961</v>
      </c>
      <c r="O531">
        <v>62028.615240532512</v>
      </c>
      <c r="P531" s="1">
        <v>0.1922348738787471</v>
      </c>
      <c r="Q531">
        <v>0.1890028691930003</v>
      </c>
      <c r="R531">
        <v>0.61876225692825249</v>
      </c>
      <c r="S531">
        <v>13.0145</v>
      </c>
      <c r="T531">
        <v>79857.986780712497</v>
      </c>
      <c r="U531" s="1">
        <v>113.6064494457429</v>
      </c>
      <c r="V531">
        <v>234380.73742325811</v>
      </c>
      <c r="W531" s="1">
        <v>0.78861178889289951</v>
      </c>
      <c r="X531">
        <v>9.6283404113759061E-2</v>
      </c>
      <c r="Y531">
        <v>0.1151048069933414</v>
      </c>
      <c r="Z531">
        <v>0.2113882111071004</v>
      </c>
      <c r="AA531">
        <v>234.3807374232581</v>
      </c>
      <c r="AB531">
        <v>6082.1003095750657</v>
      </c>
      <c r="AC531" s="1">
        <v>606.16937991942143</v>
      </c>
      <c r="AD531">
        <v>200778.35768069199</v>
      </c>
      <c r="AE531" s="1" t="s">
        <v>3</v>
      </c>
      <c r="AF531">
        <v>40269.525000000001</v>
      </c>
      <c r="AG531" s="1">
        <v>68778.510339728775</v>
      </c>
      <c r="AH531" s="1">
        <v>38.782988749999987</v>
      </c>
      <c r="AI531">
        <v>22.843340900000001</v>
      </c>
      <c r="AJ531">
        <v>25.654930449999998</v>
      </c>
      <c r="AK531">
        <v>1.5865</v>
      </c>
      <c r="AL531">
        <v>0.97920335000000003</v>
      </c>
      <c r="AM531">
        <v>1.2164073</v>
      </c>
      <c r="AN531">
        <v>849.67670701354223</v>
      </c>
      <c r="AO531" s="1">
        <v>1.0061883838502019</v>
      </c>
      <c r="AP531">
        <v>1773.993218458384</v>
      </c>
      <c r="AQ531" s="1">
        <v>2807.497743770391</v>
      </c>
      <c r="AR531" s="1">
        <v>7925.0138309533286</v>
      </c>
      <c r="AS531" s="1">
        <v>822.54256571313363</v>
      </c>
      <c r="AT531">
        <v>375.80136160963337</v>
      </c>
      <c r="AU531">
        <v>13704.84872050487</v>
      </c>
      <c r="AV531" s="1">
        <v>6713.6312798703702</v>
      </c>
      <c r="AW531" s="1">
        <v>0.43802681783000003</v>
      </c>
      <c r="AX531">
        <v>5990.0845876651401</v>
      </c>
      <c r="AY531" s="1">
        <v>0.38392313444499998</v>
      </c>
      <c r="AZ531">
        <v>1200.96105115622</v>
      </c>
      <c r="BA531">
        <v>7.6868543600000006E-2</v>
      </c>
      <c r="BB531">
        <v>1576.41409255085</v>
      </c>
      <c r="BC531" s="1">
        <v>0.101181504135</v>
      </c>
      <c r="BD531">
        <v>15481.091011242581</v>
      </c>
      <c r="BE531" s="1">
        <v>0.55551055798141946</v>
      </c>
      <c r="BF531">
        <v>0.23252217686484011</v>
      </c>
      <c r="BG531">
        <v>0.15426953069560459</v>
      </c>
      <c r="BH531">
        <v>4.2011950624523481E-2</v>
      </c>
      <c r="BI531">
        <v>1.5685783833612511E-2</v>
      </c>
    </row>
    <row r="532" spans="1:61" x14ac:dyDescent="0.35">
      <c r="A532" t="s">
        <v>1855</v>
      </c>
      <c r="B532" t="s">
        <v>1159</v>
      </c>
      <c r="C532">
        <v>14.65</v>
      </c>
      <c r="D532">
        <v>284.22022347697839</v>
      </c>
      <c r="E532">
        <v>2604.0544003499999</v>
      </c>
      <c r="F532">
        <v>7.4320941670484699E-3</v>
      </c>
      <c r="G532">
        <v>0.36340689773077672</v>
      </c>
      <c r="H532" t="s">
        <v>3</v>
      </c>
      <c r="I532">
        <v>0.139325313742726</v>
      </c>
      <c r="J532">
        <v>0.38591453249127639</v>
      </c>
      <c r="K532">
        <v>0.1247227071686678</v>
      </c>
      <c r="L532">
        <v>0.99674448969532503</v>
      </c>
      <c r="M532">
        <v>5.7617887041853201E-2</v>
      </c>
      <c r="N532">
        <v>0.19793440499731091</v>
      </c>
      <c r="O532">
        <v>64410.148579047491</v>
      </c>
      <c r="P532" s="1">
        <v>0.24036630470671841</v>
      </c>
      <c r="Q532">
        <v>0.20764551978286161</v>
      </c>
      <c r="R532">
        <v>0.5519881755104199</v>
      </c>
      <c r="S532">
        <v>32.137500000000003</v>
      </c>
      <c r="T532">
        <v>86968.849464825995</v>
      </c>
      <c r="U532" s="1">
        <v>88.166925025813185</v>
      </c>
      <c r="V532">
        <v>129058.88274598859</v>
      </c>
      <c r="W532" s="1">
        <v>0.63661372646900938</v>
      </c>
      <c r="X532">
        <v>0.28048876288239699</v>
      </c>
      <c r="Y532">
        <v>8.2897510648593659E-2</v>
      </c>
      <c r="Z532">
        <v>0.36338627353099068</v>
      </c>
      <c r="AA532">
        <v>129.0588827459886</v>
      </c>
      <c r="AB532">
        <v>4917.9311850715731</v>
      </c>
      <c r="AC532" s="1">
        <v>541.77627600365656</v>
      </c>
      <c r="AD532">
        <v>78135.111978214554</v>
      </c>
      <c r="AE532" s="1" t="s">
        <v>3</v>
      </c>
      <c r="AF532">
        <v>28620.924999999999</v>
      </c>
      <c r="AG532" s="1">
        <v>43343.053155635847</v>
      </c>
      <c r="AH532" s="1">
        <v>56.405920150000007</v>
      </c>
      <c r="AI532">
        <v>34.43933655</v>
      </c>
      <c r="AJ532">
        <v>41.028147150000002</v>
      </c>
      <c r="AK532">
        <v>2.2475000000000001</v>
      </c>
      <c r="AL532">
        <v>1.76853145</v>
      </c>
      <c r="AM532">
        <v>2.0822302000000001</v>
      </c>
      <c r="AN532">
        <v>0</v>
      </c>
      <c r="AO532">
        <v>1.1762316991309589</v>
      </c>
      <c r="AP532">
        <v>2648.146097270268</v>
      </c>
      <c r="AQ532" s="1">
        <v>4310.4050403743622</v>
      </c>
      <c r="AR532" s="1">
        <v>10054.420361842929</v>
      </c>
      <c r="AS532" s="1">
        <v>1313.0982567124761</v>
      </c>
      <c r="AT532" s="1">
        <v>683.2926353929962</v>
      </c>
      <c r="AU532">
        <v>19009.362391593029</v>
      </c>
      <c r="AV532" s="1">
        <v>10247.12498289273</v>
      </c>
      <c r="AW532" s="1">
        <v>0.51571096931499993</v>
      </c>
      <c r="AX532">
        <v>4285.0372846411756</v>
      </c>
      <c r="AY532" s="1">
        <v>0.20720719477499999</v>
      </c>
      <c r="AZ532">
        <v>1014.233911447315</v>
      </c>
      <c r="BA532">
        <v>4.8932054765000003E-2</v>
      </c>
      <c r="BB532">
        <v>4651.4513286302245</v>
      </c>
      <c r="BC532" s="1">
        <v>0.2281497811649999</v>
      </c>
      <c r="BD532">
        <v>20197.847507611448</v>
      </c>
      <c r="BE532" s="1">
        <v>0.54855210778307728</v>
      </c>
      <c r="BF532">
        <v>0.22751538234275759</v>
      </c>
      <c r="BG532">
        <v>0.17858969106711889</v>
      </c>
      <c r="BH532">
        <v>3.1048488839832931E-2</v>
      </c>
      <c r="BI532">
        <v>1.4294329967213221E-2</v>
      </c>
    </row>
    <row r="533" spans="1:61" x14ac:dyDescent="0.35">
      <c r="A533" t="s">
        <v>1856</v>
      </c>
      <c r="B533" t="s">
        <v>1160</v>
      </c>
      <c r="C533">
        <v>30.4</v>
      </c>
      <c r="D533">
        <v>145.213637202614</v>
      </c>
      <c r="E533">
        <v>3811.7271576500002</v>
      </c>
      <c r="F533">
        <v>2.530765456431501E-2</v>
      </c>
      <c r="G533">
        <v>7.0277226869910697E-2</v>
      </c>
      <c r="H533">
        <v>2.315281540776828E-3</v>
      </c>
      <c r="I533">
        <v>7.5613321987645157E-2</v>
      </c>
      <c r="J533">
        <v>0.76531924226822556</v>
      </c>
      <c r="K533">
        <v>6.1910071799062938E-2</v>
      </c>
      <c r="L533">
        <v>0.3303659991439899</v>
      </c>
      <c r="M533">
        <v>3.1915598903274688E-2</v>
      </c>
      <c r="N533">
        <v>0.1543117466979233</v>
      </c>
      <c r="O533">
        <v>71940.433717944994</v>
      </c>
      <c r="P533" s="1">
        <v>0.19452897488366461</v>
      </c>
      <c r="Q533">
        <v>0.1705175160147758</v>
      </c>
      <c r="R533">
        <v>0.63495350910155968</v>
      </c>
      <c r="S533">
        <v>26.542000000000002</v>
      </c>
      <c r="T533">
        <v>98417.114516790491</v>
      </c>
      <c r="U533" s="1">
        <v>145.67241020824031</v>
      </c>
      <c r="V533">
        <v>236416.94415270261</v>
      </c>
      <c r="W533" s="1">
        <v>0.73373434467464127</v>
      </c>
      <c r="X533">
        <v>0.21645424566677121</v>
      </c>
      <c r="Y533">
        <v>4.9811409658587429E-2</v>
      </c>
      <c r="Z533">
        <v>0.26626565532535862</v>
      </c>
      <c r="AA533">
        <v>236.4169441527026</v>
      </c>
      <c r="AB533">
        <v>8832.8073575877224</v>
      </c>
      <c r="AC533" s="1">
        <v>872.547597428323</v>
      </c>
      <c r="AD533">
        <v>194126.88234648571</v>
      </c>
      <c r="AE533" s="1" t="s">
        <v>3</v>
      </c>
      <c r="AF533">
        <v>43368.474999999999</v>
      </c>
      <c r="AG533" s="1">
        <v>75454.75619844519</v>
      </c>
      <c r="AH533" s="1">
        <v>63.699748350000007</v>
      </c>
      <c r="AI533">
        <v>34.450954699999997</v>
      </c>
      <c r="AJ533">
        <v>41.610200399999997</v>
      </c>
      <c r="AK533">
        <v>2.0234999999999999</v>
      </c>
      <c r="AL533">
        <v>1.5225817500000001</v>
      </c>
      <c r="AM533">
        <v>1.77845645</v>
      </c>
      <c r="AN533">
        <v>0</v>
      </c>
      <c r="AO533" s="1">
        <v>0.90154415103912844</v>
      </c>
      <c r="AP533">
        <v>1685.3299820747141</v>
      </c>
      <c r="AQ533" s="1">
        <v>2559.693995185839</v>
      </c>
      <c r="AR533" s="1">
        <v>8391.1035585942082</v>
      </c>
      <c r="AS533" s="1">
        <v>987.85430462652948</v>
      </c>
      <c r="AT533">
        <v>397.64942419308829</v>
      </c>
      <c r="AU533">
        <v>14021.631264674381</v>
      </c>
      <c r="AV533" s="1">
        <v>4323.7048891337054</v>
      </c>
      <c r="AW533" s="1">
        <v>0.29886294712000011</v>
      </c>
      <c r="AX533">
        <v>7882.4501172397358</v>
      </c>
      <c r="AY533" s="1">
        <v>0.52535080615499985</v>
      </c>
      <c r="AZ533">
        <v>1112.7774480088799</v>
      </c>
      <c r="BA533">
        <v>7.6707705900000006E-2</v>
      </c>
      <c r="BB533">
        <v>1476.29849046769</v>
      </c>
      <c r="BC533" s="1">
        <v>9.9078540834999992E-2</v>
      </c>
      <c r="BD533">
        <v>14795.230944850009</v>
      </c>
      <c r="BE533" s="1">
        <v>0.57867444318550332</v>
      </c>
      <c r="BF533">
        <v>0.23314765843584731</v>
      </c>
      <c r="BG533">
        <v>0.13840920667235071</v>
      </c>
      <c r="BH533">
        <v>3.0912147968087111E-2</v>
      </c>
      <c r="BI533">
        <v>1.885654373821169E-2</v>
      </c>
    </row>
    <row r="534" spans="1:61" x14ac:dyDescent="0.35">
      <c r="A534" t="s">
        <v>1857</v>
      </c>
      <c r="B534" t="s">
        <v>1161</v>
      </c>
      <c r="C534">
        <v>86.45</v>
      </c>
      <c r="D534">
        <v>17.148731406753271</v>
      </c>
      <c r="E534">
        <v>1280.9363006000001</v>
      </c>
      <c r="F534">
        <v>6.7583077945333539E-3</v>
      </c>
      <c r="G534">
        <v>1.395956293412279E-2</v>
      </c>
      <c r="H534" t="s">
        <v>3</v>
      </c>
      <c r="I534">
        <v>2.1418161502433222E-2</v>
      </c>
      <c r="J534">
        <v>0.94094522506167111</v>
      </c>
      <c r="K534">
        <v>2.7026033747620061E-2</v>
      </c>
      <c r="L534">
        <v>0.32851653097603722</v>
      </c>
      <c r="M534">
        <v>9.146544496514173E-3</v>
      </c>
      <c r="N534">
        <v>0.15624505169315789</v>
      </c>
      <c r="O534">
        <v>61669.850755014013</v>
      </c>
      <c r="P534" s="1">
        <v>0.1944584504581352</v>
      </c>
      <c r="Q534">
        <v>0.2077444816061769</v>
      </c>
      <c r="R534">
        <v>0.59779706793568788</v>
      </c>
      <c r="S534">
        <v>10.909000000000001</v>
      </c>
      <c r="T534">
        <v>90117.136422264492</v>
      </c>
      <c r="U534" s="1">
        <v>124.0328612862692</v>
      </c>
      <c r="V534">
        <v>239597.03425060021</v>
      </c>
      <c r="W534" s="1">
        <v>0.79638628713995985</v>
      </c>
      <c r="X534">
        <v>8.4845436287045842E-2</v>
      </c>
      <c r="Y534">
        <v>0.1187682765729943</v>
      </c>
      <c r="Z534">
        <v>0.20361371286004021</v>
      </c>
      <c r="AA534">
        <v>239.59703425060019</v>
      </c>
      <c r="AB534">
        <v>6149.827819906006</v>
      </c>
      <c r="AC534" s="1">
        <v>620.57840372112332</v>
      </c>
      <c r="AD534">
        <v>200502.65823672799</v>
      </c>
      <c r="AE534" s="1" t="s">
        <v>3</v>
      </c>
      <c r="AF534">
        <v>40825.175000000003</v>
      </c>
      <c r="AG534" s="1">
        <v>67521.237175525137</v>
      </c>
      <c r="AH534" s="1">
        <v>40.176547749999997</v>
      </c>
      <c r="AI534">
        <v>21.95790375</v>
      </c>
      <c r="AJ534">
        <v>25.34385245</v>
      </c>
      <c r="AK534">
        <v>1.847</v>
      </c>
      <c r="AL534">
        <v>1.32275225</v>
      </c>
      <c r="AM534">
        <v>1.5694219</v>
      </c>
      <c r="AN534">
        <v>1474.0164739637489</v>
      </c>
      <c r="AO534" s="1">
        <v>1.1705265876422251</v>
      </c>
      <c r="AP534">
        <v>1890.630226453595</v>
      </c>
      <c r="AQ534" s="1">
        <v>3158.5659423263401</v>
      </c>
      <c r="AR534" s="1">
        <v>7822.4826055659069</v>
      </c>
      <c r="AS534" s="1">
        <v>916.51451464618401</v>
      </c>
      <c r="AT534">
        <v>428.1659880351807</v>
      </c>
      <c r="AU534">
        <v>14216.35927702721</v>
      </c>
      <c r="AV534" s="1">
        <v>6454.8577045373404</v>
      </c>
      <c r="AW534" s="1">
        <v>0.403912968895</v>
      </c>
      <c r="AX534">
        <v>6657.2098302989398</v>
      </c>
      <c r="AY534" s="1">
        <v>0.40406741467500001</v>
      </c>
      <c r="AZ534">
        <v>1316.8250831575949</v>
      </c>
      <c r="BA534">
        <v>8.1053368174999987E-2</v>
      </c>
      <c r="BB534">
        <v>1835.5803081378699</v>
      </c>
      <c r="BC534" s="1">
        <v>0.11096624825</v>
      </c>
      <c r="BD534">
        <v>16264.472926131741</v>
      </c>
      <c r="BE534" s="1">
        <v>0.54702890916470959</v>
      </c>
      <c r="BF534">
        <v>0.23095417562247739</v>
      </c>
      <c r="BG534">
        <v>0.16614306232791379</v>
      </c>
      <c r="BH534">
        <v>3.856425390463579E-2</v>
      </c>
      <c r="BI534">
        <v>1.7309598980263321E-2</v>
      </c>
    </row>
    <row r="535" spans="1:61" x14ac:dyDescent="0.35">
      <c r="A535" t="s">
        <v>1858</v>
      </c>
      <c r="B535" t="s">
        <v>1162</v>
      </c>
      <c r="C535">
        <v>71.900000000000006</v>
      </c>
      <c r="D535">
        <v>20.48255818400369</v>
      </c>
      <c r="E535">
        <v>1305.9457537999999</v>
      </c>
      <c r="F535">
        <v>8.3941443320007855E-3</v>
      </c>
      <c r="G535">
        <v>1.2953738540316071E-2</v>
      </c>
      <c r="H535" t="s">
        <v>3</v>
      </c>
      <c r="I535">
        <v>2.5996258921479991E-2</v>
      </c>
      <c r="J535">
        <v>0.93200639091827919</v>
      </c>
      <c r="K535">
        <v>3.0611763720691049E-2</v>
      </c>
      <c r="L535">
        <v>0.34537410550090691</v>
      </c>
      <c r="M535">
        <v>9.7350832738167317E-3</v>
      </c>
      <c r="N535">
        <v>0.14713877210680329</v>
      </c>
      <c r="O535">
        <v>63557.687077712522</v>
      </c>
      <c r="P535" s="1">
        <v>0.19281845284950411</v>
      </c>
      <c r="Q535">
        <v>0.18751550367802361</v>
      </c>
      <c r="R535">
        <v>0.61966604347247245</v>
      </c>
      <c r="S535">
        <v>11.387</v>
      </c>
      <c r="T535">
        <v>85422.697463791497</v>
      </c>
      <c r="U535" s="1">
        <v>119.5503319531585</v>
      </c>
      <c r="V535">
        <v>238787.07538673049</v>
      </c>
      <c r="W535" s="1">
        <v>0.77476267181350156</v>
      </c>
      <c r="X535">
        <v>9.8007606681908943E-2</v>
      </c>
      <c r="Y535">
        <v>0.1272297215045895</v>
      </c>
      <c r="Z535">
        <v>0.2252373281864985</v>
      </c>
      <c r="AA535">
        <v>238.78707538673049</v>
      </c>
      <c r="AB535">
        <v>6377.5265797980592</v>
      </c>
      <c r="AC535" s="1">
        <v>614.55738443768689</v>
      </c>
      <c r="AD535">
        <v>203192.21113570829</v>
      </c>
      <c r="AE535" s="1" t="s">
        <v>3</v>
      </c>
      <c r="AF535">
        <v>40484.1</v>
      </c>
      <c r="AG535" s="1">
        <v>66213.990779724045</v>
      </c>
      <c r="AH535" s="1">
        <v>40.477665700000003</v>
      </c>
      <c r="AI535">
        <v>23.523607900000009</v>
      </c>
      <c r="AJ535">
        <v>27.466543349999998</v>
      </c>
      <c r="AK535">
        <v>1.7849999999999999</v>
      </c>
      <c r="AL535">
        <v>1.2574057999999999</v>
      </c>
      <c r="AM535">
        <v>1.4808704500000001</v>
      </c>
      <c r="AN535">
        <v>879.49797014829016</v>
      </c>
      <c r="AO535" s="1">
        <v>1.0322328621712029</v>
      </c>
      <c r="AP535">
        <v>1816.771602398974</v>
      </c>
      <c r="AQ535" s="1">
        <v>2939.588555477811</v>
      </c>
      <c r="AR535" s="1">
        <v>7846.4535449402438</v>
      </c>
      <c r="AS535" s="1">
        <v>892.79182730257799</v>
      </c>
      <c r="AT535">
        <v>416.95592967407867</v>
      </c>
      <c r="AU535">
        <v>13912.561459793689</v>
      </c>
      <c r="AV535" s="1">
        <v>6569.2137250801798</v>
      </c>
      <c r="AW535" s="1">
        <v>0.42857046392499998</v>
      </c>
      <c r="AX535">
        <v>6146.1454903799586</v>
      </c>
      <c r="AY535" s="1">
        <v>0.39214109857500012</v>
      </c>
      <c r="AZ535">
        <v>1249.6463508766301</v>
      </c>
      <c r="BA535">
        <v>7.9673226999999985E-2</v>
      </c>
      <c r="BB535">
        <v>1549.80922598693</v>
      </c>
      <c r="BC535" s="1">
        <v>9.9615210515000011E-2</v>
      </c>
      <c r="BD535">
        <v>15514.814792323699</v>
      </c>
      <c r="BE535" s="1">
        <v>0.5433878861741126</v>
      </c>
      <c r="BF535">
        <v>0.22847070728032959</v>
      </c>
      <c r="BG535">
        <v>0.1741058015060358</v>
      </c>
      <c r="BH535">
        <v>3.7971563683205853E-2</v>
      </c>
      <c r="BI535">
        <v>1.6064041356316332E-2</v>
      </c>
    </row>
    <row r="536" spans="1:61" x14ac:dyDescent="0.35">
      <c r="A536" t="s">
        <v>1859</v>
      </c>
      <c r="B536" t="s">
        <v>1163</v>
      </c>
      <c r="C536">
        <v>90.4</v>
      </c>
      <c r="D536">
        <v>10.076310514624581</v>
      </c>
      <c r="E536">
        <v>862.43584499999997</v>
      </c>
      <c r="F536" t="s">
        <v>3</v>
      </c>
      <c r="G536">
        <v>7.044331871872804E-3</v>
      </c>
      <c r="H536" t="s">
        <v>3</v>
      </c>
      <c r="I536">
        <v>1.8545035274957971E-2</v>
      </c>
      <c r="J536">
        <v>0.95504475968783831</v>
      </c>
      <c r="K536">
        <v>2.302810203584019E-2</v>
      </c>
      <c r="L536">
        <v>0.33041943166758408</v>
      </c>
      <c r="M536" t="s">
        <v>3</v>
      </c>
      <c r="N536">
        <v>0.1522948619602163</v>
      </c>
      <c r="O536">
        <v>60161.716293865</v>
      </c>
      <c r="P536" s="1">
        <v>0.2116605719273012</v>
      </c>
      <c r="Q536">
        <v>0.17503597066210169</v>
      </c>
      <c r="R536">
        <v>0.613303457410597</v>
      </c>
      <c r="S536">
        <v>7.926499999999999</v>
      </c>
      <c r="T536">
        <v>81666.613914779518</v>
      </c>
      <c r="U536" s="1">
        <v>116.28587551366959</v>
      </c>
      <c r="V536">
        <v>269649.82489193202</v>
      </c>
      <c r="W536" s="1">
        <v>0.71076716585436395</v>
      </c>
      <c r="X536">
        <v>5.6413100226078407E-2</v>
      </c>
      <c r="Y536">
        <v>0.2328197339195576</v>
      </c>
      <c r="Z536">
        <v>0.28923283414563611</v>
      </c>
      <c r="AA536">
        <v>269.6498248919321</v>
      </c>
      <c r="AB536">
        <v>7728.8524265573988</v>
      </c>
      <c r="AC536" s="1">
        <v>625.58686676437435</v>
      </c>
      <c r="AD536">
        <v>221250.95428240101</v>
      </c>
      <c r="AE536" s="1" t="s">
        <v>3</v>
      </c>
      <c r="AF536">
        <v>38942.25</v>
      </c>
      <c r="AG536" s="1">
        <v>64271.506281407157</v>
      </c>
      <c r="AH536" s="1">
        <v>37.568049650000013</v>
      </c>
      <c r="AI536">
        <v>23.576060250000001</v>
      </c>
      <c r="AJ536">
        <v>26.006026200000001</v>
      </c>
      <c r="AK536">
        <v>2.1920000000000002</v>
      </c>
      <c r="AL536">
        <v>1.3718222</v>
      </c>
      <c r="AM536">
        <v>1.6213742499999999</v>
      </c>
      <c r="AN536">
        <v>1056.0266665611509</v>
      </c>
      <c r="AO536" s="1">
        <v>1.184405267776018</v>
      </c>
      <c r="AP536">
        <v>2133.4284614401759</v>
      </c>
      <c r="AQ536" s="1">
        <v>3216.777023995051</v>
      </c>
      <c r="AR536" s="1">
        <v>8521.9465800017533</v>
      </c>
      <c r="AS536" s="1">
        <v>940.05563474613007</v>
      </c>
      <c r="AT536">
        <v>533.27080194415532</v>
      </c>
      <c r="AU536">
        <v>15345.47850212726</v>
      </c>
      <c r="AV536" s="1">
        <v>7373.7259555013243</v>
      </c>
      <c r="AW536" s="1">
        <v>0.42291558471500001</v>
      </c>
      <c r="AX536">
        <v>7348.4978690811304</v>
      </c>
      <c r="AY536" s="1">
        <v>0.39444693455500002</v>
      </c>
      <c r="AZ536">
        <v>1402.9290254853099</v>
      </c>
      <c r="BA536">
        <v>7.8092686999999994E-2</v>
      </c>
      <c r="BB536">
        <v>1866.3050152209901</v>
      </c>
      <c r="BC536" s="1">
        <v>0.104544793725</v>
      </c>
      <c r="BD536">
        <v>17991.457865288761</v>
      </c>
      <c r="BE536" s="1">
        <v>0.55020771946430791</v>
      </c>
      <c r="BF536">
        <v>0.23743904409838529</v>
      </c>
      <c r="BG536">
        <v>0.1466581132250997</v>
      </c>
      <c r="BH536">
        <v>4.3647275274960262E-2</v>
      </c>
      <c r="BI536">
        <v>2.204784793724689E-2</v>
      </c>
    </row>
    <row r="537" spans="1:61" x14ac:dyDescent="0.35">
      <c r="A537" t="s">
        <v>1860</v>
      </c>
      <c r="B537" t="s">
        <v>1164</v>
      </c>
      <c r="C537">
        <v>27.85</v>
      </c>
      <c r="D537">
        <v>185.7002789742815</v>
      </c>
      <c r="E537">
        <v>5173.1287041500009</v>
      </c>
      <c r="F537">
        <v>6.80678526533227E-2</v>
      </c>
      <c r="G537">
        <v>0.1028525392417481</v>
      </c>
      <c r="H537">
        <v>2.5538740388786119E-3</v>
      </c>
      <c r="I537">
        <v>5.4677641408038699E-2</v>
      </c>
      <c r="J537">
        <v>0.71496006955748315</v>
      </c>
      <c r="K537">
        <v>5.8010594226154247E-2</v>
      </c>
      <c r="L537">
        <v>0.20950284460222821</v>
      </c>
      <c r="M537">
        <v>3.9536416706913088E-2</v>
      </c>
      <c r="N537">
        <v>0.1387973338711406</v>
      </c>
      <c r="O537">
        <v>78749.503074101507</v>
      </c>
      <c r="P537" s="1">
        <v>0.17539351650561119</v>
      </c>
      <c r="Q537">
        <v>0.18689669669343961</v>
      </c>
      <c r="R537">
        <v>0.63770978680094914</v>
      </c>
      <c r="S537">
        <v>34.790500000000002</v>
      </c>
      <c r="T537">
        <v>103982.19483105101</v>
      </c>
      <c r="U537" s="1">
        <v>158.28084489650209</v>
      </c>
      <c r="V537">
        <v>298336.48719963199</v>
      </c>
      <c r="W537" s="1">
        <v>0.75242179563106837</v>
      </c>
      <c r="X537">
        <v>0.20485488294158249</v>
      </c>
      <c r="Y537">
        <v>4.2723321427349262E-2</v>
      </c>
      <c r="Z537">
        <v>0.2475782043689318</v>
      </c>
      <c r="AA537">
        <v>298.33648719963207</v>
      </c>
      <c r="AB537">
        <v>11393.8181568893</v>
      </c>
      <c r="AC537" s="1">
        <v>1075.356219873923</v>
      </c>
      <c r="AD537">
        <v>265790.37748281792</v>
      </c>
      <c r="AE537" s="1" t="s">
        <v>3</v>
      </c>
      <c r="AF537">
        <v>52991.875</v>
      </c>
      <c r="AG537" s="1">
        <v>107416.5137712092</v>
      </c>
      <c r="AH537" s="1">
        <v>68.237857749999989</v>
      </c>
      <c r="AI537">
        <v>36.200678850000003</v>
      </c>
      <c r="AJ537">
        <v>41.982948</v>
      </c>
      <c r="AK537">
        <v>2.0569999999999999</v>
      </c>
      <c r="AL537">
        <v>1.54305045</v>
      </c>
      <c r="AM537">
        <v>1.7314285</v>
      </c>
      <c r="AN537">
        <v>309.22861838045282</v>
      </c>
      <c r="AO537" s="1">
        <v>0.79562118607860821</v>
      </c>
      <c r="AP537">
        <v>1902.740836907356</v>
      </c>
      <c r="AQ537" s="1">
        <v>2624.3127435188339</v>
      </c>
      <c r="AR537" s="1">
        <v>9060.9219995073272</v>
      </c>
      <c r="AS537" s="1">
        <v>1169.3101385790139</v>
      </c>
      <c r="AT537" s="1">
        <v>464.21823501588341</v>
      </c>
      <c r="AU537">
        <v>15221.50395352842</v>
      </c>
      <c r="AV537" s="1">
        <v>3249.259468447076</v>
      </c>
      <c r="AW537" s="1">
        <v>0.20919764527000001</v>
      </c>
      <c r="AX537">
        <v>10346.52148176714</v>
      </c>
      <c r="AY537" s="1">
        <v>0.63829856710999999</v>
      </c>
      <c r="AZ537">
        <v>1280.8605752734049</v>
      </c>
      <c r="BA537">
        <v>8.0920507559999993E-2</v>
      </c>
      <c r="BB537">
        <v>1125.1507023982749</v>
      </c>
      <c r="BC537" s="1">
        <v>7.1583280055000004E-2</v>
      </c>
      <c r="BD537">
        <v>16001.792227885901</v>
      </c>
      <c r="BE537" s="1">
        <v>0.59399919759914621</v>
      </c>
      <c r="BF537">
        <v>0.23078370780615731</v>
      </c>
      <c r="BG537">
        <v>0.12507222804401519</v>
      </c>
      <c r="BH537">
        <v>3.28079851132679E-2</v>
      </c>
      <c r="BI537">
        <v>1.7336881437413559E-2</v>
      </c>
    </row>
    <row r="538" spans="1:61" x14ac:dyDescent="0.35">
      <c r="A538" t="s">
        <v>1861</v>
      </c>
      <c r="B538" t="s">
        <v>1165</v>
      </c>
      <c r="C538">
        <v>125.75</v>
      </c>
      <c r="D538">
        <v>10.9737425919127</v>
      </c>
      <c r="E538">
        <v>1296.6868711</v>
      </c>
      <c r="F538">
        <v>1.216093747368612E-2</v>
      </c>
      <c r="G538">
        <v>9.4286645045293053E-3</v>
      </c>
      <c r="H538" t="s">
        <v>3</v>
      </c>
      <c r="I538">
        <v>1.8541897393079671E-2</v>
      </c>
      <c r="J538">
        <v>0.94658158799014269</v>
      </c>
      <c r="K538">
        <v>2.4507143358643981E-2</v>
      </c>
      <c r="L538">
        <v>0.3405089432322857</v>
      </c>
      <c r="M538">
        <v>1.1653909961335999E-2</v>
      </c>
      <c r="N538">
        <v>0.16064964769515719</v>
      </c>
      <c r="O538">
        <v>61748.569490663009</v>
      </c>
      <c r="P538" s="1">
        <v>0.2137177657345691</v>
      </c>
      <c r="Q538">
        <v>0.16331555893697561</v>
      </c>
      <c r="R538">
        <v>0.62296667532845529</v>
      </c>
      <c r="S538">
        <v>11.8725</v>
      </c>
      <c r="T538">
        <v>82451.42748528099</v>
      </c>
      <c r="U538" s="1">
        <v>116.0584869472013</v>
      </c>
      <c r="V538">
        <v>213166.49231733751</v>
      </c>
      <c r="W538" s="1">
        <v>0.81232169616401251</v>
      </c>
      <c r="X538">
        <v>4.7530226326561793E-2</v>
      </c>
      <c r="Y538">
        <v>0.14014807750942551</v>
      </c>
      <c r="Z538">
        <v>0.1876783038359873</v>
      </c>
      <c r="AA538">
        <v>213.1664923173376</v>
      </c>
      <c r="AB538">
        <v>5030.4023836345796</v>
      </c>
      <c r="AC538" s="1">
        <v>519.0103167946337</v>
      </c>
      <c r="AD538">
        <v>175228.69773492191</v>
      </c>
      <c r="AE538" s="1" t="s">
        <v>3</v>
      </c>
      <c r="AF538">
        <v>39683.599999999999</v>
      </c>
      <c r="AG538" s="1">
        <v>64858.19722787854</v>
      </c>
      <c r="AH538" s="1">
        <v>31.895586949999998</v>
      </c>
      <c r="AI538">
        <v>21.343100549999999</v>
      </c>
      <c r="AJ538">
        <v>22.833694600000001</v>
      </c>
      <c r="AK538">
        <v>1.7869999999999999</v>
      </c>
      <c r="AL538">
        <v>1.1491699500000001</v>
      </c>
      <c r="AM538">
        <v>1.40439135</v>
      </c>
      <c r="AN538">
        <v>1236.376638490761</v>
      </c>
      <c r="AO538" s="1">
        <v>1.2165445863486419</v>
      </c>
      <c r="AP538">
        <v>1807.452176865201</v>
      </c>
      <c r="AQ538" s="1">
        <v>3001.8316499771308</v>
      </c>
      <c r="AR538" s="1">
        <v>8123.0651985392306</v>
      </c>
      <c r="AS538" s="1">
        <v>828.25533153796312</v>
      </c>
      <c r="AT538">
        <v>386.12711180581653</v>
      </c>
      <c r="AU538">
        <v>14146.73146872534</v>
      </c>
      <c r="AV538" s="1">
        <v>7600.9312352831694</v>
      </c>
      <c r="AW538" s="1">
        <v>0.48066446483500003</v>
      </c>
      <c r="AX538">
        <v>5524.5772873424448</v>
      </c>
      <c r="AY538" s="1">
        <v>0.34622806030499997</v>
      </c>
      <c r="AZ538">
        <v>1032.567420652055</v>
      </c>
      <c r="BA538">
        <v>6.4974597860000011E-2</v>
      </c>
      <c r="BB538">
        <v>1721.017265926705</v>
      </c>
      <c r="BC538" s="1">
        <v>0.108132877005</v>
      </c>
      <c r="BD538">
        <v>15879.09320920438</v>
      </c>
      <c r="BE538" s="1">
        <v>0.55469288096018876</v>
      </c>
      <c r="BF538">
        <v>0.23693462513452901</v>
      </c>
      <c r="BG538">
        <v>0.14251168808299891</v>
      </c>
      <c r="BH538">
        <v>4.6573829694338612E-2</v>
      </c>
      <c r="BI538">
        <v>1.9286976127944801E-2</v>
      </c>
    </row>
    <row r="539" spans="1:61" x14ac:dyDescent="0.35">
      <c r="A539" t="s">
        <v>1862</v>
      </c>
      <c r="B539" t="s">
        <v>1166</v>
      </c>
      <c r="C539">
        <v>84.35</v>
      </c>
      <c r="D539">
        <v>25.18497370629597</v>
      </c>
      <c r="E539">
        <v>1864.46123175</v>
      </c>
      <c r="F539">
        <v>1.4037393407059571E-2</v>
      </c>
      <c r="G539">
        <v>1.808422711887454E-2</v>
      </c>
      <c r="H539">
        <v>6.04937983399977E-3</v>
      </c>
      <c r="I539">
        <v>4.023882031840284E-2</v>
      </c>
      <c r="J539">
        <v>0.88272387949803544</v>
      </c>
      <c r="K539">
        <v>5.1649688476633912E-2</v>
      </c>
      <c r="L539">
        <v>0.4432381936548368</v>
      </c>
      <c r="M539">
        <v>1.094454796987584E-2</v>
      </c>
      <c r="N539">
        <v>0.15967772439988129</v>
      </c>
      <c r="O539">
        <v>64330.732078041503</v>
      </c>
      <c r="P539" s="1">
        <v>0.1702293293843728</v>
      </c>
      <c r="Q539">
        <v>0.1855007885602443</v>
      </c>
      <c r="R539">
        <v>0.64426988205538283</v>
      </c>
      <c r="S539">
        <v>14.34105263157895</v>
      </c>
      <c r="T539">
        <v>86151.72008663314</v>
      </c>
      <c r="U539" s="1">
        <v>136.2114884976512</v>
      </c>
      <c r="V539">
        <v>221052.15311364949</v>
      </c>
      <c r="W539" s="1">
        <v>0.72069854862338634</v>
      </c>
      <c r="X539">
        <v>0.1676245998680142</v>
      </c>
      <c r="Y539">
        <v>0.1116768515085996</v>
      </c>
      <c r="Z539">
        <v>0.27930145137661377</v>
      </c>
      <c r="AA539">
        <v>221.05215311364961</v>
      </c>
      <c r="AB539">
        <v>5968.4247287541139</v>
      </c>
      <c r="AC539" s="1">
        <v>627.17581410585308</v>
      </c>
      <c r="AD539">
        <v>179235.04078831861</v>
      </c>
      <c r="AE539" s="1" t="s">
        <v>3</v>
      </c>
      <c r="AF539">
        <v>37525.724999999999</v>
      </c>
      <c r="AG539" s="1">
        <v>62000.015504088908</v>
      </c>
      <c r="AH539" s="1">
        <v>40.974671500000007</v>
      </c>
      <c r="AI539">
        <v>24.23637355</v>
      </c>
      <c r="AJ539">
        <v>28.7188309</v>
      </c>
      <c r="AK539">
        <v>2.2069999999999999</v>
      </c>
      <c r="AL539">
        <v>1.44758195</v>
      </c>
      <c r="AM539">
        <v>1.9270855</v>
      </c>
      <c r="AN539">
        <v>744.89869171709483</v>
      </c>
      <c r="AO539" s="1">
        <v>1.0799070569405449</v>
      </c>
      <c r="AP539">
        <v>1708.037692271628</v>
      </c>
      <c r="AQ539" s="1">
        <v>2803.5409458855329</v>
      </c>
      <c r="AR539" s="1">
        <v>7781.3965455294874</v>
      </c>
      <c r="AS539" s="1">
        <v>951.75305186591379</v>
      </c>
      <c r="AT539">
        <v>429.17490001061219</v>
      </c>
      <c r="AU539">
        <v>13673.903135563171</v>
      </c>
      <c r="AV539" s="1">
        <v>6360.3689535833964</v>
      </c>
      <c r="AW539" s="1">
        <v>0.41372415290999998</v>
      </c>
      <c r="AX539">
        <v>5972.0379556978196</v>
      </c>
      <c r="AY539" s="1">
        <v>0.38648852634500003</v>
      </c>
      <c r="AZ539">
        <v>1059.38152728053</v>
      </c>
      <c r="BA539">
        <v>6.9333269410000023E-2</v>
      </c>
      <c r="BB539">
        <v>2028.23645782617</v>
      </c>
      <c r="BC539" s="1">
        <v>0.13045405134499999</v>
      </c>
      <c r="BD539">
        <v>15420.02489438792</v>
      </c>
      <c r="BE539" s="1">
        <v>0.55127994071128783</v>
      </c>
      <c r="BF539">
        <v>0.23612385176605721</v>
      </c>
      <c r="BG539">
        <v>0.15902852742302279</v>
      </c>
      <c r="BH539">
        <v>3.5630810039184502E-2</v>
      </c>
      <c r="BI539">
        <v>1.7936870060447689E-2</v>
      </c>
    </row>
    <row r="540" spans="1:61" x14ac:dyDescent="0.35">
      <c r="A540" t="s">
        <v>1863</v>
      </c>
      <c r="B540" t="s">
        <v>1167</v>
      </c>
      <c r="C540">
        <v>102.45</v>
      </c>
      <c r="D540">
        <v>10.865061414966689</v>
      </c>
      <c r="E540">
        <v>1034.4309428500001</v>
      </c>
      <c r="F540" t="s">
        <v>3</v>
      </c>
      <c r="G540">
        <v>9.9451814667758081E-3</v>
      </c>
      <c r="H540" t="s">
        <v>3</v>
      </c>
      <c r="I540">
        <v>1.8051051363505089E-2</v>
      </c>
      <c r="J540">
        <v>0.95425125591397841</v>
      </c>
      <c r="K540">
        <v>2.4446116328819021E-2</v>
      </c>
      <c r="L540">
        <v>0.40051730569618138</v>
      </c>
      <c r="M540" t="s">
        <v>3</v>
      </c>
      <c r="N540">
        <v>0.15073543595412989</v>
      </c>
      <c r="O540">
        <v>60068.371363596503</v>
      </c>
      <c r="P540" s="1">
        <v>0.20297470785649699</v>
      </c>
      <c r="Q540">
        <v>0.19147420470879331</v>
      </c>
      <c r="R540">
        <v>0.60555108743470965</v>
      </c>
      <c r="S540">
        <v>10.3385</v>
      </c>
      <c r="T540">
        <v>77401.899231787014</v>
      </c>
      <c r="U540" s="1">
        <v>109.241300482445</v>
      </c>
      <c r="V540">
        <v>226544.15561344029</v>
      </c>
      <c r="W540" s="1">
        <v>0.74693266004366399</v>
      </c>
      <c r="X540">
        <v>7.8559334116839824E-2</v>
      </c>
      <c r="Y540">
        <v>0.1745080058394963</v>
      </c>
      <c r="Z540">
        <v>0.25306733995633612</v>
      </c>
      <c r="AA540">
        <v>226.54415561344041</v>
      </c>
      <c r="AB540">
        <v>5714.7441576145629</v>
      </c>
      <c r="AC540" s="1">
        <v>523.91052850760479</v>
      </c>
      <c r="AD540">
        <v>191779.91749867491</v>
      </c>
      <c r="AE540" s="1" t="s">
        <v>3</v>
      </c>
      <c r="AF540">
        <v>37953.65</v>
      </c>
      <c r="AG540" s="1">
        <v>60460.487123091843</v>
      </c>
      <c r="AH540" s="1">
        <v>32.098250449999988</v>
      </c>
      <c r="AI540">
        <v>21.838760600000001</v>
      </c>
      <c r="AJ540">
        <v>23.359381549999998</v>
      </c>
      <c r="AK540">
        <v>1.6819999999999999</v>
      </c>
      <c r="AL540">
        <v>1.2234209</v>
      </c>
      <c r="AM540">
        <v>1.4521580999999999</v>
      </c>
      <c r="AN540">
        <v>1157.353539202139</v>
      </c>
      <c r="AO540" s="1">
        <v>1.230075646132557</v>
      </c>
      <c r="AP540">
        <v>2079.8158699295168</v>
      </c>
      <c r="AQ540" s="1">
        <v>2967.9441527044501</v>
      </c>
      <c r="AR540" s="1">
        <v>8399.9434987937821</v>
      </c>
      <c r="AS540" s="1">
        <v>840.69196358089505</v>
      </c>
      <c r="AT540">
        <v>533.6387904121226</v>
      </c>
      <c r="AU540">
        <v>14822.03427542077</v>
      </c>
      <c r="AV540" s="1">
        <v>7438.6343523653304</v>
      </c>
      <c r="AW540" s="1">
        <v>0.45168794892500003</v>
      </c>
      <c r="AX540">
        <v>6019.2745614300611</v>
      </c>
      <c r="AY540" s="1">
        <v>0.35586778916500011</v>
      </c>
      <c r="AZ540">
        <v>1144.537533282805</v>
      </c>
      <c r="BA540">
        <v>6.8456099505000007E-2</v>
      </c>
      <c r="BB540">
        <v>2093.5880221460052</v>
      </c>
      <c r="BC540" s="1">
        <v>0.1239881624</v>
      </c>
      <c r="BD540">
        <v>16696.0344692242</v>
      </c>
      <c r="BE540" s="1">
        <v>0.53796442017265955</v>
      </c>
      <c r="BF540">
        <v>0.2434683119866107</v>
      </c>
      <c r="BG540">
        <v>0.15134084784714169</v>
      </c>
      <c r="BH540">
        <v>4.5575684924806223E-2</v>
      </c>
      <c r="BI540">
        <v>2.1650735068781939E-2</v>
      </c>
    </row>
    <row r="541" spans="1:61" x14ac:dyDescent="0.35">
      <c r="A541" t="s">
        <v>1864</v>
      </c>
      <c r="B541" t="s">
        <v>1168</v>
      </c>
      <c r="C541">
        <v>19.411764705882351</v>
      </c>
      <c r="D541">
        <v>394.51640211547891</v>
      </c>
      <c r="E541">
        <v>4373.9730831764709</v>
      </c>
      <c r="F541">
        <v>8.375611597589469E-2</v>
      </c>
      <c r="G541">
        <v>4.6449772975136312E-2</v>
      </c>
      <c r="H541">
        <v>2.3468092238255371E-3</v>
      </c>
      <c r="I541">
        <v>4.7035544586144173E-2</v>
      </c>
      <c r="J541">
        <v>0.76741419487522777</v>
      </c>
      <c r="K541">
        <v>5.418573411568265E-2</v>
      </c>
      <c r="L541">
        <v>7.2578985568606411E-2</v>
      </c>
      <c r="M541">
        <v>2.7531111078415511E-2</v>
      </c>
      <c r="N541">
        <v>0.11240949622231811</v>
      </c>
      <c r="O541">
        <v>83658.72699984588</v>
      </c>
      <c r="P541" s="1">
        <v>0.1431171783971828</v>
      </c>
      <c r="Q541">
        <v>0.17447015198073829</v>
      </c>
      <c r="R541">
        <v>0.68241266962207869</v>
      </c>
      <c r="S541">
        <v>31.728823529411759</v>
      </c>
      <c r="T541">
        <v>105492.60833582289</v>
      </c>
      <c r="U541" s="1">
        <v>132.72184492274249</v>
      </c>
      <c r="V541">
        <v>318841.15470013162</v>
      </c>
      <c r="W541" s="1">
        <v>0.86707074537803619</v>
      </c>
      <c r="X541">
        <v>0.1056317286909408</v>
      </c>
      <c r="Y541">
        <v>2.729752593102288E-2</v>
      </c>
      <c r="Z541">
        <v>0.13292925462196359</v>
      </c>
      <c r="AA541">
        <v>318.84115470013171</v>
      </c>
      <c r="AB541">
        <v>13369.346515515819</v>
      </c>
      <c r="AC541" s="1">
        <v>1364.773218221231</v>
      </c>
      <c r="AD541" s="1">
        <v>308014.61905569921</v>
      </c>
      <c r="AE541" s="1" t="s">
        <v>3</v>
      </c>
      <c r="AF541">
        <v>76976.352941176476</v>
      </c>
      <c r="AG541" s="1">
        <v>242459.3978526156</v>
      </c>
      <c r="AH541" s="1">
        <v>91.752836588235311</v>
      </c>
      <c r="AI541">
        <v>42.179463529411763</v>
      </c>
      <c r="AJ541">
        <v>55.387710352941191</v>
      </c>
      <c r="AK541">
        <v>1.594705882352941</v>
      </c>
      <c r="AL541">
        <v>1.35805</v>
      </c>
      <c r="AM541">
        <v>1.420347117647059</v>
      </c>
      <c r="AN541">
        <v>555.48530509259683</v>
      </c>
      <c r="AO541" s="1">
        <v>0.51679328823605908</v>
      </c>
      <c r="AP541">
        <v>2234.1038870464758</v>
      </c>
      <c r="AQ541" s="1">
        <v>2501.9116282910791</v>
      </c>
      <c r="AR541" s="1">
        <v>10321.35013031836</v>
      </c>
      <c r="AS541" s="1">
        <v>1234.181020203006</v>
      </c>
      <c r="AT541">
        <v>559.14520920268069</v>
      </c>
      <c r="AU541">
        <v>16850.691875061599</v>
      </c>
      <c r="AV541" s="1">
        <v>3215.1985805402292</v>
      </c>
      <c r="AW541" s="1">
        <v>0.1843204137294118</v>
      </c>
      <c r="AX541">
        <v>12420.124651251181</v>
      </c>
      <c r="AY541" s="1">
        <v>0.67661242236470598</v>
      </c>
      <c r="AZ541">
        <v>1631.2896854706121</v>
      </c>
      <c r="BA541" s="1">
        <v>9.0834317076470578E-2</v>
      </c>
      <c r="BB541">
        <v>836.56039742971745</v>
      </c>
      <c r="BC541" s="1">
        <v>4.8232846811764707E-2</v>
      </c>
      <c r="BD541">
        <v>18103.17331469174</v>
      </c>
      <c r="BE541" s="1">
        <v>0.60095974884187964</v>
      </c>
      <c r="BF541">
        <v>0.21948300138984</v>
      </c>
      <c r="BG541">
        <v>0.12709772074361339</v>
      </c>
      <c r="BH541">
        <v>3.3128030997531803E-2</v>
      </c>
      <c r="BI541">
        <v>1.9331498027135172E-2</v>
      </c>
    </row>
    <row r="542" spans="1:61" x14ac:dyDescent="0.35">
      <c r="A542" t="s">
        <v>1865</v>
      </c>
      <c r="B542" t="s">
        <v>1169</v>
      </c>
      <c r="C542">
        <v>84.65</v>
      </c>
      <c r="D542">
        <v>16.257684847981469</v>
      </c>
      <c r="E542">
        <v>1287.6032731</v>
      </c>
      <c r="F542">
        <v>9.0716177691962923E-3</v>
      </c>
      <c r="G542">
        <v>1.443513781539635E-2</v>
      </c>
      <c r="H542" t="s">
        <v>3</v>
      </c>
      <c r="I542">
        <v>5.6623929116253802E-2</v>
      </c>
      <c r="J542">
        <v>0.89525115775600317</v>
      </c>
      <c r="K542">
        <v>3.2975229283613031E-2</v>
      </c>
      <c r="L542">
        <v>0.32267316301618892</v>
      </c>
      <c r="M542">
        <v>1.2289257018669789E-2</v>
      </c>
      <c r="N542">
        <v>0.15453226164778641</v>
      </c>
      <c r="O542">
        <v>64965.991241397001</v>
      </c>
      <c r="P542" s="1">
        <v>0.17740256435671889</v>
      </c>
      <c r="Q542">
        <v>0.18448574768468121</v>
      </c>
      <c r="R542">
        <v>0.63811168795859996</v>
      </c>
      <c r="S542">
        <v>11.36</v>
      </c>
      <c r="T542">
        <v>83522.020167957366</v>
      </c>
      <c r="U542" s="1">
        <v>119.6773455406703</v>
      </c>
      <c r="V542">
        <v>265075.75676020398</v>
      </c>
      <c r="W542" s="1">
        <v>0.74037639642195241</v>
      </c>
      <c r="X542">
        <v>0.12956962874602701</v>
      </c>
      <c r="Y542">
        <v>0.13005397483202061</v>
      </c>
      <c r="Z542">
        <v>0.25962360357804759</v>
      </c>
      <c r="AA542">
        <v>265.07575676020389</v>
      </c>
      <c r="AB542">
        <v>7522.3711557926417</v>
      </c>
      <c r="AC542" s="1">
        <v>700.28041624866273</v>
      </c>
      <c r="AD542">
        <v>222994.0868210083</v>
      </c>
      <c r="AE542" s="1" t="s">
        <v>3</v>
      </c>
      <c r="AF542">
        <v>40157.300000000003</v>
      </c>
      <c r="AG542" s="1">
        <v>67738.345500078824</v>
      </c>
      <c r="AH542" s="1">
        <v>41.91107925</v>
      </c>
      <c r="AI542">
        <v>24.233414799999998</v>
      </c>
      <c r="AJ542">
        <v>29.474223549999991</v>
      </c>
      <c r="AK542">
        <v>1.77</v>
      </c>
      <c r="AL542">
        <v>1.3732661500000001</v>
      </c>
      <c r="AM542">
        <v>1.6132970499999999</v>
      </c>
      <c r="AN542">
        <v>1118.203893100959</v>
      </c>
      <c r="AO542" s="1">
        <v>1.1765331878093761</v>
      </c>
      <c r="AP542">
        <v>1784.7387091247399</v>
      </c>
      <c r="AQ542" s="1">
        <v>2668.4771532929781</v>
      </c>
      <c r="AR542" s="1">
        <v>8234.8285408837201</v>
      </c>
      <c r="AS542" s="1">
        <v>970.12413484488354</v>
      </c>
      <c r="AT542">
        <v>490.24779037219042</v>
      </c>
      <c r="AU542">
        <v>14148.41632851852</v>
      </c>
      <c r="AV542" s="1">
        <v>5718.7191822258364</v>
      </c>
      <c r="AW542" s="1">
        <v>0.36145730116500002</v>
      </c>
      <c r="AX542">
        <v>7300.719156208329</v>
      </c>
      <c r="AY542" s="1">
        <v>0.44903024619499998</v>
      </c>
      <c r="AZ542">
        <v>1254.3469382778651</v>
      </c>
      <c r="BA542">
        <v>7.7749670984999991E-2</v>
      </c>
      <c r="BB542">
        <v>1847.3042333460351</v>
      </c>
      <c r="BC542" s="1">
        <v>0.11176278166</v>
      </c>
      <c r="BD542">
        <v>16121.089510058069</v>
      </c>
      <c r="BE542" s="1">
        <v>0.5531261593462945</v>
      </c>
      <c r="BF542">
        <v>0.22878314594727039</v>
      </c>
      <c r="BG542">
        <v>0.16199690108361689</v>
      </c>
      <c r="BH542">
        <v>3.5847257734405218E-2</v>
      </c>
      <c r="BI542">
        <v>2.0246535888412999E-2</v>
      </c>
    </row>
    <row r="543" spans="1:61" x14ac:dyDescent="0.35">
      <c r="A543" t="s">
        <v>1866</v>
      </c>
      <c r="B543" t="s">
        <v>1170</v>
      </c>
      <c r="C543">
        <v>85.7</v>
      </c>
      <c r="D543">
        <v>8.1031673336614638</v>
      </c>
      <c r="E543">
        <v>599.18840710000006</v>
      </c>
      <c r="F543" t="s">
        <v>3</v>
      </c>
      <c r="G543">
        <v>2.2152943370281331E-2</v>
      </c>
      <c r="H543" t="s">
        <v>3</v>
      </c>
      <c r="I543">
        <v>5.0916604248491461E-2</v>
      </c>
      <c r="J543">
        <v>0.91621261199146997</v>
      </c>
      <c r="K543">
        <v>3.6635555686252333E-2</v>
      </c>
      <c r="L543">
        <v>0.45042183497977861</v>
      </c>
      <c r="M543">
        <v>2.9134167420959381E-2</v>
      </c>
      <c r="N543">
        <v>0.173152696937029</v>
      </c>
      <c r="O543">
        <v>57946.742391817497</v>
      </c>
      <c r="P543" s="1">
        <v>0.22644506222574859</v>
      </c>
      <c r="Q543">
        <v>0.2158229422605889</v>
      </c>
      <c r="R543">
        <v>0.55773199551366248</v>
      </c>
      <c r="S543">
        <v>7.4275000000000002</v>
      </c>
      <c r="T543">
        <v>76322.143386712007</v>
      </c>
      <c r="U543" s="1">
        <v>89.193687612669095</v>
      </c>
      <c r="V543">
        <v>204912.23036871239</v>
      </c>
      <c r="W543" s="1">
        <v>0.81769493353574452</v>
      </c>
      <c r="X543">
        <v>8.0704165395386745E-2</v>
      </c>
      <c r="Y543">
        <v>0.1016009010688687</v>
      </c>
      <c r="Z543">
        <v>0.18230506646425551</v>
      </c>
      <c r="AA543">
        <v>204.9122303687125</v>
      </c>
      <c r="AB543">
        <v>5298.3232897933249</v>
      </c>
      <c r="AC543" s="1">
        <v>591.88335868736817</v>
      </c>
      <c r="AD543">
        <v>174588.72318715369</v>
      </c>
      <c r="AE543" s="1" t="s">
        <v>3</v>
      </c>
      <c r="AF543">
        <v>36510.375</v>
      </c>
      <c r="AG543" s="1">
        <v>57284.224203140227</v>
      </c>
      <c r="AH543" s="1">
        <v>37.416121999999987</v>
      </c>
      <c r="AI543">
        <v>23.197800650000001</v>
      </c>
      <c r="AJ543">
        <v>26.372649249999998</v>
      </c>
      <c r="AK543">
        <v>1.1100000000000001</v>
      </c>
      <c r="AL543">
        <v>1.0089659499999999</v>
      </c>
      <c r="AM543">
        <v>1.0646374999999999</v>
      </c>
      <c r="AN543">
        <v>1308.4728441162749</v>
      </c>
      <c r="AO543" s="1">
        <v>1.415178263432767</v>
      </c>
      <c r="AP543">
        <v>2351.936631406445</v>
      </c>
      <c r="AQ543" s="1">
        <v>3768.4747695723499</v>
      </c>
      <c r="AR543" s="1">
        <v>9231.7776323233884</v>
      </c>
      <c r="AS543" s="1">
        <v>869.24831473068093</v>
      </c>
      <c r="AT543">
        <v>519.8133305830321</v>
      </c>
      <c r="AU543">
        <v>16741.250678615899</v>
      </c>
      <c r="AV543" s="1">
        <v>9298.5897910927852</v>
      </c>
      <c r="AW543" s="1">
        <v>0.49496836243499998</v>
      </c>
      <c r="AX543">
        <v>5883.5024906021654</v>
      </c>
      <c r="AY543" s="1">
        <v>0.30348803460000001</v>
      </c>
      <c r="AZ543">
        <v>1472.8885813643601</v>
      </c>
      <c r="BA543">
        <v>7.5164018974999997E-2</v>
      </c>
      <c r="BB543">
        <v>2405.203430845731</v>
      </c>
      <c r="BC543" s="1">
        <v>0.12637958399499999</v>
      </c>
      <c r="BD543">
        <v>19060.18429390504</v>
      </c>
      <c r="BE543" s="1">
        <v>0.53739686488290628</v>
      </c>
      <c r="BF543">
        <v>0.23448481919699821</v>
      </c>
      <c r="BG543">
        <v>0.16572333759537949</v>
      </c>
      <c r="BH543">
        <v>4.2614056212558718E-2</v>
      </c>
      <c r="BI543">
        <v>1.9780922112157189E-2</v>
      </c>
    </row>
    <row r="544" spans="1:61" x14ac:dyDescent="0.35">
      <c r="A544" t="s">
        <v>1867</v>
      </c>
      <c r="B544" t="s">
        <v>1171</v>
      </c>
      <c r="C544">
        <v>48.5</v>
      </c>
      <c r="D544">
        <v>45.501233987260868</v>
      </c>
      <c r="E544">
        <v>2000.2722745999999</v>
      </c>
      <c r="F544">
        <v>9.3268168800296168E-3</v>
      </c>
      <c r="G544">
        <v>2.7883011903657731E-2</v>
      </c>
      <c r="H544" t="s">
        <v>3</v>
      </c>
      <c r="I544">
        <v>9.33619124913075E-2</v>
      </c>
      <c r="J544">
        <v>0.80808005302853503</v>
      </c>
      <c r="K544">
        <v>6.1771723469587987E-2</v>
      </c>
      <c r="L544">
        <v>0.42309881938386529</v>
      </c>
      <c r="M544">
        <v>2.8766227524281429E-2</v>
      </c>
      <c r="N544">
        <v>0.15529778717744869</v>
      </c>
      <c r="O544">
        <v>65162.079229484007</v>
      </c>
      <c r="P544" s="1">
        <v>0.19110709613672061</v>
      </c>
      <c r="Q544">
        <v>0.19083526039899429</v>
      </c>
      <c r="R544">
        <v>0.61805764346428504</v>
      </c>
      <c r="S544">
        <v>15.070499999999999</v>
      </c>
      <c r="T544">
        <v>86219.868064437498</v>
      </c>
      <c r="U544" s="1">
        <v>139.13812539102801</v>
      </c>
      <c r="V544">
        <v>201076.4140504704</v>
      </c>
      <c r="W544" s="1">
        <v>0.74742720529861573</v>
      </c>
      <c r="X544">
        <v>0.1822778876081034</v>
      </c>
      <c r="Y544">
        <v>7.0294907093280914E-2</v>
      </c>
      <c r="Z544">
        <v>0.25257279470138427</v>
      </c>
      <c r="AA544">
        <v>201.07641405047031</v>
      </c>
      <c r="AB544">
        <v>5706.6099549651572</v>
      </c>
      <c r="AC544" s="1">
        <v>624.28918190819934</v>
      </c>
      <c r="AD544">
        <v>163541.77374397891</v>
      </c>
      <c r="AE544" s="1" t="s">
        <v>3</v>
      </c>
      <c r="AF544">
        <v>37645.974999999999</v>
      </c>
      <c r="AG544" s="1">
        <v>62087.752038656297</v>
      </c>
      <c r="AH544" s="1">
        <v>44.318870349999997</v>
      </c>
      <c r="AI544">
        <v>26.295885349999999</v>
      </c>
      <c r="AJ544">
        <v>32.620188550000002</v>
      </c>
      <c r="AK544">
        <v>2.3660000000000001</v>
      </c>
      <c r="AL544">
        <v>1.6496337000000001</v>
      </c>
      <c r="AM544">
        <v>2.1899142500000002</v>
      </c>
      <c r="AN544">
        <v>577.62993249949341</v>
      </c>
      <c r="AO544" s="1">
        <v>1.0425306722892229</v>
      </c>
      <c r="AP544">
        <v>1734.307798483499</v>
      </c>
      <c r="AQ544" s="1">
        <v>2695.4936171671829</v>
      </c>
      <c r="AR544" s="1">
        <v>7930.5677677590938</v>
      </c>
      <c r="AS544" s="1">
        <v>875.20832405971998</v>
      </c>
      <c r="AT544">
        <v>374.69889625165399</v>
      </c>
      <c r="AU544">
        <v>13610.276403721149</v>
      </c>
      <c r="AV544" s="1">
        <v>6068.0526042587599</v>
      </c>
      <c r="AW544" s="1">
        <v>0.42245417716999989</v>
      </c>
      <c r="AX544">
        <v>5699.7402096228898</v>
      </c>
      <c r="AY544" s="1">
        <v>0.38849379398500011</v>
      </c>
      <c r="AZ544">
        <v>974.82402883002976</v>
      </c>
      <c r="BA544">
        <v>6.7350352740000008E-2</v>
      </c>
      <c r="BB544">
        <v>1782.423546685465</v>
      </c>
      <c r="BC544" s="1">
        <v>0.121701676095</v>
      </c>
      <c r="BD544">
        <v>14525.04038939714</v>
      </c>
      <c r="BE544" s="1">
        <v>0.57188190998188038</v>
      </c>
      <c r="BF544">
        <v>0.23008680540175119</v>
      </c>
      <c r="BG544">
        <v>0.1471238051560789</v>
      </c>
      <c r="BH544">
        <v>3.233649049046506E-2</v>
      </c>
      <c r="BI544">
        <v>1.8570988969824401E-2</v>
      </c>
    </row>
    <row r="545" spans="1:61" x14ac:dyDescent="0.35">
      <c r="A545" t="s">
        <v>1868</v>
      </c>
      <c r="B545" t="s">
        <v>1172</v>
      </c>
      <c r="C545">
        <v>82</v>
      </c>
      <c r="D545">
        <v>16.826960473873338</v>
      </c>
      <c r="E545">
        <v>1165.0287041500001</v>
      </c>
      <c r="F545" t="s">
        <v>3</v>
      </c>
      <c r="G545">
        <v>1.1739693203025221E-2</v>
      </c>
      <c r="H545" t="s">
        <v>3</v>
      </c>
      <c r="I545">
        <v>2.2596184113274281E-2</v>
      </c>
      <c r="J545">
        <v>0.94047105826789379</v>
      </c>
      <c r="K545">
        <v>2.8033838650702549E-2</v>
      </c>
      <c r="L545">
        <v>0.38297334676521078</v>
      </c>
      <c r="M545">
        <v>9.146544496514173E-3</v>
      </c>
      <c r="N545">
        <v>0.15896458552981069</v>
      </c>
      <c r="O545">
        <v>61233.449967243512</v>
      </c>
      <c r="P545" s="1">
        <v>0.19655056187484751</v>
      </c>
      <c r="Q545">
        <v>0.17381609373348281</v>
      </c>
      <c r="R545">
        <v>0.62963334439166974</v>
      </c>
      <c r="S545">
        <v>10.983499999999999</v>
      </c>
      <c r="T545">
        <v>80283.972554841996</v>
      </c>
      <c r="U545" s="1">
        <v>112.16881701822309</v>
      </c>
      <c r="V545">
        <v>224752.82711009379</v>
      </c>
      <c r="W545" s="1">
        <v>0.77344005116880044</v>
      </c>
      <c r="X545">
        <v>8.8090445383258248E-2</v>
      </c>
      <c r="Y545">
        <v>0.13846950344794121</v>
      </c>
      <c r="Z545">
        <v>0.2265599488311994</v>
      </c>
      <c r="AA545">
        <v>224.75282711009379</v>
      </c>
      <c r="AB545">
        <v>5966.7185070053292</v>
      </c>
      <c r="AC545" s="1">
        <v>581.66341538766596</v>
      </c>
      <c r="AD545">
        <v>190174.98683093311</v>
      </c>
      <c r="AE545" s="1" t="s">
        <v>3</v>
      </c>
      <c r="AF545">
        <v>38894.574999999997</v>
      </c>
      <c r="AG545" s="1">
        <v>62421.296057095191</v>
      </c>
      <c r="AH545" s="1">
        <v>37.578966750000014</v>
      </c>
      <c r="AI545">
        <v>23.047364000000002</v>
      </c>
      <c r="AJ545">
        <v>25.7238845</v>
      </c>
      <c r="AK545">
        <v>1.7935000000000001</v>
      </c>
      <c r="AL545">
        <v>1.4266403000000001</v>
      </c>
      <c r="AM545">
        <v>1.5780004000000001</v>
      </c>
      <c r="AN545">
        <v>634.6656690545725</v>
      </c>
      <c r="AO545" s="1">
        <v>1.065558056531555</v>
      </c>
      <c r="AP545">
        <v>1906.62258684165</v>
      </c>
      <c r="AQ545" s="1">
        <v>3118.0288524914858</v>
      </c>
      <c r="AR545" s="1">
        <v>7934.6330569044394</v>
      </c>
      <c r="AS545" s="1">
        <v>784.94784712986734</v>
      </c>
      <c r="AT545">
        <v>423.34536600187141</v>
      </c>
      <c r="AU545">
        <v>14167.57770936932</v>
      </c>
      <c r="AV545" s="1">
        <v>7263.7653373120293</v>
      </c>
      <c r="AW545" s="1">
        <v>0.46870477972000002</v>
      </c>
      <c r="AX545">
        <v>5649.8305678930101</v>
      </c>
      <c r="AY545" s="1">
        <v>0.35082283720500002</v>
      </c>
      <c r="AZ545">
        <v>1186.8134028146901</v>
      </c>
      <c r="BA545">
        <v>7.4252951300000022E-2</v>
      </c>
      <c r="BB545">
        <v>1671.981283582046</v>
      </c>
      <c r="BC545" s="1">
        <v>0.10621943178</v>
      </c>
      <c r="BD545">
        <v>15772.390591601779</v>
      </c>
      <c r="BE545" s="1">
        <v>0.55404874491672496</v>
      </c>
      <c r="BF545">
        <v>0.23866071136074091</v>
      </c>
      <c r="BG545">
        <v>0.14703899777214169</v>
      </c>
      <c r="BH545">
        <v>4.3215260435912159E-2</v>
      </c>
      <c r="BI545">
        <v>1.703628551448037E-2</v>
      </c>
    </row>
    <row r="546" spans="1:61" x14ac:dyDescent="0.35">
      <c r="A546" t="s">
        <v>1869</v>
      </c>
      <c r="B546" t="s">
        <v>1173</v>
      </c>
      <c r="C546">
        <v>64.150000000000006</v>
      </c>
      <c r="D546">
        <v>27.301322504711202</v>
      </c>
      <c r="E546">
        <v>1559.10501995</v>
      </c>
      <c r="F546">
        <v>8.0325199731883148E-3</v>
      </c>
      <c r="G546">
        <v>1.1470171246079649E-2</v>
      </c>
      <c r="H546" t="s">
        <v>3</v>
      </c>
      <c r="I546">
        <v>3.2648018303913548E-2</v>
      </c>
      <c r="J546">
        <v>0.919398472454098</v>
      </c>
      <c r="K546">
        <v>3.4696560132794277E-2</v>
      </c>
      <c r="L546">
        <v>0.32572205413939692</v>
      </c>
      <c r="M546">
        <v>8.5596832011634334E-3</v>
      </c>
      <c r="N546">
        <v>0.1459893712217207</v>
      </c>
      <c r="O546">
        <v>64419.452213822988</v>
      </c>
      <c r="P546" s="1">
        <v>0.22091403205999441</v>
      </c>
      <c r="Q546">
        <v>0.16840143116385739</v>
      </c>
      <c r="R546">
        <v>0.61068453677614809</v>
      </c>
      <c r="S546">
        <v>12.4115</v>
      </c>
      <c r="T546">
        <v>88313.3575930675</v>
      </c>
      <c r="U546" s="1">
        <v>129.41406785753259</v>
      </c>
      <c r="V546">
        <v>243402.73138400889</v>
      </c>
      <c r="W546" s="1">
        <v>0.80921857485560511</v>
      </c>
      <c r="X546">
        <v>0.1024239872458861</v>
      </c>
      <c r="Y546">
        <v>8.8357437898508931E-2</v>
      </c>
      <c r="Z546">
        <v>0.190781425144395</v>
      </c>
      <c r="AA546">
        <v>243.40273138400889</v>
      </c>
      <c r="AB546">
        <v>6502.3769646760202</v>
      </c>
      <c r="AC546" s="1">
        <v>674.76058251796508</v>
      </c>
      <c r="AD546">
        <v>201624.53659406849</v>
      </c>
      <c r="AE546" s="1" t="s">
        <v>3</v>
      </c>
      <c r="AF546">
        <v>42577.025000000001</v>
      </c>
      <c r="AG546" s="1">
        <v>72984.462248459677</v>
      </c>
      <c r="AH546" s="1">
        <v>44.214517000000001</v>
      </c>
      <c r="AI546">
        <v>24.551164750000009</v>
      </c>
      <c r="AJ546">
        <v>28.291111300000001</v>
      </c>
      <c r="AK546">
        <v>1.6415</v>
      </c>
      <c r="AL546">
        <v>1.229036</v>
      </c>
      <c r="AM546">
        <v>1.45558695</v>
      </c>
      <c r="AN546">
        <v>1015.483732728768</v>
      </c>
      <c r="AO546" s="1">
        <v>1.032826884376715</v>
      </c>
      <c r="AP546">
        <v>1652.9604628799209</v>
      </c>
      <c r="AQ546" s="1">
        <v>2511.9610720632668</v>
      </c>
      <c r="AR546" s="1">
        <v>7590.4399800525252</v>
      </c>
      <c r="AS546" s="1">
        <v>871.10456203575905</v>
      </c>
      <c r="AT546">
        <v>408.67471090336448</v>
      </c>
      <c r="AU546">
        <v>13035.140787934841</v>
      </c>
      <c r="AV546" s="1">
        <v>5627.3915498270344</v>
      </c>
      <c r="AW546" s="1">
        <v>0.39216396084499999</v>
      </c>
      <c r="AX546">
        <v>6463.902410863293</v>
      </c>
      <c r="AY546" s="1">
        <v>0.43477546617000012</v>
      </c>
      <c r="AZ546">
        <v>1045.4606192844799</v>
      </c>
      <c r="BA546">
        <v>7.1711374364999997E-2</v>
      </c>
      <c r="BB546">
        <v>1476.67414314182</v>
      </c>
      <c r="BC546" s="1">
        <v>0.101349198655</v>
      </c>
      <c r="BD546">
        <v>14613.428723116631</v>
      </c>
      <c r="BE546" s="1">
        <v>0.55980750740559138</v>
      </c>
      <c r="BF546">
        <v>0.22827622406160439</v>
      </c>
      <c r="BG546">
        <v>0.15078077841212489</v>
      </c>
      <c r="BH546">
        <v>4.1221973557122787E-2</v>
      </c>
      <c r="BI546">
        <v>1.9913516563556478E-2</v>
      </c>
    </row>
    <row r="547" spans="1:61" x14ac:dyDescent="0.35">
      <c r="A547" t="s">
        <v>1870</v>
      </c>
      <c r="B547" t="s">
        <v>1174</v>
      </c>
      <c r="C547">
        <v>49.6</v>
      </c>
      <c r="D547">
        <v>32.675179745908203</v>
      </c>
      <c r="E547">
        <v>1470.8875998999999</v>
      </c>
      <c r="F547">
        <v>1.7153841794021029E-2</v>
      </c>
      <c r="G547">
        <v>1.6657259670872351E-2</v>
      </c>
      <c r="H547" t="s">
        <v>3</v>
      </c>
      <c r="I547">
        <v>4.4714091568775358E-2</v>
      </c>
      <c r="J547">
        <v>0.90532077945676748</v>
      </c>
      <c r="K547">
        <v>3.1531154662381572E-2</v>
      </c>
      <c r="L547">
        <v>0.18412574768748771</v>
      </c>
      <c r="M547">
        <v>3.4320005846847142E-2</v>
      </c>
      <c r="N547">
        <v>0.11522876321958619</v>
      </c>
      <c r="O547">
        <v>67163.841760239506</v>
      </c>
      <c r="P547" s="1">
        <v>0.16005848201129119</v>
      </c>
      <c r="Q547">
        <v>0.17544929190552719</v>
      </c>
      <c r="R547">
        <v>0.66449222608318137</v>
      </c>
      <c r="S547">
        <v>11.324999999999999</v>
      </c>
      <c r="T547">
        <v>89672.068120003489</v>
      </c>
      <c r="U547" s="1">
        <v>145.5636788088579</v>
      </c>
      <c r="V547">
        <v>250773.00050860949</v>
      </c>
      <c r="W547" s="1">
        <v>0.82646113390045817</v>
      </c>
      <c r="X547">
        <v>0.11106812391777041</v>
      </c>
      <c r="Y547">
        <v>6.2470742181771587E-2</v>
      </c>
      <c r="Z547">
        <v>0.173538866099542</v>
      </c>
      <c r="AA547">
        <v>250.77300050860961</v>
      </c>
      <c r="AB547">
        <v>6992.8368313454848</v>
      </c>
      <c r="AC547" s="1">
        <v>764.11375338125777</v>
      </c>
      <c r="AD547">
        <v>212181.29156545471</v>
      </c>
      <c r="AE547" s="1" t="s">
        <v>3</v>
      </c>
      <c r="AF547">
        <v>47605.525000000001</v>
      </c>
      <c r="AG547" s="1">
        <v>92255.062792410288</v>
      </c>
      <c r="AH547" s="1">
        <v>47.048311650000002</v>
      </c>
      <c r="AI547">
        <v>25.4555258</v>
      </c>
      <c r="AJ547">
        <v>29.581138450000001</v>
      </c>
      <c r="AK547">
        <v>1.8915</v>
      </c>
      <c r="AL547">
        <v>1.3216183500000001</v>
      </c>
      <c r="AM547">
        <v>1.5721897</v>
      </c>
      <c r="AN547">
        <v>1305.315354739595</v>
      </c>
      <c r="AO547" s="1">
        <v>0.96599543381729469</v>
      </c>
      <c r="AP547">
        <v>1760.813028355245</v>
      </c>
      <c r="AQ547" s="1">
        <v>2562.7425099195762</v>
      </c>
      <c r="AR547" s="1">
        <v>7689.0325789172839</v>
      </c>
      <c r="AS547" s="1">
        <v>728.59710671589801</v>
      </c>
      <c r="AT547">
        <v>334.65892584006968</v>
      </c>
      <c r="AU547">
        <v>13075.844149748071</v>
      </c>
      <c r="AV547" s="1">
        <v>4961.1838303858394</v>
      </c>
      <c r="AW547" s="1">
        <v>0.34197891297499999</v>
      </c>
      <c r="AX547">
        <v>7451.4247401802104</v>
      </c>
      <c r="AY547" s="1">
        <v>0.49638048937500001</v>
      </c>
      <c r="AZ547">
        <v>1314.500470262745</v>
      </c>
      <c r="BA547">
        <v>8.9810241365000015E-2</v>
      </c>
      <c r="BB547">
        <v>1065.155000489875</v>
      </c>
      <c r="BC547" s="1">
        <v>7.1830356279999993E-2</v>
      </c>
      <c r="BD547">
        <v>14792.264041318669</v>
      </c>
      <c r="BE547" s="1">
        <v>0.57068783173847204</v>
      </c>
      <c r="BF547">
        <v>0.22520068795302739</v>
      </c>
      <c r="BG547">
        <v>0.14568475185224999</v>
      </c>
      <c r="BH547">
        <v>3.7055356598619388E-2</v>
      </c>
      <c r="BI547">
        <v>2.1371371857631102E-2</v>
      </c>
    </row>
    <row r="548" spans="1:61" x14ac:dyDescent="0.35">
      <c r="A548" t="s">
        <v>1871</v>
      </c>
      <c r="B548" t="s">
        <v>1175</v>
      </c>
      <c r="C548">
        <v>70.599999999999994</v>
      </c>
      <c r="D548">
        <v>36.70389917869889</v>
      </c>
      <c r="E548">
        <v>2021.04115645</v>
      </c>
      <c r="F548">
        <v>1.2556274578708891E-2</v>
      </c>
      <c r="G548">
        <v>1.9750067155134599E-2</v>
      </c>
      <c r="H548" t="s">
        <v>3</v>
      </c>
      <c r="I548">
        <v>7.0687131098156261E-2</v>
      </c>
      <c r="J548">
        <v>0.84622591477642695</v>
      </c>
      <c r="K548">
        <v>5.4144031645601678E-2</v>
      </c>
      <c r="L548">
        <v>0.4070478865358817</v>
      </c>
      <c r="M548">
        <v>2.4064305317818811E-2</v>
      </c>
      <c r="N548">
        <v>0.15921768787916529</v>
      </c>
      <c r="O548">
        <v>66166.696048732512</v>
      </c>
      <c r="P548" s="1">
        <v>0.164630239400612</v>
      </c>
      <c r="Q548">
        <v>0.17534712861548521</v>
      </c>
      <c r="R548">
        <v>0.66002263198390287</v>
      </c>
      <c r="S548">
        <v>16.49526315789474</v>
      </c>
      <c r="T548">
        <v>84839.282660590528</v>
      </c>
      <c r="U548" s="1">
        <v>127.3543034694119</v>
      </c>
      <c r="V548">
        <v>203023.25571885379</v>
      </c>
      <c r="W548" s="1">
        <v>0.75769812357891897</v>
      </c>
      <c r="X548">
        <v>0.17581617658009049</v>
      </c>
      <c r="Y548">
        <v>6.6485699840990314E-2</v>
      </c>
      <c r="Z548">
        <v>0.24230187642108081</v>
      </c>
      <c r="AA548">
        <v>203.02325571885379</v>
      </c>
      <c r="AB548">
        <v>5910.0653646224837</v>
      </c>
      <c r="AC548" s="1">
        <v>639.05389870240651</v>
      </c>
      <c r="AD548">
        <v>165186.35955033251</v>
      </c>
      <c r="AE548" s="1" t="s">
        <v>3</v>
      </c>
      <c r="AF548">
        <v>37974.275000000001</v>
      </c>
      <c r="AG548" s="1">
        <v>61914.012329704579</v>
      </c>
      <c r="AH548" s="1">
        <v>46.141411950000013</v>
      </c>
      <c r="AI548">
        <v>26.576714299999999</v>
      </c>
      <c r="AJ548">
        <v>32.861003799999999</v>
      </c>
      <c r="AK548">
        <v>1.956</v>
      </c>
      <c r="AL548">
        <v>1.4732767499999999</v>
      </c>
      <c r="AM548">
        <v>1.7952558999999999</v>
      </c>
      <c r="AN548">
        <v>806.26551652333899</v>
      </c>
      <c r="AO548" s="1">
        <v>1.131557209409126</v>
      </c>
      <c r="AP548">
        <v>1751.159734489479</v>
      </c>
      <c r="AQ548" s="1">
        <v>2584.3367472551572</v>
      </c>
      <c r="AR548" s="1">
        <v>8118.2822260558678</v>
      </c>
      <c r="AS548" s="1">
        <v>933.05766568538604</v>
      </c>
      <c r="AT548">
        <v>411.11176961798799</v>
      </c>
      <c r="AU548">
        <v>13797.94814310388</v>
      </c>
      <c r="AV548" s="1">
        <v>5961.2340021156106</v>
      </c>
      <c r="AW548" s="1">
        <v>0.40735018458</v>
      </c>
      <c r="AX548">
        <v>6020.998760328881</v>
      </c>
      <c r="AY548" s="1">
        <v>0.405141401575</v>
      </c>
      <c r="AZ548">
        <v>1023.420740325815</v>
      </c>
      <c r="BA548">
        <v>6.9208337285000004E-2</v>
      </c>
      <c r="BB548">
        <v>1770.2804299771699</v>
      </c>
      <c r="BC548" s="1">
        <v>0.11830007655999999</v>
      </c>
      <c r="BD548">
        <v>14775.933932747481</v>
      </c>
      <c r="BE548" s="1">
        <v>0.56462673460190294</v>
      </c>
      <c r="BF548">
        <v>0.22833497063032579</v>
      </c>
      <c r="BG548">
        <v>0.15434679824143449</v>
      </c>
      <c r="BH548">
        <v>3.1398105110344257E-2</v>
      </c>
      <c r="BI548">
        <v>2.1293391415992489E-2</v>
      </c>
    </row>
    <row r="549" spans="1:61" x14ac:dyDescent="0.35">
      <c r="A549" t="s">
        <v>1872</v>
      </c>
      <c r="B549" t="s">
        <v>1176</v>
      </c>
      <c r="C549">
        <v>33.35</v>
      </c>
      <c r="D549">
        <v>107.0709786619675</v>
      </c>
      <c r="E549">
        <v>2977.50828465</v>
      </c>
      <c r="F549">
        <v>2.2421124679069999E-2</v>
      </c>
      <c r="G549">
        <v>7.0391222494608469E-2</v>
      </c>
      <c r="H549" t="s">
        <v>3</v>
      </c>
      <c r="I549">
        <v>8.0192523518140851E-2</v>
      </c>
      <c r="J549">
        <v>0.76189519476064782</v>
      </c>
      <c r="K549">
        <v>6.3815451556475306E-2</v>
      </c>
      <c r="L549">
        <v>0.34205541701681619</v>
      </c>
      <c r="M549">
        <v>2.67469339220603E-2</v>
      </c>
      <c r="N549">
        <v>0.1481382504248433</v>
      </c>
      <c r="O549">
        <v>72132.325305214006</v>
      </c>
      <c r="P549" s="1">
        <v>0.18998011638705359</v>
      </c>
      <c r="Q549">
        <v>0.18021454330826411</v>
      </c>
      <c r="R549">
        <v>0.62980534030468227</v>
      </c>
      <c r="S549">
        <v>22.679500000000001</v>
      </c>
      <c r="T549">
        <v>94950.136871354509</v>
      </c>
      <c r="U549" s="1">
        <v>136.40066088160381</v>
      </c>
      <c r="V549">
        <v>236498.23705094741</v>
      </c>
      <c r="W549" s="1">
        <v>0.70291821047568559</v>
      </c>
      <c r="X549">
        <v>0.23965694191385589</v>
      </c>
      <c r="Y549">
        <v>5.7424847610458317E-2</v>
      </c>
      <c r="Z549">
        <v>0.29708178952431419</v>
      </c>
      <c r="AA549">
        <v>236.49823705094741</v>
      </c>
      <c r="AB549">
        <v>8747.4883694563177</v>
      </c>
      <c r="AC549" s="1">
        <v>797.45464560523271</v>
      </c>
      <c r="AD549">
        <v>199380.2878072224</v>
      </c>
      <c r="AE549" s="1" t="s">
        <v>3</v>
      </c>
      <c r="AF549">
        <v>42917.275000000001</v>
      </c>
      <c r="AG549" s="1">
        <v>74536.802997732026</v>
      </c>
      <c r="AH549" s="1">
        <v>60.981245049999998</v>
      </c>
      <c r="AI549">
        <v>33.744904549999987</v>
      </c>
      <c r="AJ549">
        <v>41.59091484999999</v>
      </c>
      <c r="AK549">
        <v>2.1509999999999998</v>
      </c>
      <c r="AL549">
        <v>1.65935575</v>
      </c>
      <c r="AM549">
        <v>1.9628561499999999</v>
      </c>
      <c r="AN549">
        <v>174.5924527982568</v>
      </c>
      <c r="AO549" s="1">
        <v>0.90308144310314764</v>
      </c>
      <c r="AP549">
        <v>1766.316869594644</v>
      </c>
      <c r="AQ549" s="1">
        <v>2620.2463664123179</v>
      </c>
      <c r="AR549" s="1">
        <v>8374.966240871745</v>
      </c>
      <c r="AS549" s="1">
        <v>935.70562001260407</v>
      </c>
      <c r="AT549">
        <v>389.68670298866249</v>
      </c>
      <c r="AU549">
        <v>14086.92179987998</v>
      </c>
      <c r="AV549" s="1">
        <v>4372.4028847256304</v>
      </c>
      <c r="AW549" s="1">
        <v>0.29286240719000001</v>
      </c>
      <c r="AX549">
        <v>8167.9967786050811</v>
      </c>
      <c r="AY549" s="1">
        <v>0.52950669591999999</v>
      </c>
      <c r="AZ549">
        <v>1261.68731479855</v>
      </c>
      <c r="BA549">
        <v>8.2776121539999997E-2</v>
      </c>
      <c r="BB549">
        <v>1454.855416575545</v>
      </c>
      <c r="BC549" s="1">
        <v>9.4854775380000006E-2</v>
      </c>
      <c r="BD549">
        <v>15256.942394704811</v>
      </c>
      <c r="BE549" s="1">
        <v>0.59037027908664552</v>
      </c>
      <c r="BF549">
        <v>0.22539008102121619</v>
      </c>
      <c r="BG549">
        <v>0.1318874551537324</v>
      </c>
      <c r="BH549">
        <v>3.3552294166804497E-2</v>
      </c>
      <c r="BI549">
        <v>1.8799890571601349E-2</v>
      </c>
    </row>
    <row r="550" spans="1:61" x14ac:dyDescent="0.35">
      <c r="A550" t="s">
        <v>1873</v>
      </c>
      <c r="B550" t="s">
        <v>1177</v>
      </c>
      <c r="C550">
        <v>67.631578947368425</v>
      </c>
      <c r="D550">
        <v>7.9483488550513712</v>
      </c>
      <c r="E550">
        <v>483.32200336842101</v>
      </c>
      <c r="F550" t="s">
        <v>3</v>
      </c>
      <c r="G550">
        <v>3.1487901941667527E-2</v>
      </c>
      <c r="H550" t="s">
        <v>3</v>
      </c>
      <c r="I550">
        <v>7.8534345101228809E-2</v>
      </c>
      <c r="J550">
        <v>0.89572419293889194</v>
      </c>
      <c r="K550">
        <v>3.2324768056295361E-2</v>
      </c>
      <c r="L550">
        <v>0.30370382388538142</v>
      </c>
      <c r="M550">
        <v>3.8181659837377598E-2</v>
      </c>
      <c r="N550">
        <v>0.14348092775798399</v>
      </c>
      <c r="O550">
        <v>58683.159764302109</v>
      </c>
      <c r="P550" s="1">
        <v>0.21344735618553859</v>
      </c>
      <c r="Q550">
        <v>0.20104484905540559</v>
      </c>
      <c r="R550">
        <v>0.58550779475905579</v>
      </c>
      <c r="S550">
        <v>5.8500000000000014</v>
      </c>
      <c r="T550">
        <v>75376.226280747389</v>
      </c>
      <c r="U550" s="1">
        <v>91.299205924832009</v>
      </c>
      <c r="V550">
        <v>219685.27067799549</v>
      </c>
      <c r="W550" s="1">
        <v>0.7810181474404011</v>
      </c>
      <c r="X550">
        <v>5.8704707471461878E-2</v>
      </c>
      <c r="Y550">
        <v>0.1602771450881369</v>
      </c>
      <c r="Z550">
        <v>0.2189818525595989</v>
      </c>
      <c r="AA550">
        <v>219.68527067799539</v>
      </c>
      <c r="AB550">
        <v>5669.807376259274</v>
      </c>
      <c r="AC550" s="1">
        <v>597.13633744756896</v>
      </c>
      <c r="AD550">
        <v>189153.23929754391</v>
      </c>
      <c r="AE550" s="1" t="s">
        <v>3</v>
      </c>
      <c r="AF550">
        <v>40123.789473684214</v>
      </c>
      <c r="AG550" s="1">
        <v>65171.750292151271</v>
      </c>
      <c r="AH550" s="1">
        <v>38.06361321052632</v>
      </c>
      <c r="AI550">
        <v>23.067775526315788</v>
      </c>
      <c r="AJ550">
        <v>27.858973631578952</v>
      </c>
      <c r="AK550">
        <v>2.061052631578947</v>
      </c>
      <c r="AL550">
        <v>1.5319625789473681</v>
      </c>
      <c r="AM550">
        <v>1.9340657894736839</v>
      </c>
      <c r="AN550">
        <v>2238.2116248319821</v>
      </c>
      <c r="AO550" s="1">
        <v>1.4788661839791539</v>
      </c>
      <c r="AP550">
        <v>2446.7226977706619</v>
      </c>
      <c r="AQ550" s="1">
        <v>3528.1663728692961</v>
      </c>
      <c r="AR550" s="1">
        <v>9171.2760563109205</v>
      </c>
      <c r="AS550" s="1">
        <v>782.51155162469058</v>
      </c>
      <c r="AT550">
        <v>477.20974558715022</v>
      </c>
      <c r="AU550">
        <v>16405.88642416272</v>
      </c>
      <c r="AV550" s="1">
        <v>8417.2984216814784</v>
      </c>
      <c r="AW550" s="1">
        <v>0.45265715308421051</v>
      </c>
      <c r="AX550">
        <v>7174.1165864632621</v>
      </c>
      <c r="AY550" s="1">
        <v>0.37731425529473689</v>
      </c>
      <c r="AZ550">
        <v>1466.8540492200791</v>
      </c>
      <c r="BA550">
        <v>7.7756941268421059E-2</v>
      </c>
      <c r="BB550">
        <v>1740.842660660453</v>
      </c>
      <c r="BC550" s="1">
        <v>9.2271650394736837E-2</v>
      </c>
      <c r="BD550">
        <v>18799.11171802527</v>
      </c>
      <c r="BE550" s="1">
        <v>0.54108607921574103</v>
      </c>
      <c r="BF550">
        <v>0.23080903728282351</v>
      </c>
      <c r="BG550">
        <v>0.16193916256239929</v>
      </c>
      <c r="BH550">
        <v>3.8904123045477391E-2</v>
      </c>
      <c r="BI550">
        <v>2.7261597893558639E-2</v>
      </c>
    </row>
    <row r="551" spans="1:61" x14ac:dyDescent="0.35">
      <c r="A551" t="s">
        <v>1874</v>
      </c>
      <c r="B551" t="s">
        <v>1178</v>
      </c>
      <c r="C551">
        <v>37.950000000000003</v>
      </c>
      <c r="D551">
        <v>63.382666867475557</v>
      </c>
      <c r="E551">
        <v>1913.1344832499999</v>
      </c>
      <c r="F551">
        <v>1.3629777257184769E-2</v>
      </c>
      <c r="G551">
        <v>2.7919147151808661E-2</v>
      </c>
      <c r="H551" t="s">
        <v>3</v>
      </c>
      <c r="I551">
        <v>4.9603986894195103E-2</v>
      </c>
      <c r="J551">
        <v>0.85516511739263168</v>
      </c>
      <c r="K551">
        <v>5.6982274425760433E-2</v>
      </c>
      <c r="L551">
        <v>0.43387963957476089</v>
      </c>
      <c r="M551">
        <v>2.21943639597297E-2</v>
      </c>
      <c r="N551">
        <v>0.1633754529965975</v>
      </c>
      <c r="O551">
        <v>63730.53531826751</v>
      </c>
      <c r="P551" s="1">
        <v>0.1915473605406188</v>
      </c>
      <c r="Q551">
        <v>0.15911475323234109</v>
      </c>
      <c r="R551">
        <v>0.64933788622704003</v>
      </c>
      <c r="S551">
        <v>14.468500000000001</v>
      </c>
      <c r="T551">
        <v>87017.816693882502</v>
      </c>
      <c r="U551" s="1">
        <v>138.9298782320455</v>
      </c>
      <c r="V551">
        <v>227440.4814394945</v>
      </c>
      <c r="W551" s="1">
        <v>0.73970219668458159</v>
      </c>
      <c r="X551">
        <v>0.19095180587479091</v>
      </c>
      <c r="Y551">
        <v>6.9345997440627555E-2</v>
      </c>
      <c r="Z551">
        <v>0.26029780331541841</v>
      </c>
      <c r="AA551">
        <v>227.4404814394945</v>
      </c>
      <c r="AB551">
        <v>6472.2525578950172</v>
      </c>
      <c r="AC551" s="1">
        <v>689.96438261740923</v>
      </c>
      <c r="AD551">
        <v>181755.7350410567</v>
      </c>
      <c r="AE551" s="1" t="s">
        <v>3</v>
      </c>
      <c r="AF551">
        <v>39164.35</v>
      </c>
      <c r="AG551" s="1">
        <v>65975.232426940362</v>
      </c>
      <c r="AH551" s="1">
        <v>48.373369000000011</v>
      </c>
      <c r="AI551">
        <v>26.039489450000001</v>
      </c>
      <c r="AJ551">
        <v>32.148988000000003</v>
      </c>
      <c r="AK551">
        <v>1.9228499999999999</v>
      </c>
      <c r="AL551">
        <v>1.39460315</v>
      </c>
      <c r="AM551">
        <v>1.6697808000000001</v>
      </c>
      <c r="AN551">
        <v>260.15582269788018</v>
      </c>
      <c r="AO551" s="1">
        <v>0.93040754506490908</v>
      </c>
      <c r="AP551">
        <v>1737.1077989568721</v>
      </c>
      <c r="AQ551" s="1">
        <v>2634.4049041838462</v>
      </c>
      <c r="AR551" s="1">
        <v>7653.7188308435234</v>
      </c>
      <c r="AS551" s="1">
        <v>810.73816465171262</v>
      </c>
      <c r="AT551">
        <v>391.17399210800232</v>
      </c>
      <c r="AU551">
        <v>13227.14369074396</v>
      </c>
      <c r="AV551" s="1">
        <v>5571.2924569920951</v>
      </c>
      <c r="AW551" s="1">
        <v>0.39796116305000012</v>
      </c>
      <c r="AX551">
        <v>6076.0918481770304</v>
      </c>
      <c r="AY551" s="1">
        <v>0.41466711849999999</v>
      </c>
      <c r="AZ551">
        <v>958.51200292169017</v>
      </c>
      <c r="BA551">
        <v>6.6479771614999988E-2</v>
      </c>
      <c r="BB551">
        <v>1746.3828839666201</v>
      </c>
      <c r="BC551" s="1">
        <v>0.120891946835</v>
      </c>
      <c r="BD551">
        <v>14352.279192057429</v>
      </c>
      <c r="BE551" s="1">
        <v>0.55355115340650451</v>
      </c>
      <c r="BF551">
        <v>0.22613274044166029</v>
      </c>
      <c r="BG551">
        <v>0.16525440137222541</v>
      </c>
      <c r="BH551">
        <v>3.1988306712144927E-2</v>
      </c>
      <c r="BI551">
        <v>2.3073398067464779E-2</v>
      </c>
    </row>
    <row r="552" spans="1:61" x14ac:dyDescent="0.35">
      <c r="A552" t="s">
        <v>1875</v>
      </c>
      <c r="B552" t="s">
        <v>1179</v>
      </c>
      <c r="C552">
        <v>74.650000000000006</v>
      </c>
      <c r="D552">
        <v>20.869439093539889</v>
      </c>
      <c r="E552">
        <v>1295.5759485000001</v>
      </c>
      <c r="F552">
        <v>1.1259576125877861E-2</v>
      </c>
      <c r="G552">
        <v>5.8984776998699771E-3</v>
      </c>
      <c r="H552" t="s">
        <v>3</v>
      </c>
      <c r="I552">
        <v>1.9655510257864391E-2</v>
      </c>
      <c r="J552">
        <v>0.95180931026962123</v>
      </c>
      <c r="K552">
        <v>2.4282022744857839E-2</v>
      </c>
      <c r="L552">
        <v>0.1945969511564537</v>
      </c>
      <c r="M552">
        <v>1.03676819288556E-2</v>
      </c>
      <c r="N552">
        <v>0.12320397517420981</v>
      </c>
      <c r="O552">
        <v>66634.296252161497</v>
      </c>
      <c r="P552" s="1">
        <v>0.14760653020475381</v>
      </c>
      <c r="Q552">
        <v>0.16337502156012179</v>
      </c>
      <c r="R552">
        <v>0.68901844823512437</v>
      </c>
      <c r="S552">
        <v>8.7504999999999988</v>
      </c>
      <c r="T552">
        <v>91847.295635237504</v>
      </c>
      <c r="U552" s="1">
        <v>152.2267035796892</v>
      </c>
      <c r="V552">
        <v>213170.74848479961</v>
      </c>
      <c r="W552" s="1">
        <v>0.83051172849202359</v>
      </c>
      <c r="X552">
        <v>8.9979566635574521E-2</v>
      </c>
      <c r="Y552">
        <v>7.9508704872401845E-2</v>
      </c>
      <c r="Z552">
        <v>0.16948827150797641</v>
      </c>
      <c r="AA552">
        <v>213.17074848479939</v>
      </c>
      <c r="AB552">
        <v>5222.7336701477343</v>
      </c>
      <c r="AC552" s="1">
        <v>605.13316846442376</v>
      </c>
      <c r="AD552">
        <v>188058.41363140181</v>
      </c>
      <c r="AE552" s="1" t="s">
        <v>3</v>
      </c>
      <c r="AF552">
        <v>44911.974999999999</v>
      </c>
      <c r="AG552" s="1">
        <v>82305.345497964357</v>
      </c>
      <c r="AH552" s="1">
        <v>41.981484950000002</v>
      </c>
      <c r="AI552">
        <v>22.736004350000002</v>
      </c>
      <c r="AJ552">
        <v>27.002050799999999</v>
      </c>
      <c r="AK552">
        <v>1.7989999999999999</v>
      </c>
      <c r="AL552">
        <v>1.3887072</v>
      </c>
      <c r="AM552">
        <v>1.62390945</v>
      </c>
      <c r="AN552">
        <v>1597.618493966083</v>
      </c>
      <c r="AO552" s="1">
        <v>1.0003539302058131</v>
      </c>
      <c r="AP552">
        <v>1604.5265159555649</v>
      </c>
      <c r="AQ552" s="1">
        <v>2773.6311582639501</v>
      </c>
      <c r="AR552" s="1">
        <v>7610.19224326523</v>
      </c>
      <c r="AS552" s="1">
        <v>768.17598047076706</v>
      </c>
      <c r="AT552">
        <v>330.03431787725339</v>
      </c>
      <c r="AU552">
        <v>13086.56021583276</v>
      </c>
      <c r="AV552" s="1">
        <v>5810.9097035989698</v>
      </c>
      <c r="AW552" s="1">
        <v>0.40889941490999993</v>
      </c>
      <c r="AX552">
        <v>6190.552004430886</v>
      </c>
      <c r="AY552" s="1">
        <v>0.42485105310999999</v>
      </c>
      <c r="AZ552">
        <v>1248.16203218799</v>
      </c>
      <c r="BA552">
        <v>8.6503964055000021E-2</v>
      </c>
      <c r="BB552">
        <v>1152.5938270500251</v>
      </c>
      <c r="BC552" s="1">
        <v>7.9745567924999997E-2</v>
      </c>
      <c r="BD552">
        <v>14402.21756726787</v>
      </c>
      <c r="BE552" s="1">
        <v>0.56746051492294269</v>
      </c>
      <c r="BF552">
        <v>0.23917178910426901</v>
      </c>
      <c r="BG552">
        <v>0.13719598899555699</v>
      </c>
      <c r="BH552">
        <v>3.6211295259234361E-2</v>
      </c>
      <c r="BI552">
        <v>1.9960411717997069E-2</v>
      </c>
    </row>
    <row r="553" spans="1:61" x14ac:dyDescent="0.35">
      <c r="A553" t="s">
        <v>1876</v>
      </c>
      <c r="B553" t="s">
        <v>1180</v>
      </c>
      <c r="C553">
        <v>184.6</v>
      </c>
      <c r="D553">
        <v>7.6231933931073472</v>
      </c>
      <c r="E553">
        <v>1221.5207779</v>
      </c>
      <c r="F553" t="s">
        <v>3</v>
      </c>
      <c r="G553">
        <v>1.3742929369037839E-2</v>
      </c>
      <c r="H553" t="s">
        <v>3</v>
      </c>
      <c r="I553">
        <v>1.414206165934731E-2</v>
      </c>
      <c r="J553">
        <v>0.95511967160862954</v>
      </c>
      <c r="K553">
        <v>2.7203356967994929E-2</v>
      </c>
      <c r="L553">
        <v>0.92329695161576597</v>
      </c>
      <c r="M553" t="s">
        <v>3</v>
      </c>
      <c r="N553">
        <v>0.18362042230482931</v>
      </c>
      <c r="O553">
        <v>61762.418092680513</v>
      </c>
      <c r="P553" s="1">
        <v>0.20233230449072009</v>
      </c>
      <c r="Q553">
        <v>0.19565316762278159</v>
      </c>
      <c r="R553">
        <v>0.60201452788649834</v>
      </c>
      <c r="S553">
        <v>13.534000000000001</v>
      </c>
      <c r="T553">
        <v>83132.219840854494</v>
      </c>
      <c r="U553" s="1">
        <v>92.243466710949306</v>
      </c>
      <c r="V553">
        <v>232555.30263204689</v>
      </c>
      <c r="W553" s="1">
        <v>0.62696803521618105</v>
      </c>
      <c r="X553">
        <v>7.8310794943886528E-2</v>
      </c>
      <c r="Y553">
        <v>0.2947211698399323</v>
      </c>
      <c r="Z553">
        <v>0.37303196478381878</v>
      </c>
      <c r="AA553">
        <v>232.55530263204679</v>
      </c>
      <c r="AB553">
        <v>5371.2529660166856</v>
      </c>
      <c r="AC553" s="1">
        <v>384.13957038676051</v>
      </c>
      <c r="AD553">
        <v>175671.86586664399</v>
      </c>
      <c r="AE553" s="1" t="s">
        <v>3</v>
      </c>
      <c r="AF553">
        <v>34537.025000000001</v>
      </c>
      <c r="AG553" s="1">
        <v>53587.528909766988</v>
      </c>
      <c r="AH553" s="1">
        <v>25.15797705</v>
      </c>
      <c r="AI553">
        <v>20.1604642</v>
      </c>
      <c r="AJ553">
        <v>22.051056450000001</v>
      </c>
      <c r="AK553">
        <v>1.1575</v>
      </c>
      <c r="AL553">
        <v>0.98848560000000008</v>
      </c>
      <c r="AM553">
        <v>1.06995365</v>
      </c>
      <c r="AN553">
        <v>1.14996822910229E-3</v>
      </c>
      <c r="AO553">
        <v>0.89469884366115493</v>
      </c>
      <c r="AP553">
        <v>2331.3869585004418</v>
      </c>
      <c r="AQ553" s="1">
        <v>4044.2115599455929</v>
      </c>
      <c r="AR553" s="1">
        <v>9893.874526191943</v>
      </c>
      <c r="AS553" s="1">
        <v>873.90475051951182</v>
      </c>
      <c r="AT553">
        <v>471.9498561501743</v>
      </c>
      <c r="AU553">
        <v>17473.078425090691</v>
      </c>
      <c r="AV553" s="1">
        <v>11044.77689113877</v>
      </c>
      <c r="AW553" s="1">
        <v>0.56750479652500008</v>
      </c>
      <c r="AX553">
        <v>4523.1062500323196</v>
      </c>
      <c r="AY553" s="1">
        <v>0.21664293008999999</v>
      </c>
      <c r="AZ553">
        <v>945.03487769192998</v>
      </c>
      <c r="BA553">
        <v>4.7364027160000002E-2</v>
      </c>
      <c r="BB553">
        <v>3291.7545939941401</v>
      </c>
      <c r="BC553" s="1">
        <v>0.16848824622</v>
      </c>
      <c r="BD553">
        <v>19804.672612857161</v>
      </c>
      <c r="BE553" s="1">
        <v>0.54365457250044369</v>
      </c>
      <c r="BF553">
        <v>0.24829512739157941</v>
      </c>
      <c r="BG553">
        <v>0.1355534971929532</v>
      </c>
      <c r="BH553">
        <v>4.5242849110904267E-2</v>
      </c>
      <c r="BI553">
        <v>2.7253953804119501E-2</v>
      </c>
    </row>
    <row r="554" spans="1:61" x14ac:dyDescent="0.35">
      <c r="A554" t="s">
        <v>1877</v>
      </c>
      <c r="B554" t="s">
        <v>1181</v>
      </c>
      <c r="C554">
        <v>33.65</v>
      </c>
      <c r="D554">
        <v>144.77666960817851</v>
      </c>
      <c r="E554">
        <v>4283.2100028000004</v>
      </c>
      <c r="F554">
        <v>2.3212235348450318E-2</v>
      </c>
      <c r="G554">
        <v>2.9276144615557029E-2</v>
      </c>
      <c r="H554">
        <v>1.523953090008477E-3</v>
      </c>
      <c r="I554">
        <v>4.6649158205369003E-2</v>
      </c>
      <c r="J554">
        <v>0.85326934766576856</v>
      </c>
      <c r="K554">
        <v>4.6651582649050033E-2</v>
      </c>
      <c r="L554">
        <v>0.2095040618971821</v>
      </c>
      <c r="M554">
        <v>1.6715451637798358E-2</v>
      </c>
      <c r="N554">
        <v>0.13696843026780581</v>
      </c>
      <c r="O554">
        <v>74231.98561158849</v>
      </c>
      <c r="P554" s="1">
        <v>0.1529815962535977</v>
      </c>
      <c r="Q554">
        <v>0.19251223417804181</v>
      </c>
      <c r="R554">
        <v>0.6545061695683605</v>
      </c>
      <c r="S554">
        <v>30.071000000000009</v>
      </c>
      <c r="T554">
        <v>93690.790905627509</v>
      </c>
      <c r="U554" s="1">
        <v>152.20858497761719</v>
      </c>
      <c r="V554">
        <v>264263.30074375548</v>
      </c>
      <c r="W554" s="1">
        <v>0.8042656382636757</v>
      </c>
      <c r="X554">
        <v>0.15685233525615269</v>
      </c>
      <c r="Y554">
        <v>3.8882026480171611E-2</v>
      </c>
      <c r="Z554">
        <v>0.19573436173632419</v>
      </c>
      <c r="AA554">
        <v>264.26330074375551</v>
      </c>
      <c r="AB554">
        <v>8976.8825815407854</v>
      </c>
      <c r="AC554" s="1">
        <v>943.4702754676789</v>
      </c>
      <c r="AD554">
        <v>220485.8888519883</v>
      </c>
      <c r="AE554" s="1" t="s">
        <v>3</v>
      </c>
      <c r="AF554">
        <v>47675.55</v>
      </c>
      <c r="AG554" s="1">
        <v>91239.982032118409</v>
      </c>
      <c r="AH554" s="1">
        <v>60.411861200000011</v>
      </c>
      <c r="AI554">
        <v>32.649524049999997</v>
      </c>
      <c r="AJ554">
        <v>37.099749099999997</v>
      </c>
      <c r="AK554">
        <v>1.8075000000000001</v>
      </c>
      <c r="AL554">
        <v>1.3487419</v>
      </c>
      <c r="AM554">
        <v>1.593823</v>
      </c>
      <c r="AN554">
        <v>174.5924527982568</v>
      </c>
      <c r="AO554">
        <v>0.84279272350565948</v>
      </c>
      <c r="AP554">
        <v>1637.5733553821219</v>
      </c>
      <c r="AQ554" s="1">
        <v>2529.2891375764798</v>
      </c>
      <c r="AR554" s="1">
        <v>8165.4883172350646</v>
      </c>
      <c r="AS554" s="1">
        <v>895.49624647977657</v>
      </c>
      <c r="AT554">
        <v>385.85142845211169</v>
      </c>
      <c r="AU554">
        <v>13613.698485125549</v>
      </c>
      <c r="AV554" s="1">
        <v>4142.2813822405215</v>
      </c>
      <c r="AW554" s="1">
        <v>0.28999825129500001</v>
      </c>
      <c r="AX554">
        <v>8043.7335587172593</v>
      </c>
      <c r="AY554" s="1">
        <v>0.55864123097499996</v>
      </c>
      <c r="AZ554">
        <v>1043.0149895744651</v>
      </c>
      <c r="BA554">
        <v>7.2440968635000019E-2</v>
      </c>
      <c r="BB554">
        <v>1128.55114769534</v>
      </c>
      <c r="BC554" s="1">
        <v>7.8919549079999984E-2</v>
      </c>
      <c r="BD554">
        <v>14357.58107822758</v>
      </c>
      <c r="BE554" s="1">
        <v>0.59151771010100984</v>
      </c>
      <c r="BF554">
        <v>0.2312252787342958</v>
      </c>
      <c r="BG554">
        <v>0.12428759931157329</v>
      </c>
      <c r="BH554">
        <v>3.3294825802287771E-2</v>
      </c>
      <c r="BI554">
        <v>1.9674586050833449E-2</v>
      </c>
    </row>
    <row r="555" spans="1:61" x14ac:dyDescent="0.35">
      <c r="A555" t="s">
        <v>1878</v>
      </c>
      <c r="B555" t="s">
        <v>1182</v>
      </c>
      <c r="C555">
        <v>48.05</v>
      </c>
      <c r="D555">
        <v>19.730939842063151</v>
      </c>
      <c r="E555">
        <v>841.59293689999993</v>
      </c>
      <c r="F555" t="s">
        <v>3</v>
      </c>
      <c r="G555">
        <v>1.825223887376641E-2</v>
      </c>
      <c r="H555" t="s">
        <v>3</v>
      </c>
      <c r="I555">
        <v>2.711327021613829E-2</v>
      </c>
      <c r="J555">
        <v>0.92972406252342554</v>
      </c>
      <c r="K555">
        <v>3.3540908674600127E-2</v>
      </c>
      <c r="L555">
        <v>0.35897874762641557</v>
      </c>
      <c r="M555">
        <v>1.9812191898512028E-2</v>
      </c>
      <c r="N555">
        <v>0.15364217404993169</v>
      </c>
      <c r="O555">
        <v>59346.931699682988</v>
      </c>
      <c r="P555" s="1">
        <v>0.2207161311120967</v>
      </c>
      <c r="Q555">
        <v>0.21257462146840411</v>
      </c>
      <c r="R555">
        <v>0.56670924741949902</v>
      </c>
      <c r="S555">
        <v>8.1140000000000008</v>
      </c>
      <c r="T555">
        <v>85207.0562673565</v>
      </c>
      <c r="U555" s="1">
        <v>107.6496323279334</v>
      </c>
      <c r="V555">
        <v>245035.07182163329</v>
      </c>
      <c r="W555" s="1">
        <v>0.76396842436802093</v>
      </c>
      <c r="X555">
        <v>0.10509359810456249</v>
      </c>
      <c r="Y555">
        <v>0.13093797752741651</v>
      </c>
      <c r="Z555">
        <v>0.23603157563197899</v>
      </c>
      <c r="AA555">
        <v>245.03507182163341</v>
      </c>
      <c r="AB555">
        <v>6692.2568998138086</v>
      </c>
      <c r="AC555" s="1">
        <v>672.40622053054994</v>
      </c>
      <c r="AD555">
        <v>196613.8589893289</v>
      </c>
      <c r="AE555" s="1" t="s">
        <v>3</v>
      </c>
      <c r="AF555">
        <v>39447.9</v>
      </c>
      <c r="AG555" s="1">
        <v>65049.955783376143</v>
      </c>
      <c r="AH555" s="1">
        <v>41.831678199999999</v>
      </c>
      <c r="AI555">
        <v>23.242061899999999</v>
      </c>
      <c r="AJ555">
        <v>27.822718900000002</v>
      </c>
      <c r="AK555">
        <v>1.5015000000000001</v>
      </c>
      <c r="AL555">
        <v>0.90956050000000011</v>
      </c>
      <c r="AM555">
        <v>1.2705863500000001</v>
      </c>
      <c r="AN555">
        <v>1232.047128421523</v>
      </c>
      <c r="AO555" s="1">
        <v>1.155140137197662</v>
      </c>
      <c r="AP555">
        <v>2222.7204835550092</v>
      </c>
      <c r="AQ555" s="1">
        <v>3027.480179786894</v>
      </c>
      <c r="AR555" s="1">
        <v>8029.5440422778847</v>
      </c>
      <c r="AS555" s="1">
        <v>813.46955578481675</v>
      </c>
      <c r="AT555">
        <v>529.91811371659844</v>
      </c>
      <c r="AU555">
        <v>14623.1323751212</v>
      </c>
      <c r="AV555" s="1">
        <v>7019.4413286675972</v>
      </c>
      <c r="AW555" s="1">
        <v>0.41760293192499998</v>
      </c>
      <c r="AX555">
        <v>7015.5488305336548</v>
      </c>
      <c r="AY555" s="1">
        <v>0.39434326393500008</v>
      </c>
      <c r="AZ555">
        <v>1418.8540915726801</v>
      </c>
      <c r="BA555" s="1">
        <v>8.2647803224999997E-2</v>
      </c>
      <c r="BB555">
        <v>1856.96060003352</v>
      </c>
      <c r="BC555" s="1">
        <v>0.10540600093999999</v>
      </c>
      <c r="BD555">
        <v>17310.80485080745</v>
      </c>
      <c r="BE555" s="1">
        <v>0.53461701985132692</v>
      </c>
      <c r="BF555">
        <v>0.23442654928031961</v>
      </c>
      <c r="BG555">
        <v>0.17523214604295831</v>
      </c>
      <c r="BH555">
        <v>3.6228495221751478E-2</v>
      </c>
      <c r="BI555">
        <v>1.9495789603643791E-2</v>
      </c>
    </row>
    <row r="556" spans="1:61" x14ac:dyDescent="0.35">
      <c r="A556" t="s">
        <v>1879</v>
      </c>
      <c r="B556" t="s">
        <v>1183</v>
      </c>
      <c r="C556">
        <v>95.35</v>
      </c>
      <c r="D556">
        <v>27.76230322284761</v>
      </c>
      <c r="E556">
        <v>2169.5354761499989</v>
      </c>
      <c r="F556">
        <v>1.14384681221109E-2</v>
      </c>
      <c r="G556">
        <v>1.488946376929795E-2</v>
      </c>
      <c r="H556" t="s">
        <v>3</v>
      </c>
      <c r="I556">
        <v>2.892871740819276E-2</v>
      </c>
      <c r="J556">
        <v>0.90590598116928422</v>
      </c>
      <c r="K556">
        <v>4.2734530920622169E-2</v>
      </c>
      <c r="L556">
        <v>0.39802420320334192</v>
      </c>
      <c r="M556">
        <v>1.0631899189474591E-2</v>
      </c>
      <c r="N556">
        <v>0.16013557837521139</v>
      </c>
      <c r="O556">
        <v>65737.073099236004</v>
      </c>
      <c r="P556" s="1">
        <v>0.16388380703136771</v>
      </c>
      <c r="Q556">
        <v>0.17722808740061491</v>
      </c>
      <c r="R556">
        <v>0.65888810556801747</v>
      </c>
      <c r="S556">
        <v>16.508421052631579</v>
      </c>
      <c r="T556">
        <v>86520.280155330533</v>
      </c>
      <c r="U556" s="1">
        <v>141.3529733345506</v>
      </c>
      <c r="V556">
        <v>229121.68514710249</v>
      </c>
      <c r="W556" s="1">
        <v>0.76217308384371474</v>
      </c>
      <c r="X556">
        <v>0.13915907708869729</v>
      </c>
      <c r="Y556">
        <v>9.8667839067587873E-2</v>
      </c>
      <c r="Z556">
        <v>0.23782691615628521</v>
      </c>
      <c r="AA556">
        <v>229.1216851471026</v>
      </c>
      <c r="AB556">
        <v>6104.3582911445365</v>
      </c>
      <c r="AC556" s="1">
        <v>673.19456798518968</v>
      </c>
      <c r="AD556">
        <v>184967.24031061909</v>
      </c>
      <c r="AE556" s="1" t="s">
        <v>3</v>
      </c>
      <c r="AF556">
        <v>39433.824999999997</v>
      </c>
      <c r="AG556" s="1">
        <v>64675.37831173763</v>
      </c>
      <c r="AH556" s="1">
        <v>38.604562999999999</v>
      </c>
      <c r="AI556">
        <v>24.12918475</v>
      </c>
      <c r="AJ556">
        <v>27.515069</v>
      </c>
      <c r="AK556">
        <v>1.8214999999999999</v>
      </c>
      <c r="AL556">
        <v>1.41307125</v>
      </c>
      <c r="AM556">
        <v>1.6900717999999999</v>
      </c>
      <c r="AN556">
        <v>1423.7531661124231</v>
      </c>
      <c r="AO556" s="1">
        <v>1.2057338084574249</v>
      </c>
      <c r="AP556">
        <v>1704.0510117955459</v>
      </c>
      <c r="AQ556" s="1">
        <v>2724.3103760395361</v>
      </c>
      <c r="AR556" s="1">
        <v>7913.037216838532</v>
      </c>
      <c r="AS556" s="1">
        <v>960.35702536130361</v>
      </c>
      <c r="AT556">
        <v>436.22583221455398</v>
      </c>
      <c r="AU556">
        <v>13737.98146224947</v>
      </c>
      <c r="AV556" s="1">
        <v>5851.5246291446301</v>
      </c>
      <c r="AW556" s="1">
        <v>0.39259803776500002</v>
      </c>
      <c r="AX556">
        <v>6609.3281965557089</v>
      </c>
      <c r="AY556" s="1">
        <v>0.42480977905</v>
      </c>
      <c r="AZ556">
        <v>974.12727846356518</v>
      </c>
      <c r="BA556">
        <v>6.3631647664999985E-2</v>
      </c>
      <c r="BB556">
        <v>1812.4810196677449</v>
      </c>
      <c r="BC556" s="1">
        <v>0.11896053552999999</v>
      </c>
      <c r="BD556">
        <v>15247.46112383165</v>
      </c>
      <c r="BE556" s="1">
        <v>0.55942716108373436</v>
      </c>
      <c r="BF556">
        <v>0.2385090867302827</v>
      </c>
      <c r="BG556">
        <v>0.14185930674952041</v>
      </c>
      <c r="BH556">
        <v>3.7296499970775332E-2</v>
      </c>
      <c r="BI556">
        <v>2.2907945465687151E-2</v>
      </c>
    </row>
    <row r="557" spans="1:61" x14ac:dyDescent="0.35">
      <c r="A557" t="s">
        <v>1880</v>
      </c>
      <c r="B557" t="s">
        <v>1184</v>
      </c>
      <c r="C557">
        <v>16.149999999999999</v>
      </c>
      <c r="D557">
        <v>345.97550687920182</v>
      </c>
      <c r="E557">
        <v>4530.3631428999997</v>
      </c>
      <c r="F557">
        <v>5.3883865615699522E-3</v>
      </c>
      <c r="G557">
        <v>0.35638073554503452</v>
      </c>
      <c r="H557">
        <v>2.1406443454233541E-3</v>
      </c>
      <c r="I557">
        <v>0.13983493730776941</v>
      </c>
      <c r="J557">
        <v>0.37399957430446612</v>
      </c>
      <c r="K557">
        <v>0.1240985541075753</v>
      </c>
      <c r="L557">
        <v>0.99636006354165707</v>
      </c>
      <c r="M557">
        <v>6.9849859561784244E-2</v>
      </c>
      <c r="N557">
        <v>0.1977664428846766</v>
      </c>
      <c r="O557">
        <v>65791.113925724989</v>
      </c>
      <c r="P557" s="1">
        <v>0.27261813785457473</v>
      </c>
      <c r="Q557">
        <v>0.19418482386976649</v>
      </c>
      <c r="R557">
        <v>0.53319703827565879</v>
      </c>
      <c r="S557">
        <v>53.746499999999997</v>
      </c>
      <c r="T557">
        <v>86996.326778766001</v>
      </c>
      <c r="U557" s="1">
        <v>93.853475918354476</v>
      </c>
      <c r="V557">
        <v>125494.0898044748</v>
      </c>
      <c r="W557" s="1">
        <v>0.6640499748170251</v>
      </c>
      <c r="X557">
        <v>0.25488099113889501</v>
      </c>
      <c r="Y557">
        <v>8.1069034044079807E-2</v>
      </c>
      <c r="Z557">
        <v>0.33595002518297479</v>
      </c>
      <c r="AA557">
        <v>125.4940898044748</v>
      </c>
      <c r="AB557">
        <v>4847.9969112516756</v>
      </c>
      <c r="AC557" s="1">
        <v>565.89534050295504</v>
      </c>
      <c r="AD557">
        <v>73276.485241892748</v>
      </c>
      <c r="AE557" s="1" t="s">
        <v>3</v>
      </c>
      <c r="AF557">
        <v>29057.4</v>
      </c>
      <c r="AG557" s="1">
        <v>42644.700333127541</v>
      </c>
      <c r="AH557" s="1">
        <v>56.853428800000003</v>
      </c>
      <c r="AI557">
        <v>34.268493749999998</v>
      </c>
      <c r="AJ557">
        <v>42.361184999999992</v>
      </c>
      <c r="AK557">
        <v>2.464</v>
      </c>
      <c r="AL557">
        <v>1.9867812</v>
      </c>
      <c r="AM557">
        <v>2.2714398</v>
      </c>
      <c r="AN557">
        <v>7.2906756133461856E-2</v>
      </c>
      <c r="AO557">
        <v>1.2292662468947051</v>
      </c>
      <c r="AP557">
        <v>2537.8620240543428</v>
      </c>
      <c r="AQ557" s="1">
        <v>3985.8735464854281</v>
      </c>
      <c r="AR557" s="1">
        <v>9851.9214092240327</v>
      </c>
      <c r="AS557" s="1">
        <v>1392.798579972434</v>
      </c>
      <c r="AT557" s="1">
        <v>789.944337797461</v>
      </c>
      <c r="AU557">
        <v>18558.399897533691</v>
      </c>
      <c r="AV557" s="1">
        <v>10157.64974601273</v>
      </c>
      <c r="AW557" s="1">
        <v>0.52477757177999995</v>
      </c>
      <c r="AX557">
        <v>4374.2140363925646</v>
      </c>
      <c r="AY557" s="1">
        <v>0.22011417612</v>
      </c>
      <c r="AZ557">
        <v>802.51784235609023</v>
      </c>
      <c r="BA557">
        <v>4.1915553894999999E-2</v>
      </c>
      <c r="BB557">
        <v>4164.9472649909203</v>
      </c>
      <c r="BC557" s="1">
        <v>0.213192698215</v>
      </c>
      <c r="BD557">
        <v>19499.328889752302</v>
      </c>
      <c r="BE557" s="1">
        <v>0.56418123177498858</v>
      </c>
      <c r="BF557">
        <v>0.22332941680373911</v>
      </c>
      <c r="BG557">
        <v>0.1674452521329626</v>
      </c>
      <c r="BH557">
        <v>3.3184745249391509E-2</v>
      </c>
      <c r="BI557">
        <v>1.185935403891804E-2</v>
      </c>
    </row>
    <row r="558" spans="1:61" x14ac:dyDescent="0.35">
      <c r="A558" t="s">
        <v>1881</v>
      </c>
      <c r="B558" t="s">
        <v>1185</v>
      </c>
      <c r="C558">
        <v>136.80000000000001</v>
      </c>
      <c r="D558">
        <v>12.250570415529211</v>
      </c>
      <c r="E558">
        <v>1526.2728169</v>
      </c>
      <c r="F558">
        <v>6.7203754913049661E-3</v>
      </c>
      <c r="G558">
        <v>1.048473577236903E-2</v>
      </c>
      <c r="H558" t="s">
        <v>3</v>
      </c>
      <c r="I558">
        <v>1.8960010019476919E-2</v>
      </c>
      <c r="J558">
        <v>0.94327683484585589</v>
      </c>
      <c r="K558">
        <v>2.7407526527777219E-2</v>
      </c>
      <c r="L558">
        <v>0.35780409649112671</v>
      </c>
      <c r="M558">
        <v>7.8251525034566602E-3</v>
      </c>
      <c r="N558">
        <v>0.1554904768503875</v>
      </c>
      <c r="O558">
        <v>62882.027673436489</v>
      </c>
      <c r="P558" s="1">
        <v>0.17919184723667619</v>
      </c>
      <c r="Q558">
        <v>0.1807050838385158</v>
      </c>
      <c r="R558">
        <v>0.64010306892480795</v>
      </c>
      <c r="S558">
        <v>14.683999999999999</v>
      </c>
      <c r="T558">
        <v>79783.298854880995</v>
      </c>
      <c r="U558" s="1">
        <v>112.6352966809762</v>
      </c>
      <c r="V558">
        <v>229519.81144938161</v>
      </c>
      <c r="W558" s="1">
        <v>0.80468919610382417</v>
      </c>
      <c r="X558">
        <v>8.1663993420172901E-2</v>
      </c>
      <c r="Y558">
        <v>0.113646810476003</v>
      </c>
      <c r="Z558">
        <v>0.19531080389617589</v>
      </c>
      <c r="AA558">
        <v>229.51981144938159</v>
      </c>
      <c r="AB558">
        <v>5196.6193386489022</v>
      </c>
      <c r="AC558" s="1">
        <v>546.34902931907959</v>
      </c>
      <c r="AD558">
        <v>191858.26370051201</v>
      </c>
      <c r="AE558" s="1" t="s">
        <v>3</v>
      </c>
      <c r="AF558">
        <v>40726.574999999997</v>
      </c>
      <c r="AG558" s="1">
        <v>66950.839600106337</v>
      </c>
      <c r="AH558" s="1">
        <v>31.63206495</v>
      </c>
      <c r="AI558">
        <v>21.300707200000002</v>
      </c>
      <c r="AJ558">
        <v>22.931443900000001</v>
      </c>
      <c r="AK558">
        <v>1.6850000000000001</v>
      </c>
      <c r="AL558">
        <v>1.0759251999999999</v>
      </c>
      <c r="AM558">
        <v>1.3370095</v>
      </c>
      <c r="AN558">
        <v>1165.804477446191</v>
      </c>
      <c r="AO558" s="1">
        <v>1.1409749289080791</v>
      </c>
      <c r="AP558">
        <v>1718.067997439256</v>
      </c>
      <c r="AQ558" s="1">
        <v>2939.8960789711341</v>
      </c>
      <c r="AR558" s="1">
        <v>7764.6416471942848</v>
      </c>
      <c r="AS558" s="1">
        <v>832.21380203146077</v>
      </c>
      <c r="AT558">
        <v>353.85944144656622</v>
      </c>
      <c r="AU558">
        <v>13608.6789670827</v>
      </c>
      <c r="AV558" s="1">
        <v>6773.8263431438036</v>
      </c>
      <c r="AW558" s="1">
        <v>0.44698806021499998</v>
      </c>
      <c r="AX558">
        <v>5703.7313560367056</v>
      </c>
      <c r="AY558" s="1">
        <v>0.36938934547500007</v>
      </c>
      <c r="AZ558">
        <v>1105.526382084325</v>
      </c>
      <c r="BA558">
        <v>7.2382396835000001E-2</v>
      </c>
      <c r="BB558">
        <v>1715.247906290635</v>
      </c>
      <c r="BC558" s="1">
        <v>0.111240197465</v>
      </c>
      <c r="BD558">
        <v>15298.33198755547</v>
      </c>
      <c r="BE558" s="1">
        <v>0.56109193931418377</v>
      </c>
      <c r="BF558">
        <v>0.23974021676232959</v>
      </c>
      <c r="BG558">
        <v>0.14388565282312929</v>
      </c>
      <c r="BH558">
        <v>3.90136979946328E-2</v>
      </c>
      <c r="BI558">
        <v>1.6268493105724421E-2</v>
      </c>
    </row>
    <row r="559" spans="1:61" x14ac:dyDescent="0.35">
      <c r="A559" t="s">
        <v>1882</v>
      </c>
      <c r="B559" t="s">
        <v>1186</v>
      </c>
      <c r="C559">
        <v>11.35</v>
      </c>
      <c r="D559">
        <v>331.79406125907741</v>
      </c>
      <c r="E559">
        <v>2614.5362099499998</v>
      </c>
      <c r="F559">
        <v>7.9664165756263474E-3</v>
      </c>
      <c r="G559">
        <v>0.47407053685247758</v>
      </c>
      <c r="H559">
        <v>3.7071235086205551E-3</v>
      </c>
      <c r="I559">
        <v>0.13625035227974169</v>
      </c>
      <c r="J559">
        <v>0.29542079710126162</v>
      </c>
      <c r="K559">
        <v>0.1095536910778054</v>
      </c>
      <c r="L559">
        <v>0.99009181410062508</v>
      </c>
      <c r="M559">
        <v>5.0249843181400078E-2</v>
      </c>
      <c r="N559">
        <v>0.19139967995161061</v>
      </c>
      <c r="O559">
        <v>66652.96648325451</v>
      </c>
      <c r="P559" s="1">
        <v>0.2467903713531604</v>
      </c>
      <c r="Q559">
        <v>0.20749768621658921</v>
      </c>
      <c r="R559">
        <v>0.54571194243025034</v>
      </c>
      <c r="S559">
        <v>32.816499999999998</v>
      </c>
      <c r="T559">
        <v>89364.698259996498</v>
      </c>
      <c r="U559" s="1">
        <v>86.233386155091878</v>
      </c>
      <c r="V559">
        <v>115357.2180208326</v>
      </c>
      <c r="W559" s="1">
        <v>0.65422101467756122</v>
      </c>
      <c r="X559">
        <v>0.26066875378714283</v>
      </c>
      <c r="Y559">
        <v>8.5110231535295885E-2</v>
      </c>
      <c r="Z559">
        <v>0.34577898532243861</v>
      </c>
      <c r="AA559">
        <v>115.3572180208326</v>
      </c>
      <c r="AB559">
        <v>4689.1321467562957</v>
      </c>
      <c r="AC559" s="1">
        <v>559.40395601921705</v>
      </c>
      <c r="AD559">
        <v>66252.206330523317</v>
      </c>
      <c r="AE559" s="1" t="s">
        <v>3</v>
      </c>
      <c r="AF559">
        <v>28262.825000000001</v>
      </c>
      <c r="AG559" s="1">
        <v>41869.191675666749</v>
      </c>
      <c r="AH559" s="1">
        <v>58.956916749999998</v>
      </c>
      <c r="AI559">
        <v>36.803971199999999</v>
      </c>
      <c r="AJ559">
        <v>43.744041550000013</v>
      </c>
      <c r="AK559">
        <v>1.9404999999999999</v>
      </c>
      <c r="AL559">
        <v>1.5454067</v>
      </c>
      <c r="AM559">
        <v>1.7617573</v>
      </c>
      <c r="AN559">
        <v>0</v>
      </c>
      <c r="AO559">
        <v>1.279208172030025</v>
      </c>
      <c r="AP559">
        <v>2949.724974537723</v>
      </c>
      <c r="AQ559" s="1">
        <v>4365.4302352592767</v>
      </c>
      <c r="AR559" s="1">
        <v>10335.486711369171</v>
      </c>
      <c r="AS559" s="1">
        <v>1437.346991146527</v>
      </c>
      <c r="AT559" s="1">
        <v>736.82588461553598</v>
      </c>
      <c r="AU559">
        <v>19824.81479692824</v>
      </c>
      <c r="AV559" s="1">
        <v>11201.51406165819</v>
      </c>
      <c r="AW559" s="1">
        <v>0.52668568192000009</v>
      </c>
      <c r="AX559">
        <v>4246.2682016065946</v>
      </c>
      <c r="AY559" s="1">
        <v>0.199062964565</v>
      </c>
      <c r="AZ559">
        <v>811.21104520974006</v>
      </c>
      <c r="BA559">
        <v>3.8357499004999997E-2</v>
      </c>
      <c r="BB559">
        <v>5215.5725291302097</v>
      </c>
      <c r="BC559" s="1">
        <v>0.23589385453</v>
      </c>
      <c r="BD559">
        <v>21474.565837604739</v>
      </c>
      <c r="BE559" s="1">
        <v>0.55550880151454429</v>
      </c>
      <c r="BF559">
        <v>0.21622261042626659</v>
      </c>
      <c r="BG559">
        <v>0.17947538046576189</v>
      </c>
      <c r="BH559">
        <v>3.1201617699522809E-2</v>
      </c>
      <c r="BI559">
        <v>1.7591589893904629E-2</v>
      </c>
    </row>
    <row r="560" spans="1:61" x14ac:dyDescent="0.35">
      <c r="A560" t="s">
        <v>1883</v>
      </c>
      <c r="B560" t="s">
        <v>1187</v>
      </c>
      <c r="C560">
        <v>18.399999999999999</v>
      </c>
      <c r="D560">
        <v>184.17286279614629</v>
      </c>
      <c r="E560">
        <v>2379.0511367499998</v>
      </c>
      <c r="F560">
        <v>1.25385011289086E-2</v>
      </c>
      <c r="G560">
        <v>6.8092290591639709E-2</v>
      </c>
      <c r="H560">
        <v>2.4395036301370419E-3</v>
      </c>
      <c r="I560">
        <v>5.3790803985166238E-2</v>
      </c>
      <c r="J560">
        <v>0.7914651365438945</v>
      </c>
      <c r="K560">
        <v>7.5270434595641963E-2</v>
      </c>
      <c r="L560">
        <v>0.5687606570961572</v>
      </c>
      <c r="M560">
        <v>2.025153987522681E-2</v>
      </c>
      <c r="N560">
        <v>0.1754436384728352</v>
      </c>
      <c r="O560">
        <v>66475.424945600505</v>
      </c>
      <c r="P560" s="1">
        <v>0.18425863600053741</v>
      </c>
      <c r="Q560">
        <v>0.16842464931470261</v>
      </c>
      <c r="R560">
        <v>0.64731671468476004</v>
      </c>
      <c r="S560">
        <v>17.672000000000001</v>
      </c>
      <c r="T560">
        <v>89692.571124467999</v>
      </c>
      <c r="U560" s="1">
        <v>136.8735487744116</v>
      </c>
      <c r="V560">
        <v>164777.4373906017</v>
      </c>
      <c r="W560" s="1">
        <v>0.71068742042283517</v>
      </c>
      <c r="X560">
        <v>0.22640902486508949</v>
      </c>
      <c r="Y560">
        <v>6.2903554712075177E-2</v>
      </c>
      <c r="Z560">
        <v>0.28931257957716472</v>
      </c>
      <c r="AA560">
        <v>164.7774373906017</v>
      </c>
      <c r="AB560">
        <v>5734.9297970670723</v>
      </c>
      <c r="AC560" s="1">
        <v>647.05971123864776</v>
      </c>
      <c r="AD560">
        <v>128686.2402496349</v>
      </c>
      <c r="AE560" s="1" t="s">
        <v>3</v>
      </c>
      <c r="AF560">
        <v>34776.35</v>
      </c>
      <c r="AG560" s="1">
        <v>52933.659046074237</v>
      </c>
      <c r="AH560" s="1">
        <v>54.438459600000009</v>
      </c>
      <c r="AI560">
        <v>31.5536426</v>
      </c>
      <c r="AJ560">
        <v>39.57477974999999</v>
      </c>
      <c r="AK560">
        <v>1.6924999999999999</v>
      </c>
      <c r="AL560">
        <v>1.2040191</v>
      </c>
      <c r="AM560">
        <v>1.4196920500000001</v>
      </c>
      <c r="AN560">
        <v>172.0498775013107</v>
      </c>
      <c r="AO560">
        <v>1.0332139330749699</v>
      </c>
      <c r="AP560">
        <v>1937.6172204404199</v>
      </c>
      <c r="AQ560" s="1">
        <v>2545.3146953620449</v>
      </c>
      <c r="AR560" s="1">
        <v>8479.5338311511332</v>
      </c>
      <c r="AS560" s="1">
        <v>951.62225558787918</v>
      </c>
      <c r="AT560">
        <v>445.12471785912709</v>
      </c>
      <c r="AU560">
        <v>14359.21272040061</v>
      </c>
      <c r="AV560" s="1">
        <v>7185.6919207848296</v>
      </c>
      <c r="AW560" s="1">
        <v>0.44894261832999999</v>
      </c>
      <c r="AX560">
        <v>5254.1234130442244</v>
      </c>
      <c r="AY560" s="1">
        <v>0.32842978332</v>
      </c>
      <c r="AZ560">
        <v>888.98136685409486</v>
      </c>
      <c r="BA560">
        <v>5.5822605359999999E-2</v>
      </c>
      <c r="BB560">
        <v>2721.0902888824739</v>
      </c>
      <c r="BC560" s="1">
        <v>0.16680499300000001</v>
      </c>
      <c r="BD560">
        <v>16049.886989565621</v>
      </c>
      <c r="BE560" s="1">
        <v>0.54034586369828463</v>
      </c>
      <c r="BF560">
        <v>0.23448240353821659</v>
      </c>
      <c r="BG560">
        <v>0.17813406210235461</v>
      </c>
      <c r="BH560">
        <v>2.8839625182203468E-2</v>
      </c>
      <c r="BI560">
        <v>1.8198045478940821E-2</v>
      </c>
    </row>
    <row r="561" spans="1:61" x14ac:dyDescent="0.35">
      <c r="A561" t="s">
        <v>1884</v>
      </c>
      <c r="B561" t="s">
        <v>1188</v>
      </c>
      <c r="C561">
        <v>26.75</v>
      </c>
      <c r="D561">
        <v>238.7747816630683</v>
      </c>
      <c r="E561">
        <v>5474.2096336000004</v>
      </c>
      <c r="F561">
        <v>3.0549218906755299E-2</v>
      </c>
      <c r="G561">
        <v>0.16764000105649529</v>
      </c>
      <c r="H561">
        <v>2.4753421289296119E-3</v>
      </c>
      <c r="I561">
        <v>8.4590358546273614E-2</v>
      </c>
      <c r="J561">
        <v>0.62340313270743664</v>
      </c>
      <c r="K561">
        <v>9.2347313569268327E-2</v>
      </c>
      <c r="L561">
        <v>0.54828105381044057</v>
      </c>
      <c r="M561">
        <v>4.5501515996201787E-2</v>
      </c>
      <c r="N561">
        <v>0.17256226424991331</v>
      </c>
      <c r="O561">
        <v>71851.090251999005</v>
      </c>
      <c r="P561" s="1">
        <v>0.18470411988811861</v>
      </c>
      <c r="Q561">
        <v>0.19329879213847029</v>
      </c>
      <c r="R561">
        <v>0.62199708797341113</v>
      </c>
      <c r="S561">
        <v>36.375500000000002</v>
      </c>
      <c r="T561">
        <v>98486.923319134003</v>
      </c>
      <c r="U561" s="1">
        <v>158.982061438361</v>
      </c>
      <c r="V561">
        <v>197148.16475331481</v>
      </c>
      <c r="W561" s="1">
        <v>0.71206593704462628</v>
      </c>
      <c r="X561">
        <v>0.2381185362039086</v>
      </c>
      <c r="Y561">
        <v>4.9815526751465021E-2</v>
      </c>
      <c r="Z561">
        <v>0.28793406295537372</v>
      </c>
      <c r="AA561">
        <v>197.1481647533148</v>
      </c>
      <c r="AB561">
        <v>6909.2705865980288</v>
      </c>
      <c r="AC561" s="1">
        <v>744.34853430748194</v>
      </c>
      <c r="AD561">
        <v>154348.9488662529</v>
      </c>
      <c r="AE561" s="1" t="s">
        <v>3</v>
      </c>
      <c r="AF561">
        <v>37429.375</v>
      </c>
      <c r="AG561" s="1">
        <v>58450.313687173781</v>
      </c>
      <c r="AH561" s="1">
        <v>59.440701150000002</v>
      </c>
      <c r="AI561">
        <v>31.854502700000001</v>
      </c>
      <c r="AJ561">
        <v>38.407628150000008</v>
      </c>
      <c r="AK561">
        <v>1.4784999999999999</v>
      </c>
      <c r="AL561">
        <v>1.10484925</v>
      </c>
      <c r="AM561">
        <v>1.2625514</v>
      </c>
      <c r="AN561">
        <v>285.3541033784237</v>
      </c>
      <c r="AO561" s="1">
        <v>1.061587036054509</v>
      </c>
      <c r="AP561">
        <v>1724.3480813283199</v>
      </c>
      <c r="AQ561" s="1">
        <v>2670.7700300510028</v>
      </c>
      <c r="AR561" s="1">
        <v>8597.7085354967221</v>
      </c>
      <c r="AS561" s="1">
        <v>1059.235045837165</v>
      </c>
      <c r="AT561">
        <v>479.20309822530652</v>
      </c>
      <c r="AU561">
        <v>14531.26479093852</v>
      </c>
      <c r="AV561" s="1">
        <v>5892.4722237768638</v>
      </c>
      <c r="AW561" s="1">
        <v>0.37871958611500001</v>
      </c>
      <c r="AX561">
        <v>6429.0416041425542</v>
      </c>
      <c r="AY561" s="1">
        <v>0.404480362185</v>
      </c>
      <c r="AZ561">
        <v>1009.0012267462949</v>
      </c>
      <c r="BA561">
        <v>6.3697483065000005E-2</v>
      </c>
      <c r="BB561">
        <v>2421.0251732307788</v>
      </c>
      <c r="BC561" s="1">
        <v>0.1531025686550001</v>
      </c>
      <c r="BD561">
        <v>15751.540227896499</v>
      </c>
      <c r="BE561" s="1">
        <v>0.57833109819421447</v>
      </c>
      <c r="BF561">
        <v>0.23560479081023231</v>
      </c>
      <c r="BG561">
        <v>0.13864720103598219</v>
      </c>
      <c r="BH561">
        <v>3.1804644061237328E-2</v>
      </c>
      <c r="BI561">
        <v>1.56122658983338E-2</v>
      </c>
    </row>
    <row r="562" spans="1:61" x14ac:dyDescent="0.35">
      <c r="A562" t="s">
        <v>1885</v>
      </c>
      <c r="B562" t="s">
        <v>1189</v>
      </c>
      <c r="C562">
        <v>132.6</v>
      </c>
      <c r="D562">
        <v>11.838027281686809</v>
      </c>
      <c r="E562">
        <v>1206.32612305</v>
      </c>
      <c r="F562" t="s">
        <v>3</v>
      </c>
      <c r="G562">
        <v>1.5523187371835979E-2</v>
      </c>
      <c r="H562" t="s">
        <v>3</v>
      </c>
      <c r="I562">
        <v>1.3064169462694191E-2</v>
      </c>
      <c r="J562">
        <v>0.94196741317270205</v>
      </c>
      <c r="K562">
        <v>3.367027925164591E-2</v>
      </c>
      <c r="L562">
        <v>0.92381619851758123</v>
      </c>
      <c r="M562" t="s">
        <v>3</v>
      </c>
      <c r="N562">
        <v>0.1853946915914258</v>
      </c>
      <c r="O562">
        <v>60378.258647237999</v>
      </c>
      <c r="P562" s="1">
        <v>0.19933213029694999</v>
      </c>
      <c r="Q562">
        <v>0.1919990897275311</v>
      </c>
      <c r="R562">
        <v>0.60866877997551883</v>
      </c>
      <c r="S562">
        <v>12.1265</v>
      </c>
      <c r="T562">
        <v>83133.918215740501</v>
      </c>
      <c r="U562" s="1">
        <v>99.331217078458337</v>
      </c>
      <c r="V562">
        <v>189160.95159986601</v>
      </c>
      <c r="W562" s="1">
        <v>0.65237623405968048</v>
      </c>
      <c r="X562">
        <v>0.1089697528538198</v>
      </c>
      <c r="Y562">
        <v>0.23865401308649981</v>
      </c>
      <c r="Z562">
        <v>0.34762376594031957</v>
      </c>
      <c r="AA562">
        <v>189.16095159986591</v>
      </c>
      <c r="AB562">
        <v>4154.5680847597296</v>
      </c>
      <c r="AC562" s="1">
        <v>376.50870016027392</v>
      </c>
      <c r="AD562">
        <v>143023.2261558887</v>
      </c>
      <c r="AE562" s="1" t="s">
        <v>3</v>
      </c>
      <c r="AF562">
        <v>34142.699999999997</v>
      </c>
      <c r="AG562" s="1">
        <v>52193.679046319179</v>
      </c>
      <c r="AH562" s="1">
        <v>26.648407150000001</v>
      </c>
      <c r="AI562">
        <v>20.244291749999999</v>
      </c>
      <c r="AJ562">
        <v>21.3930358</v>
      </c>
      <c r="AK562">
        <v>1.2375</v>
      </c>
      <c r="AL562">
        <v>1.0339105500000001</v>
      </c>
      <c r="AM562">
        <v>1.1262686500000001</v>
      </c>
      <c r="AN562">
        <v>1.14996822910229E-3</v>
      </c>
      <c r="AO562">
        <v>0.83387970761923413</v>
      </c>
      <c r="AP562">
        <v>2241.0848283109231</v>
      </c>
      <c r="AQ562" s="1">
        <v>3928.217866275284</v>
      </c>
      <c r="AR562" s="1">
        <v>9646.6034627144545</v>
      </c>
      <c r="AS562" s="1">
        <v>844.9158021099671</v>
      </c>
      <c r="AT562">
        <v>381.74601508856</v>
      </c>
      <c r="AU562">
        <v>16874.921072716581</v>
      </c>
      <c r="AV562" s="1">
        <v>10589.00205550642</v>
      </c>
      <c r="AW562" s="1">
        <v>0.5761692022949999</v>
      </c>
      <c r="AX562">
        <v>3676.113705959146</v>
      </c>
      <c r="AY562" s="1">
        <v>0.19947199095500001</v>
      </c>
      <c r="AZ562">
        <v>869.96899116882503</v>
      </c>
      <c r="BA562">
        <v>4.6529943820000003E-2</v>
      </c>
      <c r="BB562">
        <v>3297.6078643603701</v>
      </c>
      <c r="BC562" s="1">
        <v>0.17782886292</v>
      </c>
      <c r="BD562">
        <v>18432.692616994751</v>
      </c>
      <c r="BE562" s="1">
        <v>0.53545673240291247</v>
      </c>
      <c r="BF562">
        <v>0.25491689864013228</v>
      </c>
      <c r="BG562">
        <v>0.13792710413095749</v>
      </c>
      <c r="BH562">
        <v>4.3703151497462303E-2</v>
      </c>
      <c r="BI562">
        <v>2.7996113328535539E-2</v>
      </c>
    </row>
    <row r="563" spans="1:61" x14ac:dyDescent="0.35">
      <c r="A563" t="s">
        <v>1886</v>
      </c>
      <c r="B563" t="s">
        <v>1190</v>
      </c>
      <c r="C563">
        <v>77</v>
      </c>
      <c r="D563">
        <v>12.184629750540481</v>
      </c>
      <c r="E563">
        <v>900.76195450000012</v>
      </c>
      <c r="F563">
        <v>1.7601499456067281E-2</v>
      </c>
      <c r="G563">
        <v>1.2611095722289739E-2</v>
      </c>
      <c r="H563" t="s">
        <v>3</v>
      </c>
      <c r="I563">
        <v>3.5698292815222042E-2</v>
      </c>
      <c r="J563">
        <v>0.92925734905645219</v>
      </c>
      <c r="K563">
        <v>3.0251480012177642E-2</v>
      </c>
      <c r="L563">
        <v>0.3312434876064092</v>
      </c>
      <c r="M563">
        <v>2.2772728786479419E-2</v>
      </c>
      <c r="N563">
        <v>0.1553614121395426</v>
      </c>
      <c r="O563">
        <v>61975.4905063435</v>
      </c>
      <c r="P563" s="1">
        <v>0.23698042549399781</v>
      </c>
      <c r="Q563">
        <v>0.20376534097733731</v>
      </c>
      <c r="R563">
        <v>0.55925423352866466</v>
      </c>
      <c r="S563">
        <v>10.266</v>
      </c>
      <c r="T563">
        <v>77418.634937649505</v>
      </c>
      <c r="U563" s="1">
        <v>92.070733139046169</v>
      </c>
      <c r="V563">
        <v>221678.7863688459</v>
      </c>
      <c r="W563" s="1">
        <v>0.80033374668952195</v>
      </c>
      <c r="X563">
        <v>6.8455369549393699E-2</v>
      </c>
      <c r="Y563">
        <v>0.13121088376108431</v>
      </c>
      <c r="Z563">
        <v>0.1996662533104781</v>
      </c>
      <c r="AA563">
        <v>221.678786368846</v>
      </c>
      <c r="AB563">
        <v>5644.2117532358152</v>
      </c>
      <c r="AC563" s="1">
        <v>578.49353625411857</v>
      </c>
      <c r="AD563">
        <v>186201.80014642759</v>
      </c>
      <c r="AE563" s="1" t="s">
        <v>3</v>
      </c>
      <c r="AF563">
        <v>40519.1</v>
      </c>
      <c r="AG563" s="1">
        <v>65421.582696718469</v>
      </c>
      <c r="AH563" s="1">
        <v>35.432157449999998</v>
      </c>
      <c r="AI563">
        <v>22.328792</v>
      </c>
      <c r="AJ563">
        <v>25.3898422</v>
      </c>
      <c r="AK563">
        <v>2.1745000000000001</v>
      </c>
      <c r="AL563">
        <v>1.4529516</v>
      </c>
      <c r="AM563">
        <v>1.85674965</v>
      </c>
      <c r="AN563">
        <v>1488.617644035829</v>
      </c>
      <c r="AO563" s="1">
        <v>1.2360471551051551</v>
      </c>
      <c r="AP563">
        <v>2071.9324896659109</v>
      </c>
      <c r="AQ563" s="1">
        <v>3053.2318724152819</v>
      </c>
      <c r="AR563" s="1">
        <v>8136.078842750816</v>
      </c>
      <c r="AS563" s="1">
        <v>792.48922130837445</v>
      </c>
      <c r="AT563">
        <v>390.35946391661122</v>
      </c>
      <c r="AU563">
        <v>14444.091890057</v>
      </c>
      <c r="AV563" s="1">
        <v>7533.66210807281</v>
      </c>
      <c r="AW563" s="1">
        <v>0.45989693189000003</v>
      </c>
      <c r="AX563">
        <v>6301.9680904319157</v>
      </c>
      <c r="AY563" s="1">
        <v>0.36652069275999999</v>
      </c>
      <c r="AZ563">
        <v>1178.75986873132</v>
      </c>
      <c r="BA563">
        <v>7.1348471765000004E-2</v>
      </c>
      <c r="BB563">
        <v>1711.10802725196</v>
      </c>
      <c r="BC563" s="1">
        <v>0.1022339036</v>
      </c>
      <c r="BD563">
        <v>16725.498094488012</v>
      </c>
      <c r="BE563" s="1">
        <v>0.55213577779580969</v>
      </c>
      <c r="BF563">
        <v>0.2263083855065412</v>
      </c>
      <c r="BG563">
        <v>0.1654761345940888</v>
      </c>
      <c r="BH563">
        <v>3.9869838714241837E-2</v>
      </c>
      <c r="BI563">
        <v>1.620986338931843E-2</v>
      </c>
    </row>
    <row r="564" spans="1:61" x14ac:dyDescent="0.35">
      <c r="A564" t="s">
        <v>1887</v>
      </c>
      <c r="B564" t="s">
        <v>1191</v>
      </c>
      <c r="C564">
        <v>63.75</v>
      </c>
      <c r="D564">
        <v>35.235296326246058</v>
      </c>
      <c r="E564">
        <v>1869.5211881499999</v>
      </c>
      <c r="F564">
        <v>1.315848383792155E-2</v>
      </c>
      <c r="G564">
        <v>2.7165429174789681E-2</v>
      </c>
      <c r="H564" t="s">
        <v>3</v>
      </c>
      <c r="I564">
        <v>9.2882091075485007E-2</v>
      </c>
      <c r="J564">
        <v>0.80730101583204716</v>
      </c>
      <c r="K564">
        <v>6.2812365265191267E-2</v>
      </c>
      <c r="L564">
        <v>0.40082949984621519</v>
      </c>
      <c r="M564">
        <v>3.1916909788086312E-2</v>
      </c>
      <c r="N564">
        <v>0.15720408696279689</v>
      </c>
      <c r="O564">
        <v>66085.398638036495</v>
      </c>
      <c r="P564" s="1">
        <v>0.15958825418668571</v>
      </c>
      <c r="Q564">
        <v>0.18665828639154999</v>
      </c>
      <c r="R564">
        <v>0.65375345942176433</v>
      </c>
      <c r="S564">
        <v>14.83368421052632</v>
      </c>
      <c r="T564">
        <v>84750.648832826831</v>
      </c>
      <c r="U564" s="1">
        <v>133.36195324006161</v>
      </c>
      <c r="V564">
        <v>229834.85586373901</v>
      </c>
      <c r="W564" s="1">
        <v>0.72966277399074964</v>
      </c>
      <c r="X564">
        <v>0.1974316228094132</v>
      </c>
      <c r="Y564">
        <v>7.290560319983716E-2</v>
      </c>
      <c r="Z564">
        <v>0.27033722600925042</v>
      </c>
      <c r="AA564">
        <v>229.83485586373911</v>
      </c>
      <c r="AB564">
        <v>6750.9279844241419</v>
      </c>
      <c r="AC564" s="1">
        <v>672.18887930657365</v>
      </c>
      <c r="AD564">
        <v>186523.8622995379</v>
      </c>
      <c r="AE564" s="1" t="s">
        <v>3</v>
      </c>
      <c r="AF564">
        <v>38220.800000000003</v>
      </c>
      <c r="AG564" s="1">
        <v>64231.856093085327</v>
      </c>
      <c r="AH564" s="1">
        <v>47.7116635</v>
      </c>
      <c r="AI564">
        <v>26.299733799999998</v>
      </c>
      <c r="AJ564">
        <v>33.956824450000013</v>
      </c>
      <c r="AK564">
        <v>1.9275</v>
      </c>
      <c r="AL564">
        <v>1.2414681999999999</v>
      </c>
      <c r="AM564">
        <v>1.7436110499999999</v>
      </c>
      <c r="AN564">
        <v>667.65971089999164</v>
      </c>
      <c r="AO564" s="1">
        <v>1.075450942691355</v>
      </c>
      <c r="AP564">
        <v>1796.1460241274899</v>
      </c>
      <c r="AQ564" s="1">
        <v>2675.2319081547221</v>
      </c>
      <c r="AR564" s="1">
        <v>8299.6127643991967</v>
      </c>
      <c r="AS564" s="1">
        <v>981.26459250849052</v>
      </c>
      <c r="AT564">
        <v>443.77205282562852</v>
      </c>
      <c r="AU564">
        <v>14196.02734201553</v>
      </c>
      <c r="AV564" s="1">
        <v>5627.1115993647218</v>
      </c>
      <c r="AW564" s="1">
        <v>0.37794424499500001</v>
      </c>
      <c r="AX564">
        <v>6524.6510439908152</v>
      </c>
      <c r="AY564" s="1">
        <v>0.4301523637700001</v>
      </c>
      <c r="AZ564">
        <v>1053.9615707149351</v>
      </c>
      <c r="BA564">
        <v>7.0009624739999998E-2</v>
      </c>
      <c r="BB564">
        <v>1838.2437295495449</v>
      </c>
      <c r="BC564" s="1">
        <v>0.121893766485</v>
      </c>
      <c r="BD564">
        <v>15043.967943620009</v>
      </c>
      <c r="BE564" s="1">
        <v>0.57696695712180623</v>
      </c>
      <c r="BF564">
        <v>0.23337150802555329</v>
      </c>
      <c r="BG564">
        <v>0.13896087240574151</v>
      </c>
      <c r="BH564">
        <v>3.1831283977120081E-2</v>
      </c>
      <c r="BI564">
        <v>1.8869378469778941E-2</v>
      </c>
    </row>
    <row r="565" spans="1:61" x14ac:dyDescent="0.35">
      <c r="A565" t="s">
        <v>1888</v>
      </c>
      <c r="B565" t="s">
        <v>1192</v>
      </c>
      <c r="C565">
        <v>135.9</v>
      </c>
      <c r="D565">
        <v>14.003964320714161</v>
      </c>
      <c r="E565">
        <v>1372.7418043499999</v>
      </c>
      <c r="F565" t="s">
        <v>3</v>
      </c>
      <c r="G565">
        <v>1.341787748424848E-2</v>
      </c>
      <c r="H565" t="s">
        <v>3</v>
      </c>
      <c r="I565">
        <v>1.4087803814842171E-2</v>
      </c>
      <c r="J565">
        <v>0.94398347010441142</v>
      </c>
      <c r="K565">
        <v>3.4984259333294417E-2</v>
      </c>
      <c r="L565">
        <v>0.95629418204440741</v>
      </c>
      <c r="M565" t="s">
        <v>3</v>
      </c>
      <c r="N565">
        <v>0.19140640864208011</v>
      </c>
      <c r="O565">
        <v>61128.162185726003</v>
      </c>
      <c r="P565" s="1">
        <v>0.19978487782027471</v>
      </c>
      <c r="Q565">
        <v>0.19099106028892021</v>
      </c>
      <c r="R565">
        <v>0.60922406189080502</v>
      </c>
      <c r="S565">
        <v>13.358499999999999</v>
      </c>
      <c r="T565">
        <v>84439.337696149989</v>
      </c>
      <c r="U565" s="1">
        <v>101.1645186662531</v>
      </c>
      <c r="V565">
        <v>178281.37124983931</v>
      </c>
      <c r="W565" s="1">
        <v>0.63841814166724531</v>
      </c>
      <c r="X565">
        <v>9.5469021504722584E-2</v>
      </c>
      <c r="Y565">
        <v>0.26611283682803222</v>
      </c>
      <c r="Z565">
        <v>0.36158185833275491</v>
      </c>
      <c r="AA565">
        <v>178.28137124983931</v>
      </c>
      <c r="AB565">
        <v>3871.2236062409538</v>
      </c>
      <c r="AC565" s="1">
        <v>364.0836974823963</v>
      </c>
      <c r="AD565">
        <v>131497.64815392351</v>
      </c>
      <c r="AE565" s="1" t="s">
        <v>3</v>
      </c>
      <c r="AF565">
        <v>33817.75</v>
      </c>
      <c r="AG565" s="1">
        <v>51421.942192243478</v>
      </c>
      <c r="AH565" s="1">
        <v>25.837983349999998</v>
      </c>
      <c r="AI565">
        <v>20.439958699999998</v>
      </c>
      <c r="AJ565">
        <v>20.791850700000001</v>
      </c>
      <c r="AK565">
        <v>1.4</v>
      </c>
      <c r="AL565">
        <v>1.2490161500000001</v>
      </c>
      <c r="AM565">
        <v>1.3060341</v>
      </c>
      <c r="AN565">
        <v>1.14996822910229E-3</v>
      </c>
      <c r="AO565">
        <v>0.85781232949110131</v>
      </c>
      <c r="AP565">
        <v>2031.207681111691</v>
      </c>
      <c r="AQ565" s="1">
        <v>3765.4219341428011</v>
      </c>
      <c r="AR565" s="1">
        <v>9413.0150703404033</v>
      </c>
      <c r="AS565" s="1">
        <v>846.19043263978915</v>
      </c>
      <c r="AT565">
        <v>440.29125661057259</v>
      </c>
      <c r="AU565">
        <v>16496.126374845251</v>
      </c>
      <c r="AV565" s="1">
        <v>10428.88365254432</v>
      </c>
      <c r="AW565" s="1">
        <v>0.5871255472300001</v>
      </c>
      <c r="AX565">
        <v>3252.3550550875202</v>
      </c>
      <c r="AY565" s="1">
        <v>0.18586183359</v>
      </c>
      <c r="AZ565">
        <v>701.5309815896801</v>
      </c>
      <c r="BA565">
        <v>3.9970431624999997E-2</v>
      </c>
      <c r="BB565">
        <v>3353.7670425095448</v>
      </c>
      <c r="BC565" s="1">
        <v>0.18704218755499999</v>
      </c>
      <c r="BD565">
        <v>17736.53673173107</v>
      </c>
      <c r="BE565" s="1">
        <v>0.54299876578986195</v>
      </c>
      <c r="BF565">
        <v>0.25137618664814121</v>
      </c>
      <c r="BG565">
        <v>0.1375308937049641</v>
      </c>
      <c r="BH565">
        <v>4.2663691808414887E-2</v>
      </c>
      <c r="BI565">
        <v>2.5430462048617649E-2</v>
      </c>
    </row>
    <row r="566" spans="1:61" x14ac:dyDescent="0.35">
      <c r="A566" t="s">
        <v>1889</v>
      </c>
      <c r="B566" t="s">
        <v>1193</v>
      </c>
      <c r="C566">
        <v>56.3</v>
      </c>
      <c r="D566">
        <v>32.215093820848132</v>
      </c>
      <c r="E566">
        <v>1640.7576108999999</v>
      </c>
      <c r="F566">
        <v>1.7791850085852459E-2</v>
      </c>
      <c r="G566">
        <v>1.7332530130963919E-2</v>
      </c>
      <c r="H566" t="s">
        <v>3</v>
      </c>
      <c r="I566">
        <v>4.3469834848644237E-2</v>
      </c>
      <c r="J566">
        <v>0.90317402380715794</v>
      </c>
      <c r="K566">
        <v>3.129337269786589E-2</v>
      </c>
      <c r="L566">
        <v>0.1994511397736049</v>
      </c>
      <c r="M566">
        <v>3.0609521523212099E-2</v>
      </c>
      <c r="N566">
        <v>0.1205015732883382</v>
      </c>
      <c r="O566">
        <v>66277.107089607001</v>
      </c>
      <c r="P566" s="1">
        <v>0.17326656737978699</v>
      </c>
      <c r="Q566">
        <v>0.18452344663827799</v>
      </c>
      <c r="R566">
        <v>0.64220998598193502</v>
      </c>
      <c r="S566">
        <v>12.490500000000001</v>
      </c>
      <c r="T566">
        <v>89832.716328535491</v>
      </c>
      <c r="U566" s="1">
        <v>140.06671003224099</v>
      </c>
      <c r="V566">
        <v>261223.98645067209</v>
      </c>
      <c r="W566" s="1">
        <v>0.8060743135038283</v>
      </c>
      <c r="X566">
        <v>0.1200256935748278</v>
      </c>
      <c r="Y566">
        <v>7.3899992921343999E-2</v>
      </c>
      <c r="Z566">
        <v>0.19392568649617181</v>
      </c>
      <c r="AA566">
        <v>261.22398645067221</v>
      </c>
      <c r="AB566">
        <v>7244.6939215263501</v>
      </c>
      <c r="AC566" s="1">
        <v>719.65061448470499</v>
      </c>
      <c r="AD566">
        <v>216705.47860581079</v>
      </c>
      <c r="AE566" s="1" t="s">
        <v>3</v>
      </c>
      <c r="AF566">
        <v>48058.55</v>
      </c>
      <c r="AG566" s="1">
        <v>90703.283482059109</v>
      </c>
      <c r="AH566" s="1">
        <v>46.193353199999997</v>
      </c>
      <c r="AI566">
        <v>25.330222450000001</v>
      </c>
      <c r="AJ566">
        <v>28.636403399999999</v>
      </c>
      <c r="AK566">
        <v>1.62</v>
      </c>
      <c r="AL566">
        <v>1.1511649500000001</v>
      </c>
      <c r="AM566">
        <v>1.3811563499999999</v>
      </c>
      <c r="AN566">
        <v>1533.0584813609239</v>
      </c>
      <c r="AO566" s="1">
        <v>0.99599765848423572</v>
      </c>
      <c r="AP566">
        <v>1721.530319763878</v>
      </c>
      <c r="AQ566" s="1">
        <v>2663.7649845311012</v>
      </c>
      <c r="AR566" s="1">
        <v>7716.6983138700089</v>
      </c>
      <c r="AS566" s="1">
        <v>720.74369982813118</v>
      </c>
      <c r="AT566">
        <v>349.1842821151439</v>
      </c>
      <c r="AU566">
        <v>13171.92160010826</v>
      </c>
      <c r="AV566" s="1">
        <v>4829.5017529316046</v>
      </c>
      <c r="AW566" s="1">
        <v>0.33045236681000001</v>
      </c>
      <c r="AX566">
        <v>7764.3819084311472</v>
      </c>
      <c r="AY566" s="1">
        <v>0.50821864712999998</v>
      </c>
      <c r="AZ566">
        <v>1249.9388613496551</v>
      </c>
      <c r="BA566">
        <v>8.4975028349999995E-2</v>
      </c>
      <c r="BB566">
        <v>1151.2075038400501</v>
      </c>
      <c r="BC566" s="1">
        <v>7.6353957710000003E-2</v>
      </c>
      <c r="BD566">
        <v>14995.03002655246</v>
      </c>
      <c r="BE566" s="1">
        <v>0.5609488420285218</v>
      </c>
      <c r="BF566">
        <v>0.22774409526371719</v>
      </c>
      <c r="BG566">
        <v>0.1493690419288109</v>
      </c>
      <c r="BH566">
        <v>3.9764628954486479E-2</v>
      </c>
      <c r="BI566">
        <v>2.2173391824463779E-2</v>
      </c>
    </row>
    <row r="567" spans="1:61" x14ac:dyDescent="0.35">
      <c r="A567" t="s">
        <v>1890</v>
      </c>
      <c r="B567" t="s">
        <v>1194</v>
      </c>
      <c r="C567">
        <v>109.95</v>
      </c>
      <c r="D567">
        <v>8.0612867151749796</v>
      </c>
      <c r="E567">
        <v>824.1723899000001</v>
      </c>
      <c r="F567">
        <v>1.7601499456067281E-2</v>
      </c>
      <c r="G567" t="s">
        <v>3</v>
      </c>
      <c r="H567" t="s">
        <v>3</v>
      </c>
      <c r="I567">
        <v>3.0681045098176589E-2</v>
      </c>
      <c r="J567">
        <v>0.93984030751045677</v>
      </c>
      <c r="K567">
        <v>2.345489554916692E-2</v>
      </c>
      <c r="L567">
        <v>0.32449456654690029</v>
      </c>
      <c r="M567">
        <v>1.7476206617365479E-2</v>
      </c>
      <c r="N567">
        <v>0.16161760268955669</v>
      </c>
      <c r="O567">
        <v>61270.956287996509</v>
      </c>
      <c r="P567" s="1">
        <v>0.2097773430381836</v>
      </c>
      <c r="Q567">
        <v>0.15777567032689399</v>
      </c>
      <c r="R567">
        <v>0.63244698663492238</v>
      </c>
      <c r="S567">
        <v>8.9514999999999993</v>
      </c>
      <c r="T567">
        <v>78239.189922500984</v>
      </c>
      <c r="U567" s="1">
        <v>100.2775081822188</v>
      </c>
      <c r="V567">
        <v>240109.9217156884</v>
      </c>
      <c r="W567" s="1">
        <v>0.76673425766685654</v>
      </c>
      <c r="X567">
        <v>4.3237063648002082E-2</v>
      </c>
      <c r="Y567">
        <v>0.19002867868514139</v>
      </c>
      <c r="Z567">
        <v>0.23326574233314351</v>
      </c>
      <c r="AA567">
        <v>240.1099217156883</v>
      </c>
      <c r="AB567">
        <v>6881.8432046881371</v>
      </c>
      <c r="AC567" s="1">
        <v>537.97894669935874</v>
      </c>
      <c r="AD567">
        <v>205266.2760718301</v>
      </c>
      <c r="AE567" s="1" t="s">
        <v>3</v>
      </c>
      <c r="AF567">
        <v>39210.525000000001</v>
      </c>
      <c r="AG567" s="1">
        <v>63683.183016582647</v>
      </c>
      <c r="AH567" s="1">
        <v>34.543915699999999</v>
      </c>
      <c r="AI567">
        <v>22.467127349999998</v>
      </c>
      <c r="AJ567">
        <v>24.188604049999999</v>
      </c>
      <c r="AK567">
        <v>1.6944999999999999</v>
      </c>
      <c r="AL567">
        <v>1.1834437</v>
      </c>
      <c r="AM567">
        <v>1.53545855</v>
      </c>
      <c r="AN567">
        <v>1486.777533479941</v>
      </c>
      <c r="AO567" s="1">
        <v>1.2969861850021649</v>
      </c>
      <c r="AP567">
        <v>2155.842486611235</v>
      </c>
      <c r="AQ567" s="1">
        <v>3097.4115775426412</v>
      </c>
      <c r="AR567" s="1">
        <v>8778.6138390465458</v>
      </c>
      <c r="AS567" s="1">
        <v>867.26077671558198</v>
      </c>
      <c r="AT567">
        <v>382.42435872056149</v>
      </c>
      <c r="AU567">
        <v>15281.55303863657</v>
      </c>
      <c r="AV567" s="1">
        <v>8090.1525761608409</v>
      </c>
      <c r="AW567" s="1">
        <v>0.476893823105</v>
      </c>
      <c r="AX567">
        <v>6462.7882492243698</v>
      </c>
      <c r="AY567" s="1">
        <v>0.34914466052999998</v>
      </c>
      <c r="AZ567">
        <v>1309.1652188133301</v>
      </c>
      <c r="BA567">
        <v>7.5408787655000004E-2</v>
      </c>
      <c r="BB567">
        <v>1707.7157039911449</v>
      </c>
      <c r="BC567" s="1">
        <v>9.8552728724999997E-2</v>
      </c>
      <c r="BD567">
        <v>17569.82174818969</v>
      </c>
      <c r="BE567" s="1">
        <v>0.54536497289510621</v>
      </c>
      <c r="BF567">
        <v>0.23513097776652961</v>
      </c>
      <c r="BG567">
        <v>0.14671153600483819</v>
      </c>
      <c r="BH567">
        <v>4.2669651894933949E-2</v>
      </c>
      <c r="BI567">
        <v>3.0122861438592139E-2</v>
      </c>
    </row>
    <row r="568" spans="1:61" x14ac:dyDescent="0.35">
      <c r="A568" t="s">
        <v>1891</v>
      </c>
      <c r="B568" t="s">
        <v>1195</v>
      </c>
      <c r="C568">
        <v>76.95</v>
      </c>
      <c r="D568">
        <v>9.0388234493955828</v>
      </c>
      <c r="E568">
        <v>620.28596044999995</v>
      </c>
      <c r="F568">
        <v>1.7601499456067281E-2</v>
      </c>
      <c r="G568">
        <v>2.2152943370281331E-2</v>
      </c>
      <c r="H568" t="s">
        <v>3</v>
      </c>
      <c r="I568">
        <v>3.1820162263710268E-2</v>
      </c>
      <c r="J568">
        <v>0.94543225790469854</v>
      </c>
      <c r="K568">
        <v>2.4600454130748611E-2</v>
      </c>
      <c r="L568">
        <v>0.26995610452944352</v>
      </c>
      <c r="M568">
        <v>1.7476206617365479E-2</v>
      </c>
      <c r="N568">
        <v>0.1436908516108199</v>
      </c>
      <c r="O568">
        <v>59667.682883788017</v>
      </c>
      <c r="P568" s="1">
        <v>0.21109282375158411</v>
      </c>
      <c r="Q568">
        <v>0.1923488064311169</v>
      </c>
      <c r="R568">
        <v>0.59655836981729915</v>
      </c>
      <c r="S568">
        <v>7.5045000000000002</v>
      </c>
      <c r="T568">
        <v>78473.799066084001</v>
      </c>
      <c r="U568" s="1">
        <v>90.89542513198387</v>
      </c>
      <c r="V568">
        <v>231388.6247550906</v>
      </c>
      <c r="W568" s="1">
        <v>0.7819259667298144</v>
      </c>
      <c r="X568">
        <v>4.0738425162475958E-2</v>
      </c>
      <c r="Y568">
        <v>0.17733560810770951</v>
      </c>
      <c r="Z568">
        <v>0.2180740332701854</v>
      </c>
      <c r="AA568">
        <v>231.38862475509069</v>
      </c>
      <c r="AB568">
        <v>6426.3657423096038</v>
      </c>
      <c r="AC568" s="1">
        <v>566.60268415208509</v>
      </c>
      <c r="AD568">
        <v>199551.19886797361</v>
      </c>
      <c r="AE568" s="1" t="s">
        <v>3</v>
      </c>
      <c r="AF568">
        <v>41230.525000000001</v>
      </c>
      <c r="AG568" s="1">
        <v>67156.347066509552</v>
      </c>
      <c r="AH568" s="1">
        <v>34.785177649999987</v>
      </c>
      <c r="AI568">
        <v>22.882479199999999</v>
      </c>
      <c r="AJ568">
        <v>25.670428650000002</v>
      </c>
      <c r="AK568">
        <v>1.6</v>
      </c>
      <c r="AL568">
        <v>0.94738825000000004</v>
      </c>
      <c r="AM568">
        <v>1.3121452</v>
      </c>
      <c r="AN568">
        <v>1895.0345558066249</v>
      </c>
      <c r="AO568" s="1">
        <v>1.2934664245838301</v>
      </c>
      <c r="AP568">
        <v>2243.5695617266192</v>
      </c>
      <c r="AQ568" s="1">
        <v>3250.7426232984831</v>
      </c>
      <c r="AR568" s="1">
        <v>8571.1744407022798</v>
      </c>
      <c r="AS568" s="1">
        <v>763.73443635474007</v>
      </c>
      <c r="AT568">
        <v>549.90427979627339</v>
      </c>
      <c r="AU568">
        <v>15379.125341878391</v>
      </c>
      <c r="AV568" s="1">
        <v>8128.6341332827669</v>
      </c>
      <c r="AW568" s="1">
        <v>0.456971802205</v>
      </c>
      <c r="AX568">
        <v>7115.5390161935402</v>
      </c>
      <c r="AY568" s="1">
        <v>0.37611028133500002</v>
      </c>
      <c r="AZ568">
        <v>1511.1373798411851</v>
      </c>
      <c r="BA568">
        <v>8.2453806975000002E-2</v>
      </c>
      <c r="BB568">
        <v>1550.1071788126651</v>
      </c>
      <c r="BC568" s="1">
        <v>8.446410951000001E-2</v>
      </c>
      <c r="BD568">
        <v>18305.41770813016</v>
      </c>
      <c r="BE568" s="1">
        <v>0.54485616084497024</v>
      </c>
      <c r="BF568">
        <v>0.2310731580030039</v>
      </c>
      <c r="BG568">
        <v>0.1484587194225194</v>
      </c>
      <c r="BH568">
        <v>4.2951153232845408E-2</v>
      </c>
      <c r="BI568">
        <v>3.2660808496661128E-2</v>
      </c>
    </row>
    <row r="569" spans="1:61" x14ac:dyDescent="0.35">
      <c r="A569" t="s">
        <v>1892</v>
      </c>
      <c r="B569" t="s">
        <v>1196</v>
      </c>
      <c r="C569">
        <v>27.15</v>
      </c>
      <c r="D569">
        <v>67.630410593508117</v>
      </c>
      <c r="E569">
        <v>1126.9811325999999</v>
      </c>
      <c r="F569">
        <v>1.9508124596590341E-2</v>
      </c>
      <c r="G569">
        <v>2.5067651683916059E-2</v>
      </c>
      <c r="H569" t="s">
        <v>3</v>
      </c>
      <c r="I569">
        <v>3.8286811454306569E-2</v>
      </c>
      <c r="J569">
        <v>0.88419377463844118</v>
      </c>
      <c r="K569">
        <v>5.2058652891211851E-2</v>
      </c>
      <c r="L569">
        <v>0.46108870215227971</v>
      </c>
      <c r="M569">
        <v>1.6990424999000699E-2</v>
      </c>
      <c r="N569">
        <v>0.15917636737837129</v>
      </c>
      <c r="O569">
        <v>61459.515072718503</v>
      </c>
      <c r="P569" s="1">
        <v>0.20847096198519341</v>
      </c>
      <c r="Q569">
        <v>0.187826247742825</v>
      </c>
      <c r="R569">
        <v>0.60370279027198159</v>
      </c>
      <c r="S569">
        <v>11.375999999999999</v>
      </c>
      <c r="T569">
        <v>76610.569146341499</v>
      </c>
      <c r="U569" s="1">
        <v>104.0034767497233</v>
      </c>
      <c r="V569">
        <v>186755.5353678831</v>
      </c>
      <c r="W569" s="1">
        <v>0.73228190950622696</v>
      </c>
      <c r="X569">
        <v>0.1516359985498523</v>
      </c>
      <c r="Y569">
        <v>0.1160820919439207</v>
      </c>
      <c r="Z569">
        <v>0.26771809049377299</v>
      </c>
      <c r="AA569">
        <v>186.75553536788311</v>
      </c>
      <c r="AB569">
        <v>5286.7911335050767</v>
      </c>
      <c r="AC569" s="1">
        <v>588.35575172201641</v>
      </c>
      <c r="AD569">
        <v>149144.22950638289</v>
      </c>
      <c r="AE569" s="1" t="s">
        <v>3</v>
      </c>
      <c r="AF569">
        <v>35790.824999999997</v>
      </c>
      <c r="AG569" s="1">
        <v>57741.480948073418</v>
      </c>
      <c r="AH569" s="1">
        <v>44.928471100000003</v>
      </c>
      <c r="AI569">
        <v>24.747349450000002</v>
      </c>
      <c r="AJ569">
        <v>33.61900155</v>
      </c>
      <c r="AK569">
        <v>2.375</v>
      </c>
      <c r="AL569">
        <v>1.6153614000000009</v>
      </c>
      <c r="AM569">
        <v>2.1419706500000002</v>
      </c>
      <c r="AN569">
        <v>418.77115507924668</v>
      </c>
      <c r="AO569" s="1">
        <v>0.93158392884025765</v>
      </c>
      <c r="AP569">
        <v>1913.9847071959009</v>
      </c>
      <c r="AQ569" s="1">
        <v>2697.2074287287992</v>
      </c>
      <c r="AR569" s="1">
        <v>8234.8070176924484</v>
      </c>
      <c r="AS569" s="1">
        <v>866.61299914780409</v>
      </c>
      <c r="AT569">
        <v>420.53768770056212</v>
      </c>
      <c r="AU569">
        <v>14133.14984046551</v>
      </c>
      <c r="AV569" s="1">
        <v>7598.8606197597519</v>
      </c>
      <c r="AW569" s="1">
        <v>0.47739625855000001</v>
      </c>
      <c r="AX569">
        <v>5144.8837787593357</v>
      </c>
      <c r="AY569" s="1">
        <v>0.32226522673500002</v>
      </c>
      <c r="AZ569">
        <v>957.44592230520504</v>
      </c>
      <c r="BA569">
        <v>6.1009560990000003E-2</v>
      </c>
      <c r="BB569">
        <v>2289.5960609958402</v>
      </c>
      <c r="BC569" s="1">
        <v>0.13932895371500001</v>
      </c>
      <c r="BD569">
        <v>15990.786381820129</v>
      </c>
      <c r="BE569" s="1">
        <v>0.54533282326907329</v>
      </c>
      <c r="BF569">
        <v>0.23775175703754839</v>
      </c>
      <c r="BG569">
        <v>0.16649189919189139</v>
      </c>
      <c r="BH569">
        <v>2.969504465171368E-2</v>
      </c>
      <c r="BI569">
        <v>2.0728475849773071E-2</v>
      </c>
    </row>
    <row r="570" spans="1:61" x14ac:dyDescent="0.35">
      <c r="A570" t="s">
        <v>1893</v>
      </c>
      <c r="B570" t="s">
        <v>1197</v>
      </c>
      <c r="C570">
        <v>63.35</v>
      </c>
      <c r="D570">
        <v>19.05740834832433</v>
      </c>
      <c r="E570">
        <v>1079.6158148500001</v>
      </c>
      <c r="F570">
        <v>8.3941443320007855E-3</v>
      </c>
      <c r="G570">
        <v>1.6329118020735139E-2</v>
      </c>
      <c r="H570" t="s">
        <v>3</v>
      </c>
      <c r="I570">
        <v>5.5997853828439838E-2</v>
      </c>
      <c r="J570">
        <v>0.89726187451386608</v>
      </c>
      <c r="K570">
        <v>3.3636532835147913E-2</v>
      </c>
      <c r="L570">
        <v>0.33162818694412638</v>
      </c>
      <c r="M570">
        <v>1.5855886431108319E-2</v>
      </c>
      <c r="N570">
        <v>0.14774589823964379</v>
      </c>
      <c r="O570">
        <v>64737.155514973987</v>
      </c>
      <c r="P570" s="1">
        <v>0.16589905739132199</v>
      </c>
      <c r="Q570">
        <v>0.1650516232778822</v>
      </c>
      <c r="R570">
        <v>0.6690493193307957</v>
      </c>
      <c r="S570">
        <v>10.88105263157895</v>
      </c>
      <c r="T570">
        <v>79082.207191797366</v>
      </c>
      <c r="U570" s="1">
        <v>99.508521402977863</v>
      </c>
      <c r="V570">
        <v>255627.93065701029</v>
      </c>
      <c r="W570" s="1">
        <v>0.75295008635096894</v>
      </c>
      <c r="X570">
        <v>0.1367299256037125</v>
      </c>
      <c r="Y570">
        <v>0.1103199880453187</v>
      </c>
      <c r="Z570">
        <v>0.2470499136490312</v>
      </c>
      <c r="AA570">
        <v>255.6279306570103</v>
      </c>
      <c r="AB570">
        <v>6878.7587241096126</v>
      </c>
      <c r="AC570" s="1">
        <v>665.91321325146157</v>
      </c>
      <c r="AD570">
        <v>211379.24738717391</v>
      </c>
      <c r="AE570" s="1" t="s">
        <v>3</v>
      </c>
      <c r="AF570">
        <v>39794.875</v>
      </c>
      <c r="AG570" s="1">
        <v>68230.096220614549</v>
      </c>
      <c r="AH570" s="1">
        <v>43.244448249999998</v>
      </c>
      <c r="AI570">
        <v>23.469400799999999</v>
      </c>
      <c r="AJ570">
        <v>28.7295804</v>
      </c>
      <c r="AK570">
        <v>1.87</v>
      </c>
      <c r="AL570">
        <v>1.4861291999999999</v>
      </c>
      <c r="AM570">
        <v>1.7535909000000001</v>
      </c>
      <c r="AN570">
        <v>1428.3646274588709</v>
      </c>
      <c r="AO570" s="1">
        <v>1.179972686605202</v>
      </c>
      <c r="AP570">
        <v>1940.9237192827579</v>
      </c>
      <c r="AQ570" s="1">
        <v>2717.5822217230639</v>
      </c>
      <c r="AR570" s="1">
        <v>8172.3803179681418</v>
      </c>
      <c r="AS570" s="1">
        <v>844.74328455461909</v>
      </c>
      <c r="AT570">
        <v>393.50951832355162</v>
      </c>
      <c r="AU570">
        <v>14069.13906185214</v>
      </c>
      <c r="AV570" s="1">
        <v>5945.8550310811424</v>
      </c>
      <c r="AW570" s="1">
        <v>0.36600864719999998</v>
      </c>
      <c r="AX570">
        <v>7220.5603502491986</v>
      </c>
      <c r="AY570" s="1">
        <v>0.43584079312500001</v>
      </c>
      <c r="AZ570">
        <v>1397.0508859689201</v>
      </c>
      <c r="BA570">
        <v>8.381625627E-2</v>
      </c>
      <c r="BB570">
        <v>1918.599046115095</v>
      </c>
      <c r="BC570" s="1">
        <v>0.11433430343000001</v>
      </c>
      <c r="BD570">
        <v>16482.065313414361</v>
      </c>
      <c r="BE570" s="1">
        <v>0.56463941723210398</v>
      </c>
      <c r="BF570">
        <v>0.22803038103221471</v>
      </c>
      <c r="BG570">
        <v>0.15405449581854699</v>
      </c>
      <c r="BH570">
        <v>3.6564164238386668E-2</v>
      </c>
      <c r="BI570">
        <v>1.6711541678747679E-2</v>
      </c>
    </row>
    <row r="571" spans="1:61" x14ac:dyDescent="0.35">
      <c r="A571" t="s">
        <v>1894</v>
      </c>
      <c r="B571" t="s">
        <v>1198</v>
      </c>
      <c r="C571">
        <v>120.8</v>
      </c>
      <c r="D571">
        <v>14.36635879977603</v>
      </c>
      <c r="E571">
        <v>1350.76839275</v>
      </c>
      <c r="F571" t="s">
        <v>3</v>
      </c>
      <c r="G571">
        <v>1.195111255801609E-2</v>
      </c>
      <c r="H571" t="s">
        <v>3</v>
      </c>
      <c r="I571">
        <v>1.4957944089156169E-2</v>
      </c>
      <c r="J571">
        <v>0.9499581397569461</v>
      </c>
      <c r="K571">
        <v>3.012429136431034E-2</v>
      </c>
      <c r="L571">
        <v>0.96268282583959441</v>
      </c>
      <c r="M571" t="s">
        <v>3</v>
      </c>
      <c r="N571">
        <v>0.18619471734478099</v>
      </c>
      <c r="O571">
        <v>62519.13347847799</v>
      </c>
      <c r="P571" s="1">
        <v>0.1874891111400083</v>
      </c>
      <c r="Q571">
        <v>0.1836673631718119</v>
      </c>
      <c r="R571">
        <v>0.62884352568817969</v>
      </c>
      <c r="S571">
        <v>13.9625</v>
      </c>
      <c r="T571">
        <v>84039.033246353487</v>
      </c>
      <c r="U571" s="1">
        <v>97.284206474724513</v>
      </c>
      <c r="V571">
        <v>177130.93365151269</v>
      </c>
      <c r="W571" s="1">
        <v>0.64310442728582118</v>
      </c>
      <c r="X571">
        <v>9.084577467403436E-2</v>
      </c>
      <c r="Y571">
        <v>0.2660497980401445</v>
      </c>
      <c r="Z571">
        <v>0.35689557271417888</v>
      </c>
      <c r="AA571">
        <v>177.13093365151269</v>
      </c>
      <c r="AB571">
        <v>3810.8185867817392</v>
      </c>
      <c r="AC571" s="1">
        <v>342.28744416120702</v>
      </c>
      <c r="AD571">
        <v>133580.459904471</v>
      </c>
      <c r="AE571" s="1" t="s">
        <v>3</v>
      </c>
      <c r="AF571">
        <v>34069.65</v>
      </c>
      <c r="AG571" s="1">
        <v>51441.078388502399</v>
      </c>
      <c r="AH571" s="1">
        <v>25.522979899999999</v>
      </c>
      <c r="AI571">
        <v>20.374969499999999</v>
      </c>
      <c r="AJ571">
        <v>20.9392496</v>
      </c>
      <c r="AK571">
        <v>1.1399999999999999</v>
      </c>
      <c r="AL571">
        <v>0.98062035000000003</v>
      </c>
      <c r="AM571">
        <v>1.04639115</v>
      </c>
      <c r="AN571">
        <v>7.9798570112431071E-3</v>
      </c>
      <c r="AO571">
        <v>0.84592880958166228</v>
      </c>
      <c r="AP571">
        <v>2007.5672712729399</v>
      </c>
      <c r="AQ571" s="1">
        <v>3704.1838965571519</v>
      </c>
      <c r="AR571" s="1">
        <v>9531.1019525975262</v>
      </c>
      <c r="AS571" s="1">
        <v>898.56730611839998</v>
      </c>
      <c r="AT571">
        <v>478.1894892370039</v>
      </c>
      <c r="AU571">
        <v>16619.609915783021</v>
      </c>
      <c r="AV571" s="1">
        <v>10804.29478795395</v>
      </c>
      <c r="AW571" s="1">
        <v>0.60256627785499994</v>
      </c>
      <c r="AX571">
        <v>3200.8500244864599</v>
      </c>
      <c r="AY571" s="1">
        <v>0.18096250730499999</v>
      </c>
      <c r="AZ571">
        <v>751.0728121671699</v>
      </c>
      <c r="BA571">
        <v>4.1634142270000007E-2</v>
      </c>
      <c r="BB571">
        <v>3139.9782869619098</v>
      </c>
      <c r="BC571" s="1">
        <v>0.174837072565</v>
      </c>
      <c r="BD571">
        <v>17896.195911569492</v>
      </c>
      <c r="BE571" s="1">
        <v>0.53958300616823962</v>
      </c>
      <c r="BF571">
        <v>0.25142568023646528</v>
      </c>
      <c r="BG571">
        <v>0.13804391325607879</v>
      </c>
      <c r="BH571">
        <v>4.3642878049708372E-2</v>
      </c>
      <c r="BI571">
        <v>2.7304522289507929E-2</v>
      </c>
    </row>
    <row r="572" spans="1:61" x14ac:dyDescent="0.35">
      <c r="A572" t="s">
        <v>1895</v>
      </c>
      <c r="B572" t="s">
        <v>1199</v>
      </c>
      <c r="C572">
        <v>29.5</v>
      </c>
      <c r="D572">
        <v>100.02350526203629</v>
      </c>
      <c r="E572">
        <v>1190.1673192999999</v>
      </c>
      <c r="F572">
        <v>7.7118638111698104E-3</v>
      </c>
      <c r="G572">
        <v>7.6652079212770174E-2</v>
      </c>
      <c r="H572" t="s">
        <v>3</v>
      </c>
      <c r="I572">
        <v>4.7491631843201508E-2</v>
      </c>
      <c r="J572">
        <v>0.80767816649993307</v>
      </c>
      <c r="K572">
        <v>8.0558875324198448E-2</v>
      </c>
      <c r="L572">
        <v>0.90310900231030689</v>
      </c>
      <c r="M572">
        <v>4.4874623046230473E-2</v>
      </c>
      <c r="N572">
        <v>0.19155889587645589</v>
      </c>
      <c r="O572">
        <v>62178.322796815002</v>
      </c>
      <c r="P572" s="1">
        <v>0.18555590215866549</v>
      </c>
      <c r="Q572">
        <v>0.18211670540338229</v>
      </c>
      <c r="R572">
        <v>0.63232739243795222</v>
      </c>
      <c r="S572">
        <v>12.3935</v>
      </c>
      <c r="T572">
        <v>84289.890730397994</v>
      </c>
      <c r="U572" s="1">
        <v>93.19813998618443</v>
      </c>
      <c r="V572">
        <v>165954.99276481959</v>
      </c>
      <c r="W572" s="1">
        <v>0.61749893592979155</v>
      </c>
      <c r="X572">
        <v>0.23997809253204719</v>
      </c>
      <c r="Y572">
        <v>0.14252297153816121</v>
      </c>
      <c r="Z572">
        <v>0.3825010640702084</v>
      </c>
      <c r="AA572">
        <v>165.95499276481959</v>
      </c>
      <c r="AB572">
        <v>4468.3935019806113</v>
      </c>
      <c r="AC572" s="1">
        <v>432.19305537633409</v>
      </c>
      <c r="AD572">
        <v>117153.681878997</v>
      </c>
      <c r="AE572" s="1" t="s">
        <v>3</v>
      </c>
      <c r="AF572">
        <v>31583.325000000001</v>
      </c>
      <c r="AG572" s="1">
        <v>48181.323608002887</v>
      </c>
      <c r="AH572" s="1">
        <v>40.718787600000013</v>
      </c>
      <c r="AI572">
        <v>23.95062995</v>
      </c>
      <c r="AJ572">
        <v>28.679500550000011</v>
      </c>
      <c r="AK572">
        <v>1.4710000000000001</v>
      </c>
      <c r="AL572">
        <v>1.00370625</v>
      </c>
      <c r="AM572">
        <v>1.2624470000000001</v>
      </c>
      <c r="AN572">
        <v>276.11075086277629</v>
      </c>
      <c r="AO572" s="1">
        <v>0.97721274813266701</v>
      </c>
      <c r="AP572">
        <v>2356.4280760917281</v>
      </c>
      <c r="AQ572" s="1">
        <v>3826.2566144884231</v>
      </c>
      <c r="AR572" s="1">
        <v>9881.8587553155048</v>
      </c>
      <c r="AS572" s="1">
        <v>1062.291347764746</v>
      </c>
      <c r="AT572">
        <v>493.63702955820452</v>
      </c>
      <c r="AU572">
        <v>17620.47182321861</v>
      </c>
      <c r="AV572" s="1">
        <v>9961.8204568553228</v>
      </c>
      <c r="AW572" s="1">
        <v>0.52546147801999998</v>
      </c>
      <c r="AX572">
        <v>4209.8132383950651</v>
      </c>
      <c r="AY572" s="1">
        <v>0.22208073825499999</v>
      </c>
      <c r="AZ572">
        <v>905.76382039384987</v>
      </c>
      <c r="BA572">
        <v>4.79249775E-2</v>
      </c>
      <c r="BB572">
        <v>3976.9738636136699</v>
      </c>
      <c r="BC572" s="1">
        <v>0.204532806225</v>
      </c>
      <c r="BD572">
        <v>19054.371379257911</v>
      </c>
      <c r="BE572" s="1">
        <v>0.5442968254282704</v>
      </c>
      <c r="BF572">
        <v>0.24292557402938211</v>
      </c>
      <c r="BG572">
        <v>0.15826034082997989</v>
      </c>
      <c r="BH572">
        <v>3.8136559596881683E-2</v>
      </c>
      <c r="BI572">
        <v>1.6380700115486119E-2</v>
      </c>
    </row>
    <row r="573" spans="1:61" x14ac:dyDescent="0.35">
      <c r="A573" t="s">
        <v>1896</v>
      </c>
      <c r="B573" t="s">
        <v>1200</v>
      </c>
      <c r="C573">
        <v>128</v>
      </c>
      <c r="D573">
        <v>13.14605150986249</v>
      </c>
      <c r="E573">
        <v>1463.8188691</v>
      </c>
      <c r="F573" t="s">
        <v>3</v>
      </c>
      <c r="G573">
        <v>9.0073300725403843E-3</v>
      </c>
      <c r="H573" t="s">
        <v>3</v>
      </c>
      <c r="I573">
        <v>2.1945600484489191E-2</v>
      </c>
      <c r="J573">
        <v>0.94255668715239893</v>
      </c>
      <c r="K573">
        <v>2.593767633815016E-2</v>
      </c>
      <c r="L573">
        <v>0.36517353662297142</v>
      </c>
      <c r="M573">
        <v>2.0881760299081079E-2</v>
      </c>
      <c r="N573">
        <v>0.15446194073981789</v>
      </c>
      <c r="O573">
        <v>62085.764349174991</v>
      </c>
      <c r="P573" s="1">
        <v>0.1808846389265743</v>
      </c>
      <c r="Q573">
        <v>0.17136815314594969</v>
      </c>
      <c r="R573">
        <v>0.64774720792747587</v>
      </c>
      <c r="S573">
        <v>14.5375</v>
      </c>
      <c r="T573">
        <v>74702.649347014987</v>
      </c>
      <c r="U573" s="1">
        <v>108.8873302045406</v>
      </c>
      <c r="V573">
        <v>243821.62416388679</v>
      </c>
      <c r="W573" s="1">
        <v>0.75187188381909775</v>
      </c>
      <c r="X573">
        <v>9.2119048822595778E-2</v>
      </c>
      <c r="Y573">
        <v>0.1560090673583063</v>
      </c>
      <c r="Z573">
        <v>0.24812811618090211</v>
      </c>
      <c r="AA573">
        <v>243.82162416388681</v>
      </c>
      <c r="AB573">
        <v>5977.7344490326977</v>
      </c>
      <c r="AC573" s="1">
        <v>567.26452827867138</v>
      </c>
      <c r="AD573">
        <v>202412.4231708014</v>
      </c>
      <c r="AE573" s="1" t="s">
        <v>3</v>
      </c>
      <c r="AF573">
        <v>38311.675000000003</v>
      </c>
      <c r="AG573" s="1">
        <v>62597.720163707832</v>
      </c>
      <c r="AH573" s="1">
        <v>32.25848955</v>
      </c>
      <c r="AI573">
        <v>22.200982199999999</v>
      </c>
      <c r="AJ573">
        <v>23.76288645</v>
      </c>
      <c r="AK573">
        <v>1.875</v>
      </c>
      <c r="AL573">
        <v>1.1079863999999999</v>
      </c>
      <c r="AM573">
        <v>1.4255951499999999</v>
      </c>
      <c r="AN573">
        <v>533.57111911437391</v>
      </c>
      <c r="AO573" s="1">
        <v>1.061097743898624</v>
      </c>
      <c r="AP573">
        <v>1732.4229789640881</v>
      </c>
      <c r="AQ573" s="1">
        <v>2903.1032246726691</v>
      </c>
      <c r="AR573" s="1">
        <v>8067.5018253043336</v>
      </c>
      <c r="AS573" s="1">
        <v>831.38893056118559</v>
      </c>
      <c r="AT573">
        <v>386.80384800376328</v>
      </c>
      <c r="AU573">
        <v>13921.220807506041</v>
      </c>
      <c r="AV573" s="1">
        <v>7110.2394529825306</v>
      </c>
      <c r="AW573" s="1">
        <v>0.46756294460499992</v>
      </c>
      <c r="AX573">
        <v>5492.0303993631705</v>
      </c>
      <c r="AY573" s="1">
        <v>0.35119842578499999</v>
      </c>
      <c r="AZ573">
        <v>907.09434917263002</v>
      </c>
      <c r="BA573">
        <v>5.9110837934999987E-2</v>
      </c>
      <c r="BB573">
        <v>1938.4566866693301</v>
      </c>
      <c r="BC573" s="1">
        <v>0.12212779167</v>
      </c>
      <c r="BD573">
        <v>15447.82088818766</v>
      </c>
      <c r="BE573" s="1">
        <v>0.55650269449172485</v>
      </c>
      <c r="BF573">
        <v>0.24746883139152201</v>
      </c>
      <c r="BG573">
        <v>0.1367494972540996</v>
      </c>
      <c r="BH573">
        <v>4.1613726775262698E-2</v>
      </c>
      <c r="BI573">
        <v>1.7665250087390939E-2</v>
      </c>
    </row>
    <row r="574" spans="1:61" x14ac:dyDescent="0.35">
      <c r="A574" t="s">
        <v>1897</v>
      </c>
      <c r="B574" t="s">
        <v>1201</v>
      </c>
      <c r="C574">
        <v>18.05</v>
      </c>
      <c r="D574">
        <v>256.66358745165968</v>
      </c>
      <c r="E574">
        <v>3823.7128834499999</v>
      </c>
      <c r="F574">
        <v>2.8898978383998151E-2</v>
      </c>
      <c r="G574">
        <v>0.1918196765075085</v>
      </c>
      <c r="H574">
        <v>2.7001178337682161E-3</v>
      </c>
      <c r="I574">
        <v>0.1100929573105574</v>
      </c>
      <c r="J574">
        <v>0.57807952928935413</v>
      </c>
      <c r="K574">
        <v>9.4745102175244816E-2</v>
      </c>
      <c r="L574">
        <v>0.57185139266785634</v>
      </c>
      <c r="M574">
        <v>4.1589596870686293E-2</v>
      </c>
      <c r="N574">
        <v>0.1679544941558265</v>
      </c>
      <c r="O574">
        <v>70558.253538310004</v>
      </c>
      <c r="P574" s="1">
        <v>0.20609856312918581</v>
      </c>
      <c r="Q574">
        <v>0.2003385855961099</v>
      </c>
      <c r="R574">
        <v>0.59356285127470421</v>
      </c>
      <c r="S574">
        <v>29.161999999999999</v>
      </c>
      <c r="T574">
        <v>91415.275631245502</v>
      </c>
      <c r="U574" s="1">
        <v>136.75037023215461</v>
      </c>
      <c r="V574">
        <v>184661.98165823059</v>
      </c>
      <c r="W574" s="1">
        <v>0.69514989418662654</v>
      </c>
      <c r="X574">
        <v>0.24703915526289419</v>
      </c>
      <c r="Y574">
        <v>5.7810950550479231E-2</v>
      </c>
      <c r="Z574">
        <v>0.30485010581337341</v>
      </c>
      <c r="AA574">
        <v>184.66198165823059</v>
      </c>
      <c r="AB574">
        <v>7159.0505429323439</v>
      </c>
      <c r="AC574" s="1">
        <v>707.79010450272813</v>
      </c>
      <c r="AD574">
        <v>145221.80622551829</v>
      </c>
      <c r="AE574" s="1" t="s">
        <v>3</v>
      </c>
      <c r="AF574">
        <v>36230.175000000003</v>
      </c>
      <c r="AG574" s="1">
        <v>56805.562305790663</v>
      </c>
      <c r="AH574" s="1">
        <v>63.174192250000011</v>
      </c>
      <c r="AI574">
        <v>34.245857299999997</v>
      </c>
      <c r="AJ574">
        <v>43.461835199999989</v>
      </c>
      <c r="AK574">
        <v>1.3075000000000001</v>
      </c>
      <c r="AL574">
        <v>0.99192125000000009</v>
      </c>
      <c r="AM574">
        <v>1.1393385</v>
      </c>
      <c r="AN574">
        <v>214.23787172400469</v>
      </c>
      <c r="AO574" s="1">
        <v>1.0931491048467299</v>
      </c>
      <c r="AP574">
        <v>1921.9829336950941</v>
      </c>
      <c r="AQ574" s="1">
        <v>2743.2655005486281</v>
      </c>
      <c r="AR574" s="1">
        <v>8729.2180292433204</v>
      </c>
      <c r="AS574" s="1">
        <v>1023.033808895539</v>
      </c>
      <c r="AT574">
        <v>487.32712709704049</v>
      </c>
      <c r="AU574">
        <v>14904.82739947962</v>
      </c>
      <c r="AV574" s="1">
        <v>6179.7761319083947</v>
      </c>
      <c r="AW574" s="1">
        <v>0.38989327809000002</v>
      </c>
      <c r="AX574">
        <v>6664.0083024276591</v>
      </c>
      <c r="AY574" s="1">
        <v>0.39175616463000001</v>
      </c>
      <c r="AZ574">
        <v>922.10536042826993</v>
      </c>
      <c r="BA574">
        <v>5.6584823514999993E-2</v>
      </c>
      <c r="BB574">
        <v>2631.4300394227748</v>
      </c>
      <c r="BC574" s="1">
        <v>0.16176573377</v>
      </c>
      <c r="BD574">
        <v>16397.319834187099</v>
      </c>
      <c r="BE574" s="1">
        <v>0.5744703438434966</v>
      </c>
      <c r="BF574">
        <v>0.22370752526802359</v>
      </c>
      <c r="BG574">
        <v>0.15662603596006411</v>
      </c>
      <c r="BH574">
        <v>3.087032623622334E-2</v>
      </c>
      <c r="BI574">
        <v>1.432576869219232E-2</v>
      </c>
    </row>
    <row r="575" spans="1:61" x14ac:dyDescent="0.35">
      <c r="A575" t="s">
        <v>1898</v>
      </c>
      <c r="B575" t="s">
        <v>1202</v>
      </c>
      <c r="C575">
        <v>30.4</v>
      </c>
      <c r="D575">
        <v>196.88326654177251</v>
      </c>
      <c r="E575">
        <v>5305.8646379499996</v>
      </c>
      <c r="F575">
        <v>2.1379127810507541E-2</v>
      </c>
      <c r="G575">
        <v>6.5010197633437378E-2</v>
      </c>
      <c r="H575">
        <v>2.331554385287116E-3</v>
      </c>
      <c r="I575">
        <v>6.6781958396057522E-2</v>
      </c>
      <c r="J575">
        <v>0.7810071954331721</v>
      </c>
      <c r="K575">
        <v>6.4365334615505976E-2</v>
      </c>
      <c r="L575">
        <v>0.32950218406307791</v>
      </c>
      <c r="M575">
        <v>2.2953755994107549E-2</v>
      </c>
      <c r="N575">
        <v>0.157299623893672</v>
      </c>
      <c r="O575">
        <v>75227.952288745975</v>
      </c>
      <c r="P575" s="1">
        <v>0.16217383327047949</v>
      </c>
      <c r="Q575">
        <v>0.1780141936219585</v>
      </c>
      <c r="R575">
        <v>0.65981197310756179</v>
      </c>
      <c r="S575">
        <v>36.811500000000002</v>
      </c>
      <c r="T575">
        <v>101216.22702602</v>
      </c>
      <c r="U575" s="1">
        <v>148.62180356692599</v>
      </c>
      <c r="V575">
        <v>245770.96975871551</v>
      </c>
      <c r="W575" s="1">
        <v>0.77266622749673586</v>
      </c>
      <c r="X575">
        <v>0.18014378450565241</v>
      </c>
      <c r="Y575">
        <v>4.718998799761167E-2</v>
      </c>
      <c r="Z575">
        <v>0.22733377250326409</v>
      </c>
      <c r="AA575">
        <v>245.77096975871561</v>
      </c>
      <c r="AB575">
        <v>9030.7189357479801</v>
      </c>
      <c r="AC575" s="1">
        <v>940.09067390751045</v>
      </c>
      <c r="AD575">
        <v>198303.7075096762</v>
      </c>
      <c r="AE575" s="1" t="s">
        <v>3</v>
      </c>
      <c r="AF575">
        <v>43508.724999999999</v>
      </c>
      <c r="AG575" s="1">
        <v>73570.151795936254</v>
      </c>
      <c r="AH575" s="1">
        <v>64.767007749999991</v>
      </c>
      <c r="AI575">
        <v>33.631141099999986</v>
      </c>
      <c r="AJ575">
        <v>40.945877199999998</v>
      </c>
      <c r="AK575">
        <v>2.1625000000000001</v>
      </c>
      <c r="AL575">
        <v>1.5142013000000001</v>
      </c>
      <c r="AM575">
        <v>1.8302421499999999</v>
      </c>
      <c r="AN575">
        <v>174.5924527982568</v>
      </c>
      <c r="AO575" s="1">
        <v>0.97670833748773123</v>
      </c>
      <c r="AP575">
        <v>1729.6651233641551</v>
      </c>
      <c r="AQ575" s="1">
        <v>2461.258728097223</v>
      </c>
      <c r="AR575" s="1">
        <v>8750.9711026170753</v>
      </c>
      <c r="AS575" s="1">
        <v>1112.1568708752</v>
      </c>
      <c r="AT575" s="1">
        <v>420.63475782556759</v>
      </c>
      <c r="AU575">
        <v>14474.686582779221</v>
      </c>
      <c r="AV575" s="1">
        <v>4517.4152659312749</v>
      </c>
      <c r="AW575" s="1">
        <v>0.30469888298499997</v>
      </c>
      <c r="AX575">
        <v>8026.2869698663544</v>
      </c>
      <c r="AY575" s="1">
        <v>0.52058894122499988</v>
      </c>
      <c r="AZ575">
        <v>1159.7332163270351</v>
      </c>
      <c r="BA575">
        <v>7.8954946565000017E-2</v>
      </c>
      <c r="BB575">
        <v>1428.625166332555</v>
      </c>
      <c r="BC575" s="1">
        <v>9.5757229244999992E-2</v>
      </c>
      <c r="BD575">
        <v>15132.060618457221</v>
      </c>
      <c r="BE575" s="1">
        <v>0.60400596907936788</v>
      </c>
      <c r="BF575">
        <v>0.23853762038813889</v>
      </c>
      <c r="BG575">
        <v>0.1102004205352306</v>
      </c>
      <c r="BH575">
        <v>2.9965246988936031E-2</v>
      </c>
      <c r="BI575">
        <v>1.729074300832666E-2</v>
      </c>
    </row>
    <row r="576" spans="1:61" x14ac:dyDescent="0.35">
      <c r="A576" t="s">
        <v>1899</v>
      </c>
      <c r="B576" t="s">
        <v>1203</v>
      </c>
      <c r="C576">
        <v>70.55</v>
      </c>
      <c r="D576">
        <v>38.053310456839277</v>
      </c>
      <c r="E576">
        <v>2305.2066886500011</v>
      </c>
      <c r="F576">
        <v>1.56630379973061E-2</v>
      </c>
      <c r="G576">
        <v>1.6981861817756821E-2</v>
      </c>
      <c r="H576">
        <v>3.082235169669021E-3</v>
      </c>
      <c r="I576">
        <v>4.205982633328538E-2</v>
      </c>
      <c r="J576">
        <v>0.89630013468814729</v>
      </c>
      <c r="K576">
        <v>3.5080723770903863E-2</v>
      </c>
      <c r="L576">
        <v>0.186495843814488</v>
      </c>
      <c r="M576">
        <v>2.614209034057894E-2</v>
      </c>
      <c r="N576">
        <v>0.1215530537810432</v>
      </c>
      <c r="O576">
        <v>67191.62859661151</v>
      </c>
      <c r="P576" s="1">
        <v>0.20060611732521891</v>
      </c>
      <c r="Q576">
        <v>0.19023548240075011</v>
      </c>
      <c r="R576">
        <v>0.6091584002740309</v>
      </c>
      <c r="S576">
        <v>15.755000000000001</v>
      </c>
      <c r="T576">
        <v>92166.900738571509</v>
      </c>
      <c r="U576" s="1">
        <v>152.93327151791999</v>
      </c>
      <c r="V576">
        <v>269987.42992461589</v>
      </c>
      <c r="W576" s="1">
        <v>0.81257775841615665</v>
      </c>
      <c r="X576">
        <v>0.1096099078222289</v>
      </c>
      <c r="Y576">
        <v>7.7812333761614602E-2</v>
      </c>
      <c r="Z576">
        <v>0.18742224158384349</v>
      </c>
      <c r="AA576">
        <v>269.98742992461592</v>
      </c>
      <c r="AB576">
        <v>7219.890600053046</v>
      </c>
      <c r="AC576" s="1">
        <v>781.08152036322986</v>
      </c>
      <c r="AD576">
        <v>225784.543416006</v>
      </c>
      <c r="AE576" s="1" t="s">
        <v>3</v>
      </c>
      <c r="AF576">
        <v>51774.275000000001</v>
      </c>
      <c r="AG576" s="1">
        <v>101163.2103605383</v>
      </c>
      <c r="AH576" s="1">
        <v>44.123623649999999</v>
      </c>
      <c r="AI576">
        <v>25.034553150000001</v>
      </c>
      <c r="AJ576">
        <v>27.403362900000001</v>
      </c>
      <c r="AK576">
        <v>1.5265</v>
      </c>
      <c r="AL576">
        <v>1.20394215</v>
      </c>
      <c r="AM576">
        <v>1.3514426500000001</v>
      </c>
      <c r="AN576">
        <v>1471.1885573429979</v>
      </c>
      <c r="AO576" s="1">
        <v>0.8366796717245798</v>
      </c>
      <c r="AP576">
        <v>1642.247835320813</v>
      </c>
      <c r="AQ576" s="1">
        <v>2663.545254140422</v>
      </c>
      <c r="AR576" s="1">
        <v>7622.5934430019024</v>
      </c>
      <c r="AS576" s="1">
        <v>759.18167670199091</v>
      </c>
      <c r="AT576">
        <v>319.15363501989958</v>
      </c>
      <c r="AU576">
        <v>13006.721844185029</v>
      </c>
      <c r="AV576" s="1">
        <v>4066.8344593021111</v>
      </c>
      <c r="AW576" s="1">
        <v>0.29410615293499998</v>
      </c>
      <c r="AX576">
        <v>7691.1352774361476</v>
      </c>
      <c r="AY576" s="1">
        <v>0.53699022551499997</v>
      </c>
      <c r="AZ576">
        <v>1323.922762809035</v>
      </c>
      <c r="BA576">
        <v>9.4324145080000005E-2</v>
      </c>
      <c r="BB576">
        <v>1060.22178342131</v>
      </c>
      <c r="BC576" s="1">
        <v>7.4579476460000002E-2</v>
      </c>
      <c r="BD576">
        <v>14142.11428296861</v>
      </c>
      <c r="BE576" s="1">
        <v>0.56035785444749941</v>
      </c>
      <c r="BF576">
        <v>0.2271005627511592</v>
      </c>
      <c r="BG576">
        <v>0.15380373467413549</v>
      </c>
      <c r="BH576">
        <v>4.006827302634336E-2</v>
      </c>
      <c r="BI576">
        <v>1.8669575100862711E-2</v>
      </c>
    </row>
    <row r="577" spans="1:61" x14ac:dyDescent="0.35">
      <c r="A577" t="s">
        <v>1900</v>
      </c>
      <c r="B577" t="s">
        <v>1204</v>
      </c>
      <c r="C577">
        <v>154.44999999999999</v>
      </c>
      <c r="D577">
        <v>11.30907386529816</v>
      </c>
      <c r="E577">
        <v>1510.6971787</v>
      </c>
      <c r="F577" t="s">
        <v>3</v>
      </c>
      <c r="G577">
        <v>1.082763992680251E-2</v>
      </c>
      <c r="H577" t="s">
        <v>3</v>
      </c>
      <c r="I577">
        <v>1.8009110385869269E-2</v>
      </c>
      <c r="J577">
        <v>0.94297304092098688</v>
      </c>
      <c r="K577">
        <v>2.9585767971795181E-2</v>
      </c>
      <c r="L577">
        <v>0.45750381563845438</v>
      </c>
      <c r="M577">
        <v>9.8186917016068083E-3</v>
      </c>
      <c r="N577">
        <v>0.16177642768954981</v>
      </c>
      <c r="O577">
        <v>60412.937848803507</v>
      </c>
      <c r="P577" s="1">
        <v>0.18924000903010321</v>
      </c>
      <c r="Q577">
        <v>0.16957359140151651</v>
      </c>
      <c r="R577">
        <v>0.64118639956838031</v>
      </c>
      <c r="S577">
        <v>13.794499999999999</v>
      </c>
      <c r="T577">
        <v>79254.767882275497</v>
      </c>
      <c r="U577" s="1">
        <v>115.9583495923879</v>
      </c>
      <c r="V577">
        <v>256195.8871943859</v>
      </c>
      <c r="W577" s="1">
        <v>0.69098858200285052</v>
      </c>
      <c r="X577">
        <v>0.10929705668026091</v>
      </c>
      <c r="Y577">
        <v>0.19971436131688849</v>
      </c>
      <c r="Z577">
        <v>0.30901141799714937</v>
      </c>
      <c r="AA577">
        <v>256.19588719438588</v>
      </c>
      <c r="AB577">
        <v>6374.6896732157757</v>
      </c>
      <c r="AC577" s="1">
        <v>507.54357631512471</v>
      </c>
      <c r="AD577">
        <v>202940.3660784387</v>
      </c>
      <c r="AE577" s="1" t="s">
        <v>3</v>
      </c>
      <c r="AF577">
        <v>36480.449999999997</v>
      </c>
      <c r="AG577" s="1">
        <v>58193.162524408122</v>
      </c>
      <c r="AH577" s="1">
        <v>30.881768650000009</v>
      </c>
      <c r="AI577">
        <v>21.766096600000001</v>
      </c>
      <c r="AJ577">
        <v>23.627161650000001</v>
      </c>
      <c r="AK577">
        <v>1.3274999999999999</v>
      </c>
      <c r="AL577">
        <v>0.85087909999999989</v>
      </c>
      <c r="AM577">
        <v>1.0710685499999999</v>
      </c>
      <c r="AN577">
        <v>396.39782889570438</v>
      </c>
      <c r="AO577" s="1">
        <v>1.044506273337773</v>
      </c>
      <c r="AP577">
        <v>1847.0385526284499</v>
      </c>
      <c r="AQ577" s="1">
        <v>3157.2903179035111</v>
      </c>
      <c r="AR577" s="1">
        <v>8305.9100331385871</v>
      </c>
      <c r="AS577" s="1">
        <v>839.7641875656584</v>
      </c>
      <c r="AT577">
        <v>413.06495597524628</v>
      </c>
      <c r="AU577">
        <v>14563.068047211451</v>
      </c>
      <c r="AV577" s="1">
        <v>7797.8255523525613</v>
      </c>
      <c r="AW577" s="1">
        <v>0.47722632439000001</v>
      </c>
      <c r="AX577">
        <v>5828.9702988295812</v>
      </c>
      <c r="AY577" s="1">
        <v>0.33092778960500002</v>
      </c>
      <c r="AZ577">
        <v>1030.138631276775</v>
      </c>
      <c r="BA577">
        <v>6.1208879625000011E-2</v>
      </c>
      <c r="BB577">
        <v>2221.8843334215699</v>
      </c>
      <c r="BC577" s="1">
        <v>0.13063700639</v>
      </c>
      <c r="BD577">
        <v>16878.818815880491</v>
      </c>
      <c r="BE577" s="1">
        <v>0.53171458894485479</v>
      </c>
      <c r="BF577">
        <v>0.24861317248142389</v>
      </c>
      <c r="BG577">
        <v>0.14712047381733179</v>
      </c>
      <c r="BH577">
        <v>5.2489109636036403E-2</v>
      </c>
      <c r="BI577">
        <v>2.0062655120353039E-2</v>
      </c>
    </row>
    <row r="578" spans="1:61" x14ac:dyDescent="0.35">
      <c r="A578" t="s">
        <v>1901</v>
      </c>
      <c r="B578" t="s">
        <v>1205</v>
      </c>
      <c r="C578">
        <v>114.3</v>
      </c>
      <c r="D578">
        <v>10.495507688032349</v>
      </c>
      <c r="E578">
        <v>1083.1582735</v>
      </c>
      <c r="F578">
        <v>1.7601499456067281E-2</v>
      </c>
      <c r="G578">
        <v>1.0461257477022919E-2</v>
      </c>
      <c r="H578" t="s">
        <v>3</v>
      </c>
      <c r="I578">
        <v>3.08331618701869E-2</v>
      </c>
      <c r="J578">
        <v>0.93180241330516778</v>
      </c>
      <c r="K578">
        <v>2.797755085868674E-2</v>
      </c>
      <c r="L578">
        <v>0.29819874404903801</v>
      </c>
      <c r="M578">
        <v>1.1653909961335999E-2</v>
      </c>
      <c r="N578">
        <v>0.16094672676275121</v>
      </c>
      <c r="O578">
        <v>62531.500437535498</v>
      </c>
      <c r="P578" s="1">
        <v>0.21672410393273009</v>
      </c>
      <c r="Q578">
        <v>0.19955564912547291</v>
      </c>
      <c r="R578">
        <v>0.58372024694179714</v>
      </c>
      <c r="S578">
        <v>10.4445</v>
      </c>
      <c r="T578">
        <v>81535.102410839492</v>
      </c>
      <c r="U578" s="1">
        <v>112.93354754115479</v>
      </c>
      <c r="V578">
        <v>222389.60612996339</v>
      </c>
      <c r="W578" s="1">
        <v>0.78843105784141709</v>
      </c>
      <c r="X578">
        <v>5.638126053235086E-2</v>
      </c>
      <c r="Y578">
        <v>0.155187681626232</v>
      </c>
      <c r="Z578">
        <v>0.21156894215858291</v>
      </c>
      <c r="AA578">
        <v>222.3896061299634</v>
      </c>
      <c r="AB578">
        <v>5462.6904057914826</v>
      </c>
      <c r="AC578" s="1">
        <v>541.0496381545255</v>
      </c>
      <c r="AD578">
        <v>195782.59275626569</v>
      </c>
      <c r="AE578" s="1" t="s">
        <v>3</v>
      </c>
      <c r="AF578">
        <v>41522.550000000003</v>
      </c>
      <c r="AG578" s="1">
        <v>67845.055341130501</v>
      </c>
      <c r="AH578" s="1">
        <v>32.776927349999987</v>
      </c>
      <c r="AI578">
        <v>21.408799649999999</v>
      </c>
      <c r="AJ578">
        <v>23.572016550000001</v>
      </c>
      <c r="AK578">
        <v>1.76</v>
      </c>
      <c r="AL578">
        <v>0.98946480000000014</v>
      </c>
      <c r="AM578">
        <v>1.4439757</v>
      </c>
      <c r="AN578">
        <v>1533.180466360034</v>
      </c>
      <c r="AO578" s="1">
        <v>1.1989848078707861</v>
      </c>
      <c r="AP578">
        <v>1880.054870220255</v>
      </c>
      <c r="AQ578" s="1">
        <v>3184.6927263208709</v>
      </c>
      <c r="AR578" s="1">
        <v>8097.8659286126513</v>
      </c>
      <c r="AS578" s="1">
        <v>853.48650934197053</v>
      </c>
      <c r="AT578">
        <v>1117.7606572298721</v>
      </c>
      <c r="AU578">
        <v>15133.86069172562</v>
      </c>
      <c r="AV578" s="1">
        <v>7204.7146805663197</v>
      </c>
      <c r="AW578" s="1">
        <v>0.45397213666000003</v>
      </c>
      <c r="AX578">
        <v>6165.1779775727846</v>
      </c>
      <c r="AY578" s="1">
        <v>0.37220734011000001</v>
      </c>
      <c r="AZ578">
        <v>1301.81553046509</v>
      </c>
      <c r="BA578" s="1">
        <v>8.1452258919999992E-2</v>
      </c>
      <c r="BB578">
        <v>1486.270389874195</v>
      </c>
      <c r="BC578" s="1">
        <v>9.2368264315000018E-2</v>
      </c>
      <c r="BD578">
        <v>16157.978578478391</v>
      </c>
      <c r="BE578" s="1">
        <v>0.55237433785343326</v>
      </c>
      <c r="BF578">
        <v>0.2355979261287563</v>
      </c>
      <c r="BG578">
        <v>0.14917196740217881</v>
      </c>
      <c r="BH578">
        <v>4.2050830948706409E-2</v>
      </c>
      <c r="BI578">
        <v>2.0804937666925129E-2</v>
      </c>
    </row>
    <row r="579" spans="1:61" x14ac:dyDescent="0.35">
      <c r="A579" t="s">
        <v>1902</v>
      </c>
      <c r="B579" t="s">
        <v>1206</v>
      </c>
      <c r="C579">
        <v>72</v>
      </c>
      <c r="D579">
        <v>27.18189959869742</v>
      </c>
      <c r="E579">
        <v>1698.7246269499999</v>
      </c>
      <c r="F579">
        <v>1.6444563913946341E-2</v>
      </c>
      <c r="G579">
        <v>2.2193625955013951E-2</v>
      </c>
      <c r="H579" t="s">
        <v>3</v>
      </c>
      <c r="I579">
        <v>3.8653996473646569E-2</v>
      </c>
      <c r="J579">
        <v>0.8714128515206726</v>
      </c>
      <c r="K579">
        <v>5.8024624846091111E-2</v>
      </c>
      <c r="L579">
        <v>0.44419509753918418</v>
      </c>
      <c r="M579">
        <v>1.3348743880865091E-2</v>
      </c>
      <c r="N579">
        <v>0.15078059416135201</v>
      </c>
      <c r="O579">
        <v>64683.399446923999</v>
      </c>
      <c r="P579" s="1">
        <v>0.18613508755521499</v>
      </c>
      <c r="Q579">
        <v>0.1708432439555016</v>
      </c>
      <c r="R579">
        <v>0.64302166848928344</v>
      </c>
      <c r="S579">
        <v>14.0345</v>
      </c>
      <c r="T579">
        <v>84750.593034350517</v>
      </c>
      <c r="U579" s="1">
        <v>127.6578114087834</v>
      </c>
      <c r="V579">
        <v>241402.428047316</v>
      </c>
      <c r="W579" s="1">
        <v>0.72912529866268516</v>
      </c>
      <c r="X579">
        <v>0.17256344387687009</v>
      </c>
      <c r="Y579">
        <v>9.8311257460444876E-2</v>
      </c>
      <c r="Z579">
        <v>0.27087470133731489</v>
      </c>
      <c r="AA579">
        <v>241.40242804731599</v>
      </c>
      <c r="AB579">
        <v>6618.7666252410227</v>
      </c>
      <c r="AC579" s="1">
        <v>644.50434894297655</v>
      </c>
      <c r="AD579">
        <v>192288.6216133956</v>
      </c>
      <c r="AE579" s="1" t="s">
        <v>3</v>
      </c>
      <c r="AF579">
        <v>38690.175000000003</v>
      </c>
      <c r="AG579" s="1">
        <v>67875.710619235222</v>
      </c>
      <c r="AH579" s="1">
        <v>42.923627050000007</v>
      </c>
      <c r="AI579">
        <v>23.769224049999998</v>
      </c>
      <c r="AJ579">
        <v>29.366162400000011</v>
      </c>
      <c r="AK579">
        <v>1.6373500000000001</v>
      </c>
      <c r="AL579">
        <v>1.1236740000000001</v>
      </c>
      <c r="AM579">
        <v>1.4569115500000001</v>
      </c>
      <c r="AN579">
        <v>1021.511935421255</v>
      </c>
      <c r="AO579" s="1">
        <v>1.0445717477499721</v>
      </c>
      <c r="AP579">
        <v>1756.276928103955</v>
      </c>
      <c r="AQ579" s="1">
        <v>2698.630616252352</v>
      </c>
      <c r="AR579" s="1">
        <v>7791.0940899894395</v>
      </c>
      <c r="AS579" s="1">
        <v>921.72497322757499</v>
      </c>
      <c r="AT579">
        <v>452.1378665670569</v>
      </c>
      <c r="AU579">
        <v>13619.86447414038</v>
      </c>
      <c r="AV579" s="1">
        <v>5539.9710223126294</v>
      </c>
      <c r="AW579" s="1">
        <v>0.37120693336999999</v>
      </c>
      <c r="AX579">
        <v>6675.6161995102248</v>
      </c>
      <c r="AY579" s="1">
        <v>0.44116741446500007</v>
      </c>
      <c r="AZ579">
        <v>953.24663433069509</v>
      </c>
      <c r="BA579">
        <v>6.3374129944999996E-2</v>
      </c>
      <c r="BB579">
        <v>1858.034434169145</v>
      </c>
      <c r="BC579" s="1">
        <v>0.12425152222499999</v>
      </c>
      <c r="BD579">
        <v>15026.868290322691</v>
      </c>
      <c r="BE579" s="1">
        <v>0.56044922482655934</v>
      </c>
      <c r="BF579">
        <v>0.23249992922051621</v>
      </c>
      <c r="BG579">
        <v>0.15269603553289229</v>
      </c>
      <c r="BH579">
        <v>3.2419521929712113E-2</v>
      </c>
      <c r="BI579">
        <v>2.1935288490319879E-2</v>
      </c>
    </row>
    <row r="580" spans="1:61" x14ac:dyDescent="0.35">
      <c r="A580" t="s">
        <v>1903</v>
      </c>
      <c r="B580" t="s">
        <v>1207</v>
      </c>
      <c r="C580">
        <v>181.75</v>
      </c>
      <c r="D580">
        <v>11.49112205093957</v>
      </c>
      <c r="E580">
        <v>1751.4257620999999</v>
      </c>
      <c r="F580">
        <v>5.7346662300865421E-3</v>
      </c>
      <c r="G580">
        <v>1.0379965191725311E-2</v>
      </c>
      <c r="H580" t="s">
        <v>3</v>
      </c>
      <c r="I580">
        <v>1.6939331093693138E-2</v>
      </c>
      <c r="J580">
        <v>0.9486950276385604</v>
      </c>
      <c r="K580">
        <v>2.4667864157961371E-2</v>
      </c>
      <c r="L580">
        <v>0.4427321203125299</v>
      </c>
      <c r="M580">
        <v>9.0611650715315857E-3</v>
      </c>
      <c r="N580">
        <v>0.16358312438208761</v>
      </c>
      <c r="O580">
        <v>61768.789747210001</v>
      </c>
      <c r="P580" s="1">
        <v>0.1933722037651098</v>
      </c>
      <c r="Q580">
        <v>0.172258800117606</v>
      </c>
      <c r="R580">
        <v>0.63436899611728403</v>
      </c>
      <c r="S580">
        <v>15.5505</v>
      </c>
      <c r="T580">
        <v>80976.242339805496</v>
      </c>
      <c r="U580" s="1">
        <v>123.78902567531161</v>
      </c>
      <c r="V580">
        <v>243561.47700948079</v>
      </c>
      <c r="W580" s="1">
        <v>0.71906017309263714</v>
      </c>
      <c r="X580">
        <v>0.1024768070918986</v>
      </c>
      <c r="Y580">
        <v>0.17846301981546431</v>
      </c>
      <c r="Z580">
        <v>0.28093982690736291</v>
      </c>
      <c r="AA580">
        <v>243.5614770094808</v>
      </c>
      <c r="AB580">
        <v>5819.6010101250376</v>
      </c>
      <c r="AC580" s="1">
        <v>527.29757428368112</v>
      </c>
      <c r="AD580">
        <v>191728.7300086313</v>
      </c>
      <c r="AE580" s="1" t="s">
        <v>3</v>
      </c>
      <c r="AF580">
        <v>37446.025000000001</v>
      </c>
      <c r="AG580" s="1">
        <v>60571.319164741893</v>
      </c>
      <c r="AH580" s="1">
        <v>30.748495550000008</v>
      </c>
      <c r="AI580">
        <v>21.563726500000001</v>
      </c>
      <c r="AJ580">
        <v>23.4764947</v>
      </c>
      <c r="AK580">
        <v>1.3825000000000001</v>
      </c>
      <c r="AL580">
        <v>0.80289999999999995</v>
      </c>
      <c r="AM580">
        <v>1.0578251999999999</v>
      </c>
      <c r="AN580">
        <v>548.19399154178518</v>
      </c>
      <c r="AO580" s="1">
        <v>1.03855124970358</v>
      </c>
      <c r="AP580">
        <v>1817.456876018952</v>
      </c>
      <c r="AQ580" s="1">
        <v>3038.5978792594478</v>
      </c>
      <c r="AR580" s="1">
        <v>8227.1981394496288</v>
      </c>
      <c r="AS580" s="1">
        <v>821.30870545206108</v>
      </c>
      <c r="AT580">
        <v>359.55566932100209</v>
      </c>
      <c r="AU580">
        <v>14264.11726950109</v>
      </c>
      <c r="AV580" s="1">
        <v>7310.6750989127204</v>
      </c>
      <c r="AW580" s="1">
        <v>0.46082539924999999</v>
      </c>
      <c r="AX580">
        <v>5688.104099177066</v>
      </c>
      <c r="AY580" s="1">
        <v>0.34464835569000002</v>
      </c>
      <c r="AZ580">
        <v>992.15501533147017</v>
      </c>
      <c r="BA580">
        <v>6.1221853069999999E-2</v>
      </c>
      <c r="BB580">
        <v>2171.994150126829</v>
      </c>
      <c r="BC580" s="1">
        <v>0.13330439198999999</v>
      </c>
      <c r="BD580">
        <v>16162.92836354809</v>
      </c>
      <c r="BE580" s="1">
        <v>0.55264296338245888</v>
      </c>
      <c r="BF580">
        <v>0.25516562820675032</v>
      </c>
      <c r="BG580">
        <v>0.12346719992869611</v>
      </c>
      <c r="BH580">
        <v>4.8482849226192781E-2</v>
      </c>
      <c r="BI580">
        <v>2.0241359255901901E-2</v>
      </c>
    </row>
    <row r="581" spans="1:61" x14ac:dyDescent="0.35">
      <c r="A581" t="s">
        <v>1904</v>
      </c>
      <c r="B581" t="s">
        <v>1208</v>
      </c>
      <c r="C581">
        <v>132.69999999999999</v>
      </c>
      <c r="D581">
        <v>9.6312017020794123</v>
      </c>
      <c r="E581">
        <v>1025.1814894500001</v>
      </c>
      <c r="F581" t="s">
        <v>3</v>
      </c>
      <c r="G581">
        <v>1.1645248564294381E-2</v>
      </c>
      <c r="H581" t="s">
        <v>3</v>
      </c>
      <c r="I581">
        <v>1.4947765256586429E-2</v>
      </c>
      <c r="J581">
        <v>0.96160847925782789</v>
      </c>
      <c r="K581">
        <v>2.3973824948496831E-2</v>
      </c>
      <c r="L581">
        <v>0.96702737767481961</v>
      </c>
      <c r="M581" t="s">
        <v>3</v>
      </c>
      <c r="N581">
        <v>0.18127874299558569</v>
      </c>
      <c r="O581">
        <v>61882.511517264509</v>
      </c>
      <c r="P581" s="1">
        <v>0.18882052945927191</v>
      </c>
      <c r="Q581">
        <v>0.17898603052887299</v>
      </c>
      <c r="R581">
        <v>0.63219344001185518</v>
      </c>
      <c r="S581">
        <v>11.739000000000001</v>
      </c>
      <c r="T581">
        <v>82822.60864431849</v>
      </c>
      <c r="U581" s="1">
        <v>91.473319447951781</v>
      </c>
      <c r="V581">
        <v>188105.9262483349</v>
      </c>
      <c r="W581" s="1">
        <v>0.62437383192622131</v>
      </c>
      <c r="X581">
        <v>6.6559858950984291E-2</v>
      </c>
      <c r="Y581">
        <v>0.30906630912279442</v>
      </c>
      <c r="Z581">
        <v>0.37562616807377869</v>
      </c>
      <c r="AA581">
        <v>188.10592624833481</v>
      </c>
      <c r="AB581">
        <v>3957.11920505221</v>
      </c>
      <c r="AC581" s="1">
        <v>332.72393324745229</v>
      </c>
      <c r="AD581">
        <v>136657.98444666079</v>
      </c>
      <c r="AE581" s="1" t="s">
        <v>3</v>
      </c>
      <c r="AF581">
        <v>34535.449999999997</v>
      </c>
      <c r="AG581" s="1">
        <v>51587.99412334933</v>
      </c>
      <c r="AH581" s="1">
        <v>23.687977199999999</v>
      </c>
      <c r="AI581">
        <v>20.097149649999999</v>
      </c>
      <c r="AJ581">
        <v>21.324440299999999</v>
      </c>
      <c r="AK581">
        <v>0.89250000000000007</v>
      </c>
      <c r="AL581">
        <v>0.73923284999999994</v>
      </c>
      <c r="AM581">
        <v>0.81031025000000001</v>
      </c>
      <c r="AN581">
        <v>7.9798570112431071E-3</v>
      </c>
      <c r="AO581">
        <v>0.84879010664570076</v>
      </c>
      <c r="AP581">
        <v>2233.3793758672568</v>
      </c>
      <c r="AQ581" s="1">
        <v>4104.3593156722827</v>
      </c>
      <c r="AR581" s="1">
        <v>9715.3587268607262</v>
      </c>
      <c r="AS581" s="1">
        <v>840.47426156415327</v>
      </c>
      <c r="AT581">
        <v>423.72819716347408</v>
      </c>
      <c r="AU581">
        <v>17161.902960637599</v>
      </c>
      <c r="AV581" s="1">
        <v>11765.180051841529</v>
      </c>
      <c r="AW581" s="1">
        <v>0.6129741743149999</v>
      </c>
      <c r="AX581">
        <v>3343.3458668593748</v>
      </c>
      <c r="AY581" s="1">
        <v>0.17385910903999999</v>
      </c>
      <c r="AZ581">
        <v>905.64858593655481</v>
      </c>
      <c r="BA581">
        <v>4.6597619749999999E-2</v>
      </c>
      <c r="BB581">
        <v>3219.7326636379298</v>
      </c>
      <c r="BC581" s="1">
        <v>0.16656909688999999</v>
      </c>
      <c r="BD581">
        <v>19233.907168275389</v>
      </c>
      <c r="BE581" s="1">
        <v>0.54112453805960092</v>
      </c>
      <c r="BF581">
        <v>0.24590229573034431</v>
      </c>
      <c r="BG581">
        <v>0.1407024182663574</v>
      </c>
      <c r="BH581">
        <v>4.482848209196022E-2</v>
      </c>
      <c r="BI581">
        <v>2.7442265851737209E-2</v>
      </c>
    </row>
    <row r="582" spans="1:61" x14ac:dyDescent="0.35">
      <c r="A582" t="s">
        <v>1905</v>
      </c>
      <c r="B582" t="s">
        <v>1209</v>
      </c>
      <c r="C582">
        <v>105.25</v>
      </c>
      <c r="D582">
        <v>10.081524418983591</v>
      </c>
      <c r="E582">
        <v>939.06084620000001</v>
      </c>
      <c r="F582" t="s">
        <v>3</v>
      </c>
      <c r="G582">
        <v>8.676857986903843E-3</v>
      </c>
      <c r="H582" t="s">
        <v>3</v>
      </c>
      <c r="I582">
        <v>1.7295066464302431E-2</v>
      </c>
      <c r="J582">
        <v>0.95872223314137395</v>
      </c>
      <c r="K582">
        <v>2.262915752300429E-2</v>
      </c>
      <c r="L582">
        <v>0.38937732045598439</v>
      </c>
      <c r="M582" t="s">
        <v>3</v>
      </c>
      <c r="N582">
        <v>0.14921669332197321</v>
      </c>
      <c r="O582">
        <v>59813.240521563494</v>
      </c>
      <c r="P582" s="1">
        <v>0.2145691552336616</v>
      </c>
      <c r="Q582">
        <v>0.1848460095388354</v>
      </c>
      <c r="R582">
        <v>0.60058483522750306</v>
      </c>
      <c r="S582">
        <v>10.156000000000001</v>
      </c>
      <c r="T582">
        <v>76683.590761136511</v>
      </c>
      <c r="U582" s="1">
        <v>101.95351241819171</v>
      </c>
      <c r="V582">
        <v>228046.64128917549</v>
      </c>
      <c r="W582" s="1">
        <v>0.74185752676053374</v>
      </c>
      <c r="X582">
        <v>8.5163731895380387E-2</v>
      </c>
      <c r="Y582">
        <v>0.17297874134408581</v>
      </c>
      <c r="Z582">
        <v>0.25814247323946621</v>
      </c>
      <c r="AA582">
        <v>228.0466412891756</v>
      </c>
      <c r="AB582">
        <v>5608.4824160638518</v>
      </c>
      <c r="AC582" s="1">
        <v>515.45784051664486</v>
      </c>
      <c r="AD582">
        <v>192102.8606320667</v>
      </c>
      <c r="AE582" s="1" t="s">
        <v>3</v>
      </c>
      <c r="AF582">
        <v>37834.15</v>
      </c>
      <c r="AG582" s="1">
        <v>60189.506728913402</v>
      </c>
      <c r="AH582" s="1">
        <v>30.897721600000001</v>
      </c>
      <c r="AI582">
        <v>21.991470249999999</v>
      </c>
      <c r="AJ582">
        <v>23.625672300000002</v>
      </c>
      <c r="AK582">
        <v>1.8294999999999999</v>
      </c>
      <c r="AL582">
        <v>1.1941712499999999</v>
      </c>
      <c r="AM582">
        <v>1.3953852499999999</v>
      </c>
      <c r="AN582">
        <v>959.3887266105545</v>
      </c>
      <c r="AO582" s="1">
        <v>1.1938771046972629</v>
      </c>
      <c r="AP582">
        <v>2138.9388158337679</v>
      </c>
      <c r="AQ582" s="1">
        <v>2972.981131827974</v>
      </c>
      <c r="AR582" s="1">
        <v>8615.7713191212315</v>
      </c>
      <c r="AS582" s="1">
        <v>969.59638313329128</v>
      </c>
      <c r="AT582">
        <v>504.29343923561652</v>
      </c>
      <c r="AU582">
        <v>15201.581089151879</v>
      </c>
      <c r="AV582" s="1">
        <v>7733.7476613074687</v>
      </c>
      <c r="AW582" s="1">
        <v>0.46431258951499998</v>
      </c>
      <c r="AX582">
        <v>5736.04239421902</v>
      </c>
      <c r="AY582" s="1">
        <v>0.33292825449000002</v>
      </c>
      <c r="AZ582">
        <v>1278.154832485925</v>
      </c>
      <c r="BA582">
        <v>7.5228389300000004E-2</v>
      </c>
      <c r="BB582">
        <v>2178.7130341007451</v>
      </c>
      <c r="BC582" s="1">
        <v>0.12753076668999999</v>
      </c>
      <c r="BD582">
        <v>16926.657922113161</v>
      </c>
      <c r="BE582" s="1">
        <v>0.53519644569302305</v>
      </c>
      <c r="BF582">
        <v>0.24680101569235741</v>
      </c>
      <c r="BG582">
        <v>0.14776628050500451</v>
      </c>
      <c r="BH582">
        <v>4.4144511981801873E-2</v>
      </c>
      <c r="BI582">
        <v>2.609174612781328E-2</v>
      </c>
    </row>
    <row r="583" spans="1:61" x14ac:dyDescent="0.35">
      <c r="A583" t="s">
        <v>1906</v>
      </c>
      <c r="B583" t="s">
        <v>1210</v>
      </c>
      <c r="C583">
        <v>73.25</v>
      </c>
      <c r="D583">
        <v>10.234925962616749</v>
      </c>
      <c r="E583">
        <v>688.46923994999986</v>
      </c>
      <c r="F583">
        <v>1.7601499456067281E-2</v>
      </c>
      <c r="G583" t="s">
        <v>3</v>
      </c>
      <c r="H583" t="s">
        <v>3</v>
      </c>
      <c r="I583">
        <v>2.893462947622109E-2</v>
      </c>
      <c r="J583">
        <v>0.94236343630601382</v>
      </c>
      <c r="K583">
        <v>2.6745930579904379E-2</v>
      </c>
      <c r="L583">
        <v>0.3030439237470543</v>
      </c>
      <c r="M583">
        <v>1.7476206617365479E-2</v>
      </c>
      <c r="N583">
        <v>0.15062338953721499</v>
      </c>
      <c r="O583">
        <v>59745.609287268991</v>
      </c>
      <c r="P583" s="1">
        <v>0.23030111775286161</v>
      </c>
      <c r="Q583">
        <v>0.20627449850786139</v>
      </c>
      <c r="R583">
        <v>0.56342438373927706</v>
      </c>
      <c r="S583">
        <v>7.7300000000000013</v>
      </c>
      <c r="T583">
        <v>77697.135036049003</v>
      </c>
      <c r="U583" s="1">
        <v>99.879728475514938</v>
      </c>
      <c r="V583">
        <v>246889.23909649451</v>
      </c>
      <c r="W583" s="1">
        <v>0.77743746515496048</v>
      </c>
      <c r="X583">
        <v>5.4540137795693583E-2</v>
      </c>
      <c r="Y583">
        <v>0.16802239704934591</v>
      </c>
      <c r="Z583">
        <v>0.22256253484503941</v>
      </c>
      <c r="AA583">
        <v>246.88923909649449</v>
      </c>
      <c r="AB583">
        <v>6994.2154867609088</v>
      </c>
      <c r="AC583" s="1">
        <v>628.63654528043799</v>
      </c>
      <c r="AD583">
        <v>211100.59969353941</v>
      </c>
      <c r="AE583" s="1" t="s">
        <v>3</v>
      </c>
      <c r="AF583">
        <v>40527.675000000003</v>
      </c>
      <c r="AG583" s="1">
        <v>65669.480496689968</v>
      </c>
      <c r="AH583" s="1">
        <v>36.537523750000013</v>
      </c>
      <c r="AI583">
        <v>23.39126525</v>
      </c>
      <c r="AJ583">
        <v>25.700585799999999</v>
      </c>
      <c r="AK583">
        <v>2.0019999999999998</v>
      </c>
      <c r="AL583">
        <v>1.4052171</v>
      </c>
      <c r="AM583">
        <v>1.81749955</v>
      </c>
      <c r="AN583">
        <v>1666.0849063318981</v>
      </c>
      <c r="AO583" s="1">
        <v>1.294531176820499</v>
      </c>
      <c r="AP583">
        <v>2238.9493944097189</v>
      </c>
      <c r="AQ583" s="1">
        <v>3372.5236960164439</v>
      </c>
      <c r="AR583" s="1">
        <v>8545.718396834729</v>
      </c>
      <c r="AS583" s="1">
        <v>923.9883912429566</v>
      </c>
      <c r="AT583">
        <v>491.94184831524058</v>
      </c>
      <c r="AU583">
        <v>15573.12172681909</v>
      </c>
      <c r="AV583" s="1">
        <v>7731.6505289238503</v>
      </c>
      <c r="AW583" s="1">
        <v>0.43897384575999993</v>
      </c>
      <c r="AX583">
        <v>7446.0727282118751</v>
      </c>
      <c r="AY583" s="1">
        <v>0.39468100071000001</v>
      </c>
      <c r="AZ583">
        <v>1409.25427078194</v>
      </c>
      <c r="BA583">
        <v>7.8771421235000014E-2</v>
      </c>
      <c r="BB583">
        <v>1578.496386610635</v>
      </c>
      <c r="BC583" s="1">
        <v>8.7573732320000014E-2</v>
      </c>
      <c r="BD583">
        <v>18165.473914528298</v>
      </c>
      <c r="BE583" s="1">
        <v>0.53502423534756416</v>
      </c>
      <c r="BF583">
        <v>0.2317430455679079</v>
      </c>
      <c r="BG583">
        <v>0.15768054101973289</v>
      </c>
      <c r="BH583">
        <v>4.3120125098982033E-2</v>
      </c>
      <c r="BI583">
        <v>3.2432052965812953E-2</v>
      </c>
    </row>
    <row r="584" spans="1:61" x14ac:dyDescent="0.35">
      <c r="A584" t="s">
        <v>1907</v>
      </c>
      <c r="B584" t="s">
        <v>1211</v>
      </c>
      <c r="C584">
        <v>29.75</v>
      </c>
      <c r="D584">
        <v>288.96318926682409</v>
      </c>
      <c r="E584">
        <v>7533.5563543000007</v>
      </c>
      <c r="F584">
        <v>5.2932421377336239E-2</v>
      </c>
      <c r="G584">
        <v>0.14020623937346491</v>
      </c>
      <c r="H584">
        <v>2.1961523708130472E-3</v>
      </c>
      <c r="I584">
        <v>6.4851978787122191E-2</v>
      </c>
      <c r="J584">
        <v>0.67351148358309287</v>
      </c>
      <c r="K584">
        <v>6.7185481471590397E-2</v>
      </c>
      <c r="L584">
        <v>0.29154876406642971</v>
      </c>
      <c r="M584">
        <v>4.369256372486359E-2</v>
      </c>
      <c r="N584">
        <v>0.1539797241651685</v>
      </c>
      <c r="O584">
        <v>80375.668405060511</v>
      </c>
      <c r="P584" s="1">
        <v>0.16142737258038589</v>
      </c>
      <c r="Q584">
        <v>0.19704617000717539</v>
      </c>
      <c r="R584">
        <v>0.64152645741243863</v>
      </c>
      <c r="S584">
        <v>50.541499999999999</v>
      </c>
      <c r="T584">
        <v>104346.58227034401</v>
      </c>
      <c r="U584" s="1">
        <v>151.01746652240121</v>
      </c>
      <c r="V584">
        <v>260921.9641868675</v>
      </c>
      <c r="W584" s="1">
        <v>0.76824235769209426</v>
      </c>
      <c r="X584">
        <v>0.19398459391405379</v>
      </c>
      <c r="Y584">
        <v>3.777304839385185E-2</v>
      </c>
      <c r="Z584">
        <v>0.23175764230790569</v>
      </c>
      <c r="AA584">
        <v>260.92196418686751</v>
      </c>
      <c r="AB584">
        <v>11063.125885041471</v>
      </c>
      <c r="AC584" s="1">
        <v>1051.1501327116709</v>
      </c>
      <c r="AD584">
        <v>228308.8119242765</v>
      </c>
      <c r="AE584" s="1" t="s">
        <v>3</v>
      </c>
      <c r="AF584">
        <v>49666.025000000001</v>
      </c>
      <c r="AG584" s="1">
        <v>98337.491196287883</v>
      </c>
      <c r="AH584" s="1">
        <v>79.660820700000016</v>
      </c>
      <c r="AI584">
        <v>39.361575050000013</v>
      </c>
      <c r="AJ584">
        <v>48.761403100000003</v>
      </c>
      <c r="AK584">
        <v>2.2134999999999998</v>
      </c>
      <c r="AL584">
        <v>1.7729142</v>
      </c>
      <c r="AM584">
        <v>1.96922175</v>
      </c>
      <c r="AN584">
        <v>115.0205430205631</v>
      </c>
      <c r="AO584" s="1">
        <v>0.86066623247394247</v>
      </c>
      <c r="AP584">
        <v>1916.674668222242</v>
      </c>
      <c r="AQ584" s="1">
        <v>2678.1976197749982</v>
      </c>
      <c r="AR584" s="1">
        <v>9399.1784888395159</v>
      </c>
      <c r="AS584" s="1">
        <v>1163.628004924582</v>
      </c>
      <c r="AT584" s="1">
        <v>557.75721922441062</v>
      </c>
      <c r="AU584">
        <v>15715.43600098575</v>
      </c>
      <c r="AV584" s="1">
        <v>3781.0365500799312</v>
      </c>
      <c r="AW584" s="1">
        <v>0.23766711131000001</v>
      </c>
      <c r="AX584">
        <v>9821.9406973681889</v>
      </c>
      <c r="AY584" s="1">
        <v>0.59394239538000015</v>
      </c>
      <c r="AZ584">
        <v>1354.5913962995601</v>
      </c>
      <c r="BA584" s="1">
        <v>8.6079112069999991E-2</v>
      </c>
      <c r="BB584">
        <v>1319.6078783688999</v>
      </c>
      <c r="BC584" s="1">
        <v>8.2311381254999996E-2</v>
      </c>
      <c r="BD584">
        <v>16277.176522116581</v>
      </c>
      <c r="BE584" s="1">
        <v>0.60142498093446273</v>
      </c>
      <c r="BF584">
        <v>0.2338408935746408</v>
      </c>
      <c r="BG584">
        <v>0.1177894114222607</v>
      </c>
      <c r="BH584">
        <v>3.1213687079077151E-2</v>
      </c>
      <c r="BI584">
        <v>1.5731026989558659E-2</v>
      </c>
    </row>
    <row r="585" spans="1:61" x14ac:dyDescent="0.35">
      <c r="A585" t="s">
        <v>1908</v>
      </c>
      <c r="B585" t="s">
        <v>1212</v>
      </c>
      <c r="C585">
        <v>129.69999999999999</v>
      </c>
      <c r="D585">
        <v>10.27806508754068</v>
      </c>
      <c r="E585">
        <v>1244.85082055</v>
      </c>
      <c r="F585">
        <v>1.216093747368612E-2</v>
      </c>
      <c r="G585">
        <v>1.031107246444311E-2</v>
      </c>
      <c r="H585" t="s">
        <v>3</v>
      </c>
      <c r="I585">
        <v>2.2369150986108789E-2</v>
      </c>
      <c r="J585">
        <v>0.94165842924593623</v>
      </c>
      <c r="K585">
        <v>2.608947345503124E-2</v>
      </c>
      <c r="L585">
        <v>0.3016168078169027</v>
      </c>
      <c r="M585">
        <v>1.1653909961335999E-2</v>
      </c>
      <c r="N585">
        <v>0.1522197164081189</v>
      </c>
      <c r="O585">
        <v>62798.06359464</v>
      </c>
      <c r="P585" s="1">
        <v>0.217303521885919</v>
      </c>
      <c r="Q585">
        <v>0.18559489291477599</v>
      </c>
      <c r="R585">
        <v>0.59710158519930501</v>
      </c>
      <c r="S585">
        <v>12.397</v>
      </c>
      <c r="T585">
        <v>81260.024213996003</v>
      </c>
      <c r="U585" s="1">
        <v>109.4712446835552</v>
      </c>
      <c r="V585">
        <v>219819.5105122792</v>
      </c>
      <c r="W585" s="1">
        <v>0.81786423575819145</v>
      </c>
      <c r="X585">
        <v>6.4445824317040518E-2</v>
      </c>
      <c r="Y585">
        <v>0.1176899399247681</v>
      </c>
      <c r="Z585">
        <v>0.18213576424180861</v>
      </c>
      <c r="AA585">
        <v>219.81951051227921</v>
      </c>
      <c r="AB585">
        <v>5115.0648161435183</v>
      </c>
      <c r="AC585" s="1">
        <v>541.78683235154563</v>
      </c>
      <c r="AD585">
        <v>192322.81610468711</v>
      </c>
      <c r="AE585" s="1" t="s">
        <v>3</v>
      </c>
      <c r="AF585">
        <v>42043.7</v>
      </c>
      <c r="AG585" s="1">
        <v>70031.091479883471</v>
      </c>
      <c r="AH585" s="1">
        <v>30.879050450000001</v>
      </c>
      <c r="AI585">
        <v>21.450623499999999</v>
      </c>
      <c r="AJ585">
        <v>22.799288000000001</v>
      </c>
      <c r="AK585">
        <v>1.25</v>
      </c>
      <c r="AL585">
        <v>0.75750960000000001</v>
      </c>
      <c r="AM585">
        <v>1.04610245</v>
      </c>
      <c r="AN585">
        <v>1554.475379786345</v>
      </c>
      <c r="AO585" s="1">
        <v>1.2155614658536851</v>
      </c>
      <c r="AP585">
        <v>1806.7696198307449</v>
      </c>
      <c r="AQ585" s="1">
        <v>3094.9272173046161</v>
      </c>
      <c r="AR585" s="1">
        <v>8013.5293275796621</v>
      </c>
      <c r="AS585" s="1">
        <v>836.37732531767813</v>
      </c>
      <c r="AT585">
        <v>389.38742798867219</v>
      </c>
      <c r="AU585">
        <v>14140.990918021371</v>
      </c>
      <c r="AV585" s="1">
        <v>7090.230462995959</v>
      </c>
      <c r="AW585" s="1">
        <v>0.46276266901000013</v>
      </c>
      <c r="AX585">
        <v>5793.6149247974399</v>
      </c>
      <c r="AY585" s="1">
        <v>0.37172172908500001</v>
      </c>
      <c r="AZ585">
        <v>1273.330523876225</v>
      </c>
      <c r="BA585">
        <v>8.2407440324999998E-2</v>
      </c>
      <c r="BB585">
        <v>1292.5039871809549</v>
      </c>
      <c r="BC585" s="1">
        <v>8.310816158500002E-2</v>
      </c>
      <c r="BD585">
        <v>15449.67989885058</v>
      </c>
      <c r="BE585" s="1">
        <v>0.56311848847339041</v>
      </c>
      <c r="BF585">
        <v>0.23267321413623621</v>
      </c>
      <c r="BG585">
        <v>0.14301479845333581</v>
      </c>
      <c r="BH585">
        <v>4.2501133108069793E-2</v>
      </c>
      <c r="BI585">
        <v>1.8692365828967699E-2</v>
      </c>
    </row>
    <row r="586" spans="1:61" x14ac:dyDescent="0.35">
      <c r="A586" t="s">
        <v>1909</v>
      </c>
      <c r="B586" t="s">
        <v>1213</v>
      </c>
      <c r="C586">
        <v>24.25</v>
      </c>
      <c r="D586">
        <v>206.55486497318259</v>
      </c>
      <c r="E586">
        <v>4582.8651740500009</v>
      </c>
      <c r="F586">
        <v>6.7991182465593006E-2</v>
      </c>
      <c r="G586">
        <v>6.9006030070010563E-2</v>
      </c>
      <c r="H586">
        <v>2.4954450328703282E-3</v>
      </c>
      <c r="I586">
        <v>4.7143492611169548E-2</v>
      </c>
      <c r="J586">
        <v>0.76119206859169108</v>
      </c>
      <c r="K586">
        <v>5.3518855531126328E-2</v>
      </c>
      <c r="L586">
        <v>0.15353228508923819</v>
      </c>
      <c r="M586">
        <v>2.968430244569701E-2</v>
      </c>
      <c r="N586">
        <v>0.1277762566194364</v>
      </c>
      <c r="O586">
        <v>80875.773664879496</v>
      </c>
      <c r="P586" s="1">
        <v>0.14252587538728401</v>
      </c>
      <c r="Q586">
        <v>0.16356281158666161</v>
      </c>
      <c r="R586">
        <v>0.69391131302605447</v>
      </c>
      <c r="S586">
        <v>29.829499999999999</v>
      </c>
      <c r="T586">
        <v>105647.06145474251</v>
      </c>
      <c r="U586" s="1">
        <v>158.98581835054429</v>
      </c>
      <c r="V586">
        <v>309887.11634208291</v>
      </c>
      <c r="W586" s="1">
        <v>0.78363262645476117</v>
      </c>
      <c r="X586">
        <v>0.18609875111761781</v>
      </c>
      <c r="Y586">
        <v>3.0268622427621079E-2</v>
      </c>
      <c r="Z586">
        <v>0.21636737354523891</v>
      </c>
      <c r="AA586">
        <v>309.88711634208278</v>
      </c>
      <c r="AB586">
        <v>12425.6052860032</v>
      </c>
      <c r="AC586" s="1">
        <v>1164.9963325546721</v>
      </c>
      <c r="AD586" s="1">
        <v>279520.29632038192</v>
      </c>
      <c r="AE586" s="1" t="s">
        <v>3</v>
      </c>
      <c r="AF586">
        <v>56307.625</v>
      </c>
      <c r="AG586" s="1">
        <v>121267.570620186</v>
      </c>
      <c r="AH586" s="1">
        <v>71.85515165000001</v>
      </c>
      <c r="AI586">
        <v>37.839530749999987</v>
      </c>
      <c r="AJ586">
        <v>45.208703399999997</v>
      </c>
      <c r="AK586">
        <v>2.12</v>
      </c>
      <c r="AL586">
        <v>1.5012904</v>
      </c>
      <c r="AM586">
        <v>1.7190179999999999</v>
      </c>
      <c r="AN586">
        <v>96.978936210650033</v>
      </c>
      <c r="AO586" s="1">
        <v>0.7223800374979551</v>
      </c>
      <c r="AP586">
        <v>1950.682034867328</v>
      </c>
      <c r="AQ586" s="1">
        <v>2629.019007853517</v>
      </c>
      <c r="AR586" s="1">
        <v>9399.9696526703901</v>
      </c>
      <c r="AS586" s="1">
        <v>1180.5656900271661</v>
      </c>
      <c r="AT586" s="1">
        <v>426.96632238857637</v>
      </c>
      <c r="AU586">
        <v>15587.20270780698</v>
      </c>
      <c r="AV586" s="1">
        <v>2853.695766377949</v>
      </c>
      <c r="AW586" s="1">
        <v>0.182510903955</v>
      </c>
      <c r="AX586">
        <v>10896.76399552455</v>
      </c>
      <c r="AY586" s="1">
        <v>0.67443049816999989</v>
      </c>
      <c r="AZ586">
        <v>1249.4841116539751</v>
      </c>
      <c r="BA586">
        <v>7.9779813529999993E-2</v>
      </c>
      <c r="BB586">
        <v>1000.905091180785</v>
      </c>
      <c r="BC586" s="1">
        <v>6.3278784330000004E-2</v>
      </c>
      <c r="BD586">
        <v>16000.848964737261</v>
      </c>
      <c r="BE586" s="1">
        <v>0.59946104055274296</v>
      </c>
      <c r="BF586">
        <v>0.23058130792140771</v>
      </c>
      <c r="BG586">
        <v>0.122487593040081</v>
      </c>
      <c r="BH586">
        <v>3.059242452413076E-2</v>
      </c>
      <c r="BI586">
        <v>1.6877633961637491E-2</v>
      </c>
    </row>
    <row r="587" spans="1:61" x14ac:dyDescent="0.35">
      <c r="A587" t="s">
        <v>1910</v>
      </c>
      <c r="B587" t="s">
        <v>1214</v>
      </c>
      <c r="C587">
        <v>30.65</v>
      </c>
      <c r="D587">
        <v>64.15605640953541</v>
      </c>
      <c r="E587">
        <v>1668.8451371000001</v>
      </c>
      <c r="F587">
        <v>1.175785088235652E-2</v>
      </c>
      <c r="G587">
        <v>2.2006948775276869E-2</v>
      </c>
      <c r="H587" t="s">
        <v>3</v>
      </c>
      <c r="I587">
        <v>2.6597311572965798E-2</v>
      </c>
      <c r="J587">
        <v>0.90496153163566539</v>
      </c>
      <c r="K587">
        <v>4.3160080057427989E-2</v>
      </c>
      <c r="L587">
        <v>0.33245908132193802</v>
      </c>
      <c r="M587">
        <v>1.097826036672646E-2</v>
      </c>
      <c r="N587">
        <v>0.1428979660315671</v>
      </c>
      <c r="O587">
        <v>63231.530019046993</v>
      </c>
      <c r="P587" s="1">
        <v>0.20607085339197431</v>
      </c>
      <c r="Q587">
        <v>0.1687939495375308</v>
      </c>
      <c r="R587">
        <v>0.62513519707049481</v>
      </c>
      <c r="S587">
        <v>13.2875</v>
      </c>
      <c r="T587">
        <v>85456.339366547501</v>
      </c>
      <c r="U587" s="1">
        <v>128.45999578036299</v>
      </c>
      <c r="V587">
        <v>216849.71070593211</v>
      </c>
      <c r="W587" s="1">
        <v>0.77744634625298192</v>
      </c>
      <c r="X587">
        <v>0.1505872302428756</v>
      </c>
      <c r="Y587">
        <v>7.1966423504142438E-2</v>
      </c>
      <c r="Z587">
        <v>0.22255365374701799</v>
      </c>
      <c r="AA587">
        <v>216.8497107059321</v>
      </c>
      <c r="AB587">
        <v>6528.1921121779324</v>
      </c>
      <c r="AC587" s="1">
        <v>726.09412935658224</v>
      </c>
      <c r="AD587">
        <v>182500.57392090329</v>
      </c>
      <c r="AE587" s="1" t="s">
        <v>3</v>
      </c>
      <c r="AF587">
        <v>40379.675000000003</v>
      </c>
      <c r="AG587" s="1">
        <v>68823.184662441112</v>
      </c>
      <c r="AH587" s="1">
        <v>51.131370000000018</v>
      </c>
      <c r="AI587">
        <v>27.64338815</v>
      </c>
      <c r="AJ587">
        <v>33.82953775</v>
      </c>
      <c r="AK587">
        <v>2.06</v>
      </c>
      <c r="AL587">
        <v>1.457308</v>
      </c>
      <c r="AM587">
        <v>1.7989864</v>
      </c>
      <c r="AN587">
        <v>503.16818734604391</v>
      </c>
      <c r="AO587" s="1">
        <v>0.95038751392132692</v>
      </c>
      <c r="AP587">
        <v>1788.4141282098651</v>
      </c>
      <c r="AQ587" s="1">
        <v>2515.3506641865829</v>
      </c>
      <c r="AR587" s="1">
        <v>7402.409268668127</v>
      </c>
      <c r="AS587" s="1">
        <v>802.38605597993069</v>
      </c>
      <c r="AT587">
        <v>439.42210626621522</v>
      </c>
      <c r="AU587">
        <v>12947.982223310721</v>
      </c>
      <c r="AV587" s="1">
        <v>5613.3689441942752</v>
      </c>
      <c r="AW587" s="1">
        <v>0.39432753961</v>
      </c>
      <c r="AX587">
        <v>6264.0185187922889</v>
      </c>
      <c r="AY587" s="1">
        <v>0.43121769841500002</v>
      </c>
      <c r="AZ587">
        <v>911.81812366100985</v>
      </c>
      <c r="BA587">
        <v>6.3504517630000007E-2</v>
      </c>
      <c r="BB587">
        <v>1611.0057216054349</v>
      </c>
      <c r="BC587" s="1">
        <v>0.11095024435</v>
      </c>
      <c r="BD587">
        <v>14400.21130825301</v>
      </c>
      <c r="BE587" s="1">
        <v>0.56825917339266241</v>
      </c>
      <c r="BF587">
        <v>0.2360188550334914</v>
      </c>
      <c r="BG587">
        <v>0.14213076754049001</v>
      </c>
      <c r="BH587">
        <v>3.5212061561466099E-2</v>
      </c>
      <c r="BI587">
        <v>1.8379142471890129E-2</v>
      </c>
    </row>
    <row r="588" spans="1:61" x14ac:dyDescent="0.35">
      <c r="A588" t="s">
        <v>1911</v>
      </c>
      <c r="B588" t="s">
        <v>1215</v>
      </c>
      <c r="C588">
        <v>13.7</v>
      </c>
      <c r="D588">
        <v>320.93703088413309</v>
      </c>
      <c r="E588">
        <v>3688.8010580499999</v>
      </c>
      <c r="F588">
        <v>6.3381314350425561E-3</v>
      </c>
      <c r="G588">
        <v>0.44292441261884941</v>
      </c>
      <c r="H588">
        <v>2.4401070241563002E-3</v>
      </c>
      <c r="I588">
        <v>0.1202002603338788</v>
      </c>
      <c r="J588">
        <v>0.34952895797331962</v>
      </c>
      <c r="K588">
        <v>0.1217147590432909</v>
      </c>
      <c r="L588">
        <v>0.99684065433826352</v>
      </c>
      <c r="M588">
        <v>5.3490268562888459E-2</v>
      </c>
      <c r="N588">
        <v>0.2024155069923364</v>
      </c>
      <c r="O588">
        <v>66275.367999069</v>
      </c>
      <c r="P588" s="1">
        <v>0.2456323772138129</v>
      </c>
      <c r="Q588">
        <v>0.2140308881192016</v>
      </c>
      <c r="R588">
        <v>0.54033673466698551</v>
      </c>
      <c r="S588">
        <v>44.346499999999999</v>
      </c>
      <c r="T588">
        <v>89579.267876055499</v>
      </c>
      <c r="U588" s="1">
        <v>88.671845614720894</v>
      </c>
      <c r="V588">
        <v>129937.7351488069</v>
      </c>
      <c r="W588" s="1">
        <v>0.64201049202971405</v>
      </c>
      <c r="X588">
        <v>0.27243021519815869</v>
      </c>
      <c r="Y588">
        <v>8.5559292772127274E-2</v>
      </c>
      <c r="Z588">
        <v>0.35798950797028611</v>
      </c>
      <c r="AA588">
        <v>129.93773514880681</v>
      </c>
      <c r="AB588">
        <v>5533.8059502684682</v>
      </c>
      <c r="AC588" s="1">
        <v>605.10487336079029</v>
      </c>
      <c r="AD588">
        <v>76077.589137686693</v>
      </c>
      <c r="AE588" s="1" t="s">
        <v>3</v>
      </c>
      <c r="AF588">
        <v>28469.85</v>
      </c>
      <c r="AG588" s="1">
        <v>42038.586178038749</v>
      </c>
      <c r="AH588" s="1">
        <v>61.203432749999997</v>
      </c>
      <c r="AI588">
        <v>37.811353449999999</v>
      </c>
      <c r="AJ588">
        <v>45.449899049999999</v>
      </c>
      <c r="AK588">
        <v>2.4455</v>
      </c>
      <c r="AL588">
        <v>1.9182998</v>
      </c>
      <c r="AM588">
        <v>2.2370530999999998</v>
      </c>
      <c r="AN588">
        <v>7.2906756133461856E-2</v>
      </c>
      <c r="AO588">
        <v>1.3412276770521809</v>
      </c>
      <c r="AP588">
        <v>2985.78804627202</v>
      </c>
      <c r="AQ588" s="1">
        <v>4451.1742012985942</v>
      </c>
      <c r="AR588" s="1">
        <v>10247.06451712178</v>
      </c>
      <c r="AS588" s="1">
        <v>1488.645720867697</v>
      </c>
      <c r="AT588" s="1">
        <v>786.85828479985855</v>
      </c>
      <c r="AU588">
        <v>19959.53077035995</v>
      </c>
      <c r="AV588" s="1">
        <v>10717.813652610481</v>
      </c>
      <c r="AW588" s="1">
        <v>0.50346347835000005</v>
      </c>
      <c r="AX588">
        <v>4958.4053177572596</v>
      </c>
      <c r="AY588" s="1">
        <v>0.22926769743</v>
      </c>
      <c r="AZ588">
        <v>996.56871599932003</v>
      </c>
      <c r="BA588">
        <v>4.5023145115000003E-2</v>
      </c>
      <c r="BB588">
        <v>4983.3100074274544</v>
      </c>
      <c r="BC588" s="1">
        <v>0.22224567912500001</v>
      </c>
      <c r="BD588">
        <v>21656.09769379452</v>
      </c>
      <c r="BE588" s="1">
        <v>0.5520429676764107</v>
      </c>
      <c r="BF588">
        <v>0.21791231988400861</v>
      </c>
      <c r="BG588">
        <v>0.18230840232552681</v>
      </c>
      <c r="BH588">
        <v>3.4225412162606238E-2</v>
      </c>
      <c r="BI588">
        <v>1.351089795144758E-2</v>
      </c>
    </row>
    <row r="589" spans="1:61" x14ac:dyDescent="0.35">
      <c r="A589" t="s">
        <v>1912</v>
      </c>
      <c r="B589" t="s">
        <v>1216</v>
      </c>
      <c r="C589">
        <v>11.25</v>
      </c>
      <c r="D589">
        <v>223.2172054072131</v>
      </c>
      <c r="E589">
        <v>1614.64617215</v>
      </c>
      <c r="F589">
        <v>2.7525354806640569E-2</v>
      </c>
      <c r="G589">
        <v>9.4938612292884958E-2</v>
      </c>
      <c r="H589" t="s">
        <v>3</v>
      </c>
      <c r="I589">
        <v>8.6289078057475571E-2</v>
      </c>
      <c r="J589">
        <v>0.72089842012186511</v>
      </c>
      <c r="K589">
        <v>7.3422700529793772E-2</v>
      </c>
      <c r="L589">
        <v>0.47266327649983458</v>
      </c>
      <c r="M589">
        <v>3.2574170321001711E-2</v>
      </c>
      <c r="N589">
        <v>0.16203871851756591</v>
      </c>
      <c r="O589">
        <v>68936.731549489006</v>
      </c>
      <c r="P589" s="1">
        <v>0.20562619859749481</v>
      </c>
      <c r="Q589">
        <v>0.16532741698003239</v>
      </c>
      <c r="R589">
        <v>0.62904638442247296</v>
      </c>
      <c r="S589">
        <v>12.9695</v>
      </c>
      <c r="T589">
        <v>91961.177635300002</v>
      </c>
      <c r="U589" s="1">
        <v>131.391984292899</v>
      </c>
      <c r="V589">
        <v>204055.39698194389</v>
      </c>
      <c r="W589" s="1">
        <v>0.67345851295958847</v>
      </c>
      <c r="X589">
        <v>0.27387494734538498</v>
      </c>
      <c r="Y589">
        <v>5.2666539695026528E-2</v>
      </c>
      <c r="Z589">
        <v>0.32654148704041153</v>
      </c>
      <c r="AA589">
        <v>204.05539698194389</v>
      </c>
      <c r="AB589">
        <v>8140.1270640593521</v>
      </c>
      <c r="AC589" s="1">
        <v>769.47235841298834</v>
      </c>
      <c r="AD589">
        <v>168828.85283608639</v>
      </c>
      <c r="AE589" s="1" t="s">
        <v>3</v>
      </c>
      <c r="AF589">
        <v>38660.9</v>
      </c>
      <c r="AG589" s="1">
        <v>59275.146608008763</v>
      </c>
      <c r="AH589" s="1">
        <v>63.438446349999992</v>
      </c>
      <c r="AI589">
        <v>35.460566200000002</v>
      </c>
      <c r="AJ589">
        <v>43.959566550000012</v>
      </c>
      <c r="AK589">
        <v>2.395</v>
      </c>
      <c r="AL589">
        <v>1.849429750000001</v>
      </c>
      <c r="AM589">
        <v>2.1493142999999999</v>
      </c>
      <c r="AN589">
        <v>86.364747234431391</v>
      </c>
      <c r="AO589">
        <v>1.0472680135271359</v>
      </c>
      <c r="AP589">
        <v>2139.9792042140512</v>
      </c>
      <c r="AQ589" s="1">
        <v>2522.2107891382152</v>
      </c>
      <c r="AR589" s="1">
        <v>8790.5833038817509</v>
      </c>
      <c r="AS589" s="1">
        <v>1006.532186457403</v>
      </c>
      <c r="AT589" s="1">
        <v>453.1622350281674</v>
      </c>
      <c r="AU589">
        <v>14912.46771871959</v>
      </c>
      <c r="AV589" s="1">
        <v>6203.0345520538694</v>
      </c>
      <c r="AW589" s="1">
        <v>0.37298251574500002</v>
      </c>
      <c r="AX589">
        <v>7648.4051750463595</v>
      </c>
      <c r="AY589" s="1">
        <v>0.43352560787499989</v>
      </c>
      <c r="AZ589">
        <v>1247.4144473756601</v>
      </c>
      <c r="BA589">
        <v>7.1463247649999992E-2</v>
      </c>
      <c r="BB589">
        <v>2062.8870011023751</v>
      </c>
      <c r="BC589" s="1">
        <v>0.12202862873500001</v>
      </c>
      <c r="BD589">
        <v>17161.74117557827</v>
      </c>
      <c r="BE589" s="1">
        <v>0.56488650175011035</v>
      </c>
      <c r="BF589">
        <v>0.22355162103063131</v>
      </c>
      <c r="BG589">
        <v>0.16137667334285019</v>
      </c>
      <c r="BH589">
        <v>3.1263856535163163E-2</v>
      </c>
      <c r="BI589">
        <v>1.8921347341244989E-2</v>
      </c>
    </row>
    <row r="590" spans="1:61" x14ac:dyDescent="0.35">
      <c r="A590" t="s">
        <v>1913</v>
      </c>
      <c r="B590" t="s">
        <v>1217</v>
      </c>
      <c r="C590">
        <v>73.599999999999994</v>
      </c>
      <c r="D590">
        <v>28.190180896575011</v>
      </c>
      <c r="E590">
        <v>1556.83663</v>
      </c>
      <c r="F590">
        <v>6.1219735873734504E-3</v>
      </c>
      <c r="G590">
        <v>4.6850872324983743E-2</v>
      </c>
      <c r="H590" t="s">
        <v>3</v>
      </c>
      <c r="I590">
        <v>5.2588728528786051E-2</v>
      </c>
      <c r="J590">
        <v>0.82420938798810062</v>
      </c>
      <c r="K590">
        <v>7.8489747907431323E-2</v>
      </c>
      <c r="L590">
        <v>0.58914264687910145</v>
      </c>
      <c r="M590">
        <v>1.33461801846837E-2</v>
      </c>
      <c r="N590">
        <v>0.16750886008966329</v>
      </c>
      <c r="O590">
        <v>62401.093781433497</v>
      </c>
      <c r="P590" s="1">
        <v>0.1959453610081526</v>
      </c>
      <c r="Q590">
        <v>0.20441761642400921</v>
      </c>
      <c r="R590">
        <v>0.59963702256783802</v>
      </c>
      <c r="S590">
        <v>14.041499999999999</v>
      </c>
      <c r="T590">
        <v>85953.570174806999</v>
      </c>
      <c r="U590" s="1">
        <v>117.4395763020129</v>
      </c>
      <c r="V590">
        <v>205738.5639587784</v>
      </c>
      <c r="W590" s="1">
        <v>0.64937365497063182</v>
      </c>
      <c r="X590">
        <v>0.19538492237106289</v>
      </c>
      <c r="Y590">
        <v>0.1552414226583054</v>
      </c>
      <c r="Z590">
        <v>0.35062634502936818</v>
      </c>
      <c r="AA590">
        <v>205.7385639587784</v>
      </c>
      <c r="AB590">
        <v>5086.4295879604288</v>
      </c>
      <c r="AC590" s="1">
        <v>483.78661073403771</v>
      </c>
      <c r="AD590">
        <v>159877.49977458169</v>
      </c>
      <c r="AE590" s="1" t="s">
        <v>3</v>
      </c>
      <c r="AF590">
        <v>34128.1</v>
      </c>
      <c r="AG590" s="1">
        <v>55895.600667064151</v>
      </c>
      <c r="AH590" s="1">
        <v>35.35943305</v>
      </c>
      <c r="AI590">
        <v>21.740918000000001</v>
      </c>
      <c r="AJ590">
        <v>25.474676850000009</v>
      </c>
      <c r="AK590">
        <v>1.5455000000000001</v>
      </c>
      <c r="AL590">
        <v>1.0319538500000001</v>
      </c>
      <c r="AM590">
        <v>1.3259188</v>
      </c>
      <c r="AN590">
        <v>745.30762192840439</v>
      </c>
      <c r="AO590" s="1">
        <v>1.029315319758062</v>
      </c>
      <c r="AP590">
        <v>1930.1192922931409</v>
      </c>
      <c r="AQ590" s="1">
        <v>2881.360641769576</v>
      </c>
      <c r="AR590" s="1">
        <v>8269.6274859799069</v>
      </c>
      <c r="AS590" s="1">
        <v>881.06374344832761</v>
      </c>
      <c r="AT590">
        <v>445.60241121552548</v>
      </c>
      <c r="AU590">
        <v>14407.77357470648</v>
      </c>
      <c r="AV590" s="1">
        <v>7362.3773466381044</v>
      </c>
      <c r="AW590" s="1">
        <v>0.44411655219000001</v>
      </c>
      <c r="AX590">
        <v>5269.7887643432641</v>
      </c>
      <c r="AY590" s="1">
        <v>0.31644263549500001</v>
      </c>
      <c r="AZ590">
        <v>924.55912753778978</v>
      </c>
      <c r="BA590">
        <v>5.624906527500001E-2</v>
      </c>
      <c r="BB590">
        <v>3132.6688972852849</v>
      </c>
      <c r="BC590" s="1">
        <v>0.18319174702999999</v>
      </c>
      <c r="BD590">
        <v>16689.394135804439</v>
      </c>
      <c r="BE590" s="1">
        <v>0.55115646167568388</v>
      </c>
      <c r="BF590">
        <v>0.23638195534145939</v>
      </c>
      <c r="BG590">
        <v>0.15121671874423709</v>
      </c>
      <c r="BH590">
        <v>3.9985535712738329E-2</v>
      </c>
      <c r="BI590">
        <v>2.1259328525881471E-2</v>
      </c>
    </row>
    <row r="591" spans="1:61" x14ac:dyDescent="0.35">
      <c r="A591" t="s">
        <v>1914</v>
      </c>
      <c r="B591" t="s">
        <v>1218</v>
      </c>
      <c r="C591">
        <v>56.5</v>
      </c>
      <c r="D591">
        <v>22.838472784751101</v>
      </c>
      <c r="E591">
        <v>1126.2029848</v>
      </c>
      <c r="F591" t="s">
        <v>3</v>
      </c>
      <c r="G591">
        <v>1.4117887286399259E-2</v>
      </c>
      <c r="H591" t="s">
        <v>3</v>
      </c>
      <c r="I591">
        <v>2.7973367903497609E-2</v>
      </c>
      <c r="J591">
        <v>0.92719078049804438</v>
      </c>
      <c r="K591">
        <v>3.3263126509260992E-2</v>
      </c>
      <c r="L591">
        <v>0.36619828709770968</v>
      </c>
      <c r="M591">
        <v>1.116026862768126E-2</v>
      </c>
      <c r="N591">
        <v>0.1552262413907094</v>
      </c>
      <c r="O591">
        <v>61195.458792259509</v>
      </c>
      <c r="P591" s="1">
        <v>0.21014243120164919</v>
      </c>
      <c r="Q591">
        <v>0.1935803803550879</v>
      </c>
      <c r="R591">
        <v>0.59627718844326272</v>
      </c>
      <c r="S591">
        <v>10.553000000000001</v>
      </c>
      <c r="T591">
        <v>84134.371710541018</v>
      </c>
      <c r="U591" s="1">
        <v>111.14914044299709</v>
      </c>
      <c r="V591">
        <v>218487.59999616421</v>
      </c>
      <c r="W591" s="1">
        <v>0.78146438996576773</v>
      </c>
      <c r="X591">
        <v>8.7982284731036989E-2</v>
      </c>
      <c r="Y591">
        <v>0.13055332530319541</v>
      </c>
      <c r="Z591">
        <v>0.2185356100342323</v>
      </c>
      <c r="AA591">
        <v>218.48759999616419</v>
      </c>
      <c r="AB591">
        <v>5786.5875018622301</v>
      </c>
      <c r="AC591" s="1">
        <v>614.00817554196931</v>
      </c>
      <c r="AD591">
        <v>178380.9335695591</v>
      </c>
      <c r="AE591" s="1" t="s">
        <v>3</v>
      </c>
      <c r="AF591">
        <v>38994.25</v>
      </c>
      <c r="AG591" s="1">
        <v>63217.25083551756</v>
      </c>
      <c r="AH591" s="1">
        <v>39.128169150000012</v>
      </c>
      <c r="AI591">
        <v>23.0021716</v>
      </c>
      <c r="AJ591">
        <v>27.2231293</v>
      </c>
      <c r="AK591">
        <v>1.9065000000000001</v>
      </c>
      <c r="AL591">
        <v>1.4667354500000001</v>
      </c>
      <c r="AM591">
        <v>1.6690278999999999</v>
      </c>
      <c r="AN591">
        <v>1049.3720773082921</v>
      </c>
      <c r="AO591" s="1">
        <v>1.1178868453854129</v>
      </c>
      <c r="AP591">
        <v>1977.1941054862079</v>
      </c>
      <c r="AQ591" s="1">
        <v>2771.3882510242461</v>
      </c>
      <c r="AR591" s="1">
        <v>8114.088142475217</v>
      </c>
      <c r="AS591" s="1">
        <v>860.813238915645</v>
      </c>
      <c r="AT591">
        <v>385.28097915837378</v>
      </c>
      <c r="AU591">
        <v>14108.76471705969</v>
      </c>
      <c r="AV591" s="1">
        <v>7271.7935533125592</v>
      </c>
      <c r="AW591" s="1">
        <v>0.45174052563499989</v>
      </c>
      <c r="AX591">
        <v>5898.7299807302752</v>
      </c>
      <c r="AY591" s="1">
        <v>0.35607629487499998</v>
      </c>
      <c r="AZ591">
        <v>1283.32617986329</v>
      </c>
      <c r="BA591">
        <v>7.6898388924999991E-2</v>
      </c>
      <c r="BB591">
        <v>1910.3736070694449</v>
      </c>
      <c r="BC591" s="1">
        <v>0.11528479058</v>
      </c>
      <c r="BD591">
        <v>16364.22332097557</v>
      </c>
      <c r="BE591" s="1">
        <v>0.54463031714588761</v>
      </c>
      <c r="BF591">
        <v>0.24223941271127969</v>
      </c>
      <c r="BG591">
        <v>0.1601928879122447</v>
      </c>
      <c r="BH591">
        <v>3.7133237410105227E-2</v>
      </c>
      <c r="BI591">
        <v>1.5804144820482771E-2</v>
      </c>
    </row>
    <row r="592" spans="1:61" x14ac:dyDescent="0.35">
      <c r="A592" t="s">
        <v>1915</v>
      </c>
      <c r="B592" t="s">
        <v>1219</v>
      </c>
      <c r="C592">
        <v>27.5</v>
      </c>
      <c r="D592">
        <v>232.87595488173139</v>
      </c>
      <c r="E592">
        <v>5576.8582149499989</v>
      </c>
      <c r="F592">
        <v>3.7796362943242803E-2</v>
      </c>
      <c r="G592">
        <v>0.1125287089887432</v>
      </c>
      <c r="H592">
        <v>2.176577908183177E-3</v>
      </c>
      <c r="I592">
        <v>8.2771920223929457E-2</v>
      </c>
      <c r="J592">
        <v>0.69028197418441894</v>
      </c>
      <c r="K592">
        <v>7.5150878962250492E-2</v>
      </c>
      <c r="L592">
        <v>0.40456168722935681</v>
      </c>
      <c r="M592">
        <v>4.3023275884426733E-2</v>
      </c>
      <c r="N592">
        <v>0.1615114046251607</v>
      </c>
      <c r="O592">
        <v>74351.825999268505</v>
      </c>
      <c r="P592" s="1">
        <v>0.18023144349079959</v>
      </c>
      <c r="Q592">
        <v>0.19509174498549561</v>
      </c>
      <c r="R592">
        <v>0.6246768115237048</v>
      </c>
      <c r="S592">
        <v>38.326500000000003</v>
      </c>
      <c r="T592">
        <v>99554.178264081973</v>
      </c>
      <c r="U592" s="1">
        <v>147.08523666178769</v>
      </c>
      <c r="V592">
        <v>228749.15729199679</v>
      </c>
      <c r="W592" s="1">
        <v>0.75294392457784842</v>
      </c>
      <c r="X592">
        <v>0.20606242455264021</v>
      </c>
      <c r="Y592">
        <v>4.0993650869511282E-2</v>
      </c>
      <c r="Z592">
        <v>0.24705607542215149</v>
      </c>
      <c r="AA592">
        <v>228.7491572919968</v>
      </c>
      <c r="AB592">
        <v>8618.8114899473803</v>
      </c>
      <c r="AC592" s="1">
        <v>894.29930189903314</v>
      </c>
      <c r="AD592">
        <v>186623.01349304011</v>
      </c>
      <c r="AE592" s="1" t="s">
        <v>3</v>
      </c>
      <c r="AF592">
        <v>41666.300000000003</v>
      </c>
      <c r="AG592" s="1">
        <v>70063.998192318977</v>
      </c>
      <c r="AH592" s="1">
        <v>66.123071200000012</v>
      </c>
      <c r="AI592">
        <v>34.358919849999999</v>
      </c>
      <c r="AJ592">
        <v>42.274823900000001</v>
      </c>
      <c r="AK592">
        <v>2.0425</v>
      </c>
      <c r="AL592">
        <v>1.5484889500000001</v>
      </c>
      <c r="AM592">
        <v>1.8016121</v>
      </c>
      <c r="AN592">
        <v>224.2412700609332</v>
      </c>
      <c r="AO592" s="1">
        <v>0.97481433784208793</v>
      </c>
      <c r="AP592">
        <v>1732.52798038222</v>
      </c>
      <c r="AQ592" s="1">
        <v>2457.9441348954429</v>
      </c>
      <c r="AR592" s="1">
        <v>8890.2500619802759</v>
      </c>
      <c r="AS592" s="1">
        <v>1045.5142565098531</v>
      </c>
      <c r="AT592">
        <v>450.80368724765668</v>
      </c>
      <c r="AU592">
        <v>14577.04012101545</v>
      </c>
      <c r="AV592" s="1">
        <v>4538.835553637231</v>
      </c>
      <c r="AW592" s="1">
        <v>0.30273972521999992</v>
      </c>
      <c r="AX592">
        <v>7829.4113083411412</v>
      </c>
      <c r="AY592" s="1">
        <v>0.50305966618999998</v>
      </c>
      <c r="AZ592">
        <v>1189.5716158315299</v>
      </c>
      <c r="BA592">
        <v>8.0196585919999994E-2</v>
      </c>
      <c r="BB592">
        <v>1718.288243162345</v>
      </c>
      <c r="BC592" s="1">
        <v>0.11400402269</v>
      </c>
      <c r="BD592">
        <v>15276.106720972241</v>
      </c>
      <c r="BE592" s="1">
        <v>0.59356276973718347</v>
      </c>
      <c r="BF592">
        <v>0.23869779578222999</v>
      </c>
      <c r="BG592">
        <v>0.11996640981732989</v>
      </c>
      <c r="BH592">
        <v>3.0608520408897891E-2</v>
      </c>
      <c r="BI592">
        <v>1.716450425435884E-2</v>
      </c>
    </row>
    <row r="593" spans="1:61" x14ac:dyDescent="0.35">
      <c r="A593" t="s">
        <v>1916</v>
      </c>
      <c r="B593" t="s">
        <v>1220</v>
      </c>
      <c r="C593">
        <v>80.400000000000006</v>
      </c>
      <c r="D593">
        <v>29.82870348324154</v>
      </c>
      <c r="E593">
        <v>2140.1972774000001</v>
      </c>
      <c r="F593">
        <v>1.4748201508542251E-2</v>
      </c>
      <c r="G593">
        <v>2.7337541024831581E-2</v>
      </c>
      <c r="H593">
        <v>6.04937983399977E-3</v>
      </c>
      <c r="I593">
        <v>6.3805079792042974E-2</v>
      </c>
      <c r="J593">
        <v>0.83456726939521231</v>
      </c>
      <c r="K593">
        <v>6.2472040929542949E-2</v>
      </c>
      <c r="L593">
        <v>0.47008747199421408</v>
      </c>
      <c r="M593">
        <v>2.0535611788236291E-2</v>
      </c>
      <c r="N593">
        <v>0.1560360802709064</v>
      </c>
      <c r="O593">
        <v>65908.272085319011</v>
      </c>
      <c r="P593" s="1">
        <v>0.17272804135496589</v>
      </c>
      <c r="Q593">
        <v>0.2004537698501373</v>
      </c>
      <c r="R593">
        <v>0.6268181887948967</v>
      </c>
      <c r="S593">
        <v>16.164999999999999</v>
      </c>
      <c r="T593">
        <v>87096.897615248003</v>
      </c>
      <c r="U593" s="1">
        <v>139.63796352821529</v>
      </c>
      <c r="V593">
        <v>238888.7134478841</v>
      </c>
      <c r="W593" s="1">
        <v>0.72555507634297756</v>
      </c>
      <c r="X593">
        <v>0.1824420772578515</v>
      </c>
      <c r="Y593">
        <v>9.2002846399170932E-2</v>
      </c>
      <c r="Z593">
        <v>0.27444492365702239</v>
      </c>
      <c r="AA593">
        <v>238.8887134478841</v>
      </c>
      <c r="AB593">
        <v>6722.610979154163</v>
      </c>
      <c r="AC593" s="1">
        <v>691.86981399028934</v>
      </c>
      <c r="AD593">
        <v>187931.63052025891</v>
      </c>
      <c r="AE593" s="1" t="s">
        <v>3</v>
      </c>
      <c r="AF593">
        <v>37451.5</v>
      </c>
      <c r="AG593" s="1">
        <v>64641.770986854353</v>
      </c>
      <c r="AH593" s="1">
        <v>43.331881900000013</v>
      </c>
      <c r="AI593">
        <v>25.807309199999999</v>
      </c>
      <c r="AJ593">
        <v>31.468147349999992</v>
      </c>
      <c r="AK593">
        <v>1.6393500000000001</v>
      </c>
      <c r="AL593">
        <v>1.1696974499999999</v>
      </c>
      <c r="AM593">
        <v>1.4881073</v>
      </c>
      <c r="AN593">
        <v>472.95827984815168</v>
      </c>
      <c r="AO593" s="1">
        <v>1.0531970203166039</v>
      </c>
      <c r="AP593">
        <v>1718.320418379094</v>
      </c>
      <c r="AQ593" s="1">
        <v>2732.2424956296991</v>
      </c>
      <c r="AR593" s="1">
        <v>7993.478113314437</v>
      </c>
      <c r="AS593" s="1">
        <v>921.76337305830748</v>
      </c>
      <c r="AT593">
        <v>439.15509687636279</v>
      </c>
      <c r="AU593">
        <v>13804.9594972579</v>
      </c>
      <c r="AV593" s="1">
        <v>5703.3711487709743</v>
      </c>
      <c r="AW593" s="1">
        <v>0.38050574116000002</v>
      </c>
      <c r="AX593">
        <v>6279.795713411685</v>
      </c>
      <c r="AY593" s="1">
        <v>0.413860488395</v>
      </c>
      <c r="AZ593">
        <v>976.15185973302505</v>
      </c>
      <c r="BA593">
        <v>6.5122844720000003E-2</v>
      </c>
      <c r="BB593">
        <v>2121.1683652145598</v>
      </c>
      <c r="BC593" s="1">
        <v>0.1405109257250001</v>
      </c>
      <c r="BD593">
        <v>15080.487087130239</v>
      </c>
      <c r="BE593" s="1">
        <v>0.56192888198678559</v>
      </c>
      <c r="BF593">
        <v>0.2347920519738719</v>
      </c>
      <c r="BG593">
        <v>0.15211658806135761</v>
      </c>
      <c r="BH593">
        <v>3.2040835457159959E-2</v>
      </c>
      <c r="BI593">
        <v>1.9121642520824891E-2</v>
      </c>
    </row>
    <row r="594" spans="1:61" x14ac:dyDescent="0.35">
      <c r="A594" t="s">
        <v>1917</v>
      </c>
      <c r="B594" t="s">
        <v>1221</v>
      </c>
      <c r="C594">
        <v>34.85</v>
      </c>
      <c r="D594">
        <v>41.200678855494829</v>
      </c>
      <c r="E594">
        <v>1055.1303419999999</v>
      </c>
      <c r="F594" t="s">
        <v>3</v>
      </c>
      <c r="G594">
        <v>9.3386220099582515E-2</v>
      </c>
      <c r="H594" t="s">
        <v>3</v>
      </c>
      <c r="I594">
        <v>5.2190003979497218E-2</v>
      </c>
      <c r="J594">
        <v>0.7948972429335982</v>
      </c>
      <c r="K594">
        <v>7.9968830604040655E-2</v>
      </c>
      <c r="L594">
        <v>0.80973223346037015</v>
      </c>
      <c r="M594">
        <v>4.7518355114255471E-2</v>
      </c>
      <c r="N594">
        <v>0.18937372329887411</v>
      </c>
      <c r="O594">
        <v>61288.068089026987</v>
      </c>
      <c r="P594" s="1">
        <v>0.21469140251769869</v>
      </c>
      <c r="Q594">
        <v>0.1901455536763354</v>
      </c>
      <c r="R594">
        <v>0.59516304380596585</v>
      </c>
      <c r="S594">
        <v>11.262</v>
      </c>
      <c r="T594">
        <v>80187.794015632506</v>
      </c>
      <c r="U594" s="1">
        <v>93.461385569376461</v>
      </c>
      <c r="V594">
        <v>185923.58264871541</v>
      </c>
      <c r="W594" s="1">
        <v>0.6564264661509821</v>
      </c>
      <c r="X594">
        <v>0.17833074944665389</v>
      </c>
      <c r="Y594">
        <v>0.16524278440236401</v>
      </c>
      <c r="Z594">
        <v>0.3435735338490179</v>
      </c>
      <c r="AA594">
        <v>185.92358264871541</v>
      </c>
      <c r="AB594">
        <v>5001.4639027201492</v>
      </c>
      <c r="AC594" s="1">
        <v>504.60917474606612</v>
      </c>
      <c r="AD594">
        <v>129248.104686276</v>
      </c>
      <c r="AE594" s="1" t="s">
        <v>3</v>
      </c>
      <c r="AF594">
        <v>32696.45</v>
      </c>
      <c r="AG594" s="1">
        <v>50929.600384227189</v>
      </c>
      <c r="AH594" s="1">
        <v>39.981163600000002</v>
      </c>
      <c r="AI594">
        <v>22.505588899999999</v>
      </c>
      <c r="AJ594">
        <v>27.661401399999999</v>
      </c>
      <c r="AK594">
        <v>1.84</v>
      </c>
      <c r="AL594">
        <v>1.2514235</v>
      </c>
      <c r="AM594">
        <v>1.595648</v>
      </c>
      <c r="AN594">
        <v>168.67592488108301</v>
      </c>
      <c r="AO594" s="1">
        <v>0.92497497919967686</v>
      </c>
      <c r="AP594">
        <v>2459.3498002814931</v>
      </c>
      <c r="AQ594" s="1">
        <v>3543.4417471401948</v>
      </c>
      <c r="AR594" s="1">
        <v>9810.2282674112867</v>
      </c>
      <c r="AS594" s="1">
        <v>1016.125183713672</v>
      </c>
      <c r="AT594">
        <v>569.61199731864963</v>
      </c>
      <c r="AU594">
        <v>17398.756995865289</v>
      </c>
      <c r="AV594" s="1">
        <v>9668.667875746738</v>
      </c>
      <c r="AW594" s="1">
        <v>0.52322998251499997</v>
      </c>
      <c r="AX594">
        <v>4508.1536117959204</v>
      </c>
      <c r="AY594" s="1">
        <v>0.23925930864</v>
      </c>
      <c r="AZ594">
        <v>913.83326845344004</v>
      </c>
      <c r="BA594">
        <v>4.9621723934999987E-2</v>
      </c>
      <c r="BB594">
        <v>3573.6136744138948</v>
      </c>
      <c r="BC594" s="1">
        <v>0.187888984905</v>
      </c>
      <c r="BD594">
        <v>18664.26843041</v>
      </c>
      <c r="BE594" s="1">
        <v>0.53491605791790053</v>
      </c>
      <c r="BF594">
        <v>0.23773371643869709</v>
      </c>
      <c r="BG594">
        <v>0.17022303903538999</v>
      </c>
      <c r="BH594">
        <v>3.5171782001045128E-2</v>
      </c>
      <c r="BI594">
        <v>2.195540460696746E-2</v>
      </c>
    </row>
    <row r="595" spans="1:61" x14ac:dyDescent="0.35">
      <c r="A595" t="s">
        <v>1918</v>
      </c>
      <c r="B595" t="s">
        <v>1222</v>
      </c>
      <c r="C595">
        <v>19.8</v>
      </c>
      <c r="D595">
        <v>276.32118006123181</v>
      </c>
      <c r="E595">
        <v>4421.1260254500012</v>
      </c>
      <c r="F595">
        <v>2.6866086458462949E-2</v>
      </c>
      <c r="G595">
        <v>0.35393500410566853</v>
      </c>
      <c r="H595">
        <v>3.0835740995003602E-3</v>
      </c>
      <c r="I595">
        <v>9.1061963217191746E-2</v>
      </c>
      <c r="J595">
        <v>0.42804182352972142</v>
      </c>
      <c r="K595">
        <v>0.1022159637945431</v>
      </c>
      <c r="L595">
        <v>0.69039676870521982</v>
      </c>
      <c r="M595">
        <v>4.644945823821315E-2</v>
      </c>
      <c r="N595">
        <v>0.1811221476566916</v>
      </c>
      <c r="O595">
        <v>71537.226248573483</v>
      </c>
      <c r="P595" s="1">
        <v>0.235785215351033</v>
      </c>
      <c r="Q595">
        <v>0.1963149751840616</v>
      </c>
      <c r="R595">
        <v>0.56789980946490526</v>
      </c>
      <c r="S595">
        <v>39.85</v>
      </c>
      <c r="T595">
        <v>95460.042323417525</v>
      </c>
      <c r="U595" s="1">
        <v>118.04759304767759</v>
      </c>
      <c r="V595">
        <v>190098.82078207229</v>
      </c>
      <c r="W595" s="1">
        <v>0.7030104073733231</v>
      </c>
      <c r="X595">
        <v>0.24888167944676859</v>
      </c>
      <c r="Y595">
        <v>4.8107913179908493E-2</v>
      </c>
      <c r="Z595">
        <v>0.29698959262667712</v>
      </c>
      <c r="AA595">
        <v>190.09882078207229</v>
      </c>
      <c r="AB595">
        <v>7742.5629147675108</v>
      </c>
      <c r="AC595" s="1">
        <v>794.91176259521148</v>
      </c>
      <c r="AD595">
        <v>144418.13444083859</v>
      </c>
      <c r="AE595" s="1" t="s">
        <v>3</v>
      </c>
      <c r="AF595">
        <v>35980.35</v>
      </c>
      <c r="AG595" s="1">
        <v>57730.231610821771</v>
      </c>
      <c r="AH595" s="1">
        <v>67.776200299999999</v>
      </c>
      <c r="AI595">
        <v>36.899429350000013</v>
      </c>
      <c r="AJ595">
        <v>45.149135149999999</v>
      </c>
      <c r="AK595">
        <v>1.556</v>
      </c>
      <c r="AL595">
        <v>1.23775875</v>
      </c>
      <c r="AM595">
        <v>1.4122130500000001</v>
      </c>
      <c r="AN595">
        <v>122.8904002852242</v>
      </c>
      <c r="AO595" s="1">
        <v>1.1551808893013129</v>
      </c>
      <c r="AP595">
        <v>2214.0498972614068</v>
      </c>
      <c r="AQ595" s="1">
        <v>3126.4289572115431</v>
      </c>
      <c r="AR595" s="1">
        <v>9147.8364681053281</v>
      </c>
      <c r="AS595" s="1">
        <v>1230.3866373655501</v>
      </c>
      <c r="AT595" s="1">
        <v>573.00186464538535</v>
      </c>
      <c r="AU595">
        <v>16291.703824589211</v>
      </c>
      <c r="AV595" s="1">
        <v>6326.2841473874714</v>
      </c>
      <c r="AW595" s="1">
        <v>0.36839105998999999</v>
      </c>
      <c r="AX595">
        <v>7170.5785576766502</v>
      </c>
      <c r="AY595" s="1">
        <v>0.40011382339000001</v>
      </c>
      <c r="AZ595">
        <v>975.22172774366504</v>
      </c>
      <c r="BA595">
        <v>5.6695119085000002E-2</v>
      </c>
      <c r="BB595">
        <v>3074.2873766113998</v>
      </c>
      <c r="BC595" s="1">
        <v>0.174799997565</v>
      </c>
      <c r="BD595">
        <v>17546.371809419179</v>
      </c>
      <c r="BE595" s="1">
        <v>0.56998074806477939</v>
      </c>
      <c r="BF595">
        <v>0.22028060052719711</v>
      </c>
      <c r="BG595">
        <v>0.15974251297450259</v>
      </c>
      <c r="BH595">
        <v>3.2452295150567211E-2</v>
      </c>
      <c r="BI595">
        <v>1.7543843282953719E-2</v>
      </c>
    </row>
    <row r="596" spans="1:61" x14ac:dyDescent="0.35">
      <c r="A596" t="s">
        <v>1919</v>
      </c>
      <c r="B596" t="s">
        <v>1223</v>
      </c>
      <c r="C596">
        <v>95.7</v>
      </c>
      <c r="D596">
        <v>7.5452058224052534</v>
      </c>
      <c r="E596">
        <v>664.10057139999981</v>
      </c>
      <c r="F596" t="s">
        <v>3</v>
      </c>
      <c r="G596">
        <v>2.0952182800604149E-2</v>
      </c>
      <c r="H596" t="s">
        <v>3</v>
      </c>
      <c r="I596">
        <v>2.5564147407001411E-2</v>
      </c>
      <c r="J596">
        <v>0.95016939172098136</v>
      </c>
      <c r="K596">
        <v>2.3769846215246301E-2</v>
      </c>
      <c r="L596">
        <v>0.29864449682490207</v>
      </c>
      <c r="M596" t="s">
        <v>3</v>
      </c>
      <c r="N596">
        <v>0.14763324718725029</v>
      </c>
      <c r="O596">
        <v>61343.274248640497</v>
      </c>
      <c r="P596" s="1">
        <v>0.17328744541807939</v>
      </c>
      <c r="Q596">
        <v>0.18534361454394979</v>
      </c>
      <c r="R596">
        <v>0.64136894003797085</v>
      </c>
      <c r="S596">
        <v>6.9269999999999996</v>
      </c>
      <c r="T596">
        <v>80932.423427354501</v>
      </c>
      <c r="U596" s="1">
        <v>99.738622627603434</v>
      </c>
      <c r="V596">
        <v>231702.65841549219</v>
      </c>
      <c r="W596" s="1">
        <v>0.77014839813926439</v>
      </c>
      <c r="X596">
        <v>3.4274010263851448E-2</v>
      </c>
      <c r="Y596">
        <v>0.1955775915968839</v>
      </c>
      <c r="Z596">
        <v>0.22985160186073531</v>
      </c>
      <c r="AA596">
        <v>231.70265841549229</v>
      </c>
      <c r="AB596">
        <v>6468.9753469793213</v>
      </c>
      <c r="AC596" s="1">
        <v>573.88041255077258</v>
      </c>
      <c r="AD596">
        <v>198394.80599509651</v>
      </c>
      <c r="AE596" s="1" t="s">
        <v>3</v>
      </c>
      <c r="AF596">
        <v>39480</v>
      </c>
      <c r="AG596" s="1">
        <v>65944.404008832484</v>
      </c>
      <c r="AH596" s="1">
        <v>34.072714349999998</v>
      </c>
      <c r="AI596">
        <v>23.196258100000001</v>
      </c>
      <c r="AJ596">
        <v>24.178441249999999</v>
      </c>
      <c r="AK596">
        <v>1.5325</v>
      </c>
      <c r="AL596">
        <v>0.96428734999999988</v>
      </c>
      <c r="AM596">
        <v>1.3028445500000001</v>
      </c>
      <c r="AN596">
        <v>1835.844857956062</v>
      </c>
      <c r="AO596" s="1">
        <v>1.352352890688802</v>
      </c>
      <c r="AP596">
        <v>2103.7805955632562</v>
      </c>
      <c r="AQ596" s="1">
        <v>3382.618871596279</v>
      </c>
      <c r="AR596" s="1">
        <v>8778.0668958356637</v>
      </c>
      <c r="AS596" s="1">
        <v>786.2724028657924</v>
      </c>
      <c r="AT596">
        <v>507.6562565106583</v>
      </c>
      <c r="AU596">
        <v>15558.395022371649</v>
      </c>
      <c r="AV596" s="1">
        <v>8085.4539963653879</v>
      </c>
      <c r="AW596" s="1">
        <v>0.46354860065499992</v>
      </c>
      <c r="AX596">
        <v>6638.89107282031</v>
      </c>
      <c r="AY596" s="1">
        <v>0.36551420636999998</v>
      </c>
      <c r="AZ596">
        <v>1410.732900349585</v>
      </c>
      <c r="BA596">
        <v>7.6694097434999997E-2</v>
      </c>
      <c r="BB596">
        <v>1673.5698268922549</v>
      </c>
      <c r="BC596" s="1">
        <v>9.4243095550000017E-2</v>
      </c>
      <c r="BD596">
        <v>17808.64779642754</v>
      </c>
      <c r="BE596" s="1">
        <v>0.55197743164393298</v>
      </c>
      <c r="BF596">
        <v>0.22730318604111771</v>
      </c>
      <c r="BG596">
        <v>0.14753924679802571</v>
      </c>
      <c r="BH596">
        <v>4.4563788299886699E-2</v>
      </c>
      <c r="BI596">
        <v>2.8616347217036792E-2</v>
      </c>
    </row>
    <row r="597" spans="1:61" x14ac:dyDescent="0.35">
      <c r="A597" t="s">
        <v>1920</v>
      </c>
      <c r="B597" t="s">
        <v>1224</v>
      </c>
      <c r="C597">
        <v>83.1</v>
      </c>
      <c r="D597">
        <v>13.955635797926959</v>
      </c>
      <c r="E597">
        <v>986.63158059999989</v>
      </c>
      <c r="F597">
        <v>3.7278381332509172E-2</v>
      </c>
      <c r="G597">
        <v>1.1851331285906321E-2</v>
      </c>
      <c r="H597" t="s">
        <v>3</v>
      </c>
      <c r="I597">
        <v>5.4893290365989368E-2</v>
      </c>
      <c r="J597">
        <v>0.90441327462132626</v>
      </c>
      <c r="K597">
        <v>3.007601162548227E-2</v>
      </c>
      <c r="L597">
        <v>0.243481731974241</v>
      </c>
      <c r="M597">
        <v>1.5940986000619758E-2</v>
      </c>
      <c r="N597">
        <v>0.13611215846927621</v>
      </c>
      <c r="O597">
        <v>66438.536457224502</v>
      </c>
      <c r="P597" s="1">
        <v>0.1989910084484382</v>
      </c>
      <c r="Q597">
        <v>0.17844217505827781</v>
      </c>
      <c r="R597">
        <v>0.62256681649328383</v>
      </c>
      <c r="S597">
        <v>8.8835000000000015</v>
      </c>
      <c r="T597">
        <v>78476.688649591495</v>
      </c>
      <c r="U597" s="1">
        <v>120.12907995328641</v>
      </c>
      <c r="V597">
        <v>253507.11211493291</v>
      </c>
      <c r="W597" s="1">
        <v>0.73814584112805259</v>
      </c>
      <c r="X597">
        <v>6.8343815957013179E-2</v>
      </c>
      <c r="Y597">
        <v>0.1935103429149341</v>
      </c>
      <c r="Z597">
        <v>0.26185415887194741</v>
      </c>
      <c r="AA597">
        <v>253.50711211493291</v>
      </c>
      <c r="AB597">
        <v>6830.7802745972558</v>
      </c>
      <c r="AC597" s="1">
        <v>597.76556031884343</v>
      </c>
      <c r="AD597">
        <v>225014.80787385671</v>
      </c>
      <c r="AE597" s="1" t="s">
        <v>3</v>
      </c>
      <c r="AF597">
        <v>43776.25</v>
      </c>
      <c r="AG597" s="1">
        <v>71923.260055655497</v>
      </c>
      <c r="AH597" s="1">
        <v>37.612155600000008</v>
      </c>
      <c r="AI597">
        <v>22.352471600000001</v>
      </c>
      <c r="AJ597">
        <v>24.286503549999999</v>
      </c>
      <c r="AK597">
        <v>1.4415</v>
      </c>
      <c r="AL597">
        <v>0.97113174999999996</v>
      </c>
      <c r="AM597">
        <v>1.1502744</v>
      </c>
      <c r="AN597">
        <v>1914.7042771097799</v>
      </c>
      <c r="AO597" s="1">
        <v>1.226289522436824</v>
      </c>
      <c r="AP597">
        <v>1940.49550708575</v>
      </c>
      <c r="AQ597" s="1">
        <v>3036.9688109571648</v>
      </c>
      <c r="AR597" s="1">
        <v>8332.1244067470216</v>
      </c>
      <c r="AS597" s="1">
        <v>777.72796793571865</v>
      </c>
      <c r="AT597">
        <v>371.36493326011771</v>
      </c>
      <c r="AU597">
        <v>14458.68162598577</v>
      </c>
      <c r="AV597" s="1">
        <v>6657.7825424489447</v>
      </c>
      <c r="AW597" s="1">
        <v>0.40389667425999998</v>
      </c>
      <c r="AX597">
        <v>7474.8378916988104</v>
      </c>
      <c r="AY597" s="1">
        <v>0.44046008238000001</v>
      </c>
      <c r="AZ597">
        <v>1250.4513241402699</v>
      </c>
      <c r="BA597" s="1">
        <v>7.5143161335000014E-2</v>
      </c>
      <c r="BB597">
        <v>1370.29573946493</v>
      </c>
      <c r="BC597" s="1">
        <v>8.0500082020000002E-2</v>
      </c>
      <c r="BD597">
        <v>16753.367497752959</v>
      </c>
      <c r="BE597" s="1">
        <v>0.55651485899233311</v>
      </c>
      <c r="BF597">
        <v>0.2362182111434194</v>
      </c>
      <c r="BG597">
        <v>0.14771138650744231</v>
      </c>
      <c r="BH597">
        <v>4.0018848166874829E-2</v>
      </c>
      <c r="BI597">
        <v>1.953669518993028E-2</v>
      </c>
    </row>
    <row r="598" spans="1:61" x14ac:dyDescent="0.35">
      <c r="A598" t="s">
        <v>1921</v>
      </c>
      <c r="B598" t="s">
        <v>1225</v>
      </c>
      <c r="C598">
        <v>35.65</v>
      </c>
      <c r="D598">
        <v>95.119137465085302</v>
      </c>
      <c r="E598">
        <v>2609.8284962499988</v>
      </c>
      <c r="F598">
        <v>2.5594537860444119E-2</v>
      </c>
      <c r="G598">
        <v>9.157728207739578E-2</v>
      </c>
      <c r="H598" t="s">
        <v>3</v>
      </c>
      <c r="I598">
        <v>8.0428495649789433E-2</v>
      </c>
      <c r="J598">
        <v>0.72903035248277626</v>
      </c>
      <c r="K598">
        <v>7.3345645102280199E-2</v>
      </c>
      <c r="L598">
        <v>0.36959720149908221</v>
      </c>
      <c r="M598">
        <v>2.9682650848159971E-2</v>
      </c>
      <c r="N598">
        <v>0.15219080214889369</v>
      </c>
      <c r="O598">
        <v>70326.073115822001</v>
      </c>
      <c r="P598" s="1">
        <v>0.19840795121802229</v>
      </c>
      <c r="Q598">
        <v>0.16959199377835529</v>
      </c>
      <c r="R598">
        <v>0.63200005500362222</v>
      </c>
      <c r="S598">
        <v>20.614999999999998</v>
      </c>
      <c r="T598">
        <v>94541.518345114499</v>
      </c>
      <c r="U598" s="1">
        <v>137.53531347589691</v>
      </c>
      <c r="V598">
        <v>256697.273115622</v>
      </c>
      <c r="W598" s="1">
        <v>0.68958409832393097</v>
      </c>
      <c r="X598">
        <v>0.25387350262428338</v>
      </c>
      <c r="Y598">
        <v>5.6542399051785361E-2</v>
      </c>
      <c r="Z598">
        <v>0.31041590167606892</v>
      </c>
      <c r="AA598">
        <v>256.69727311562201</v>
      </c>
      <c r="AB598">
        <v>9307.8952089379491</v>
      </c>
      <c r="AC598" s="1">
        <v>845.09062201944141</v>
      </c>
      <c r="AD598">
        <v>213128.76731592519</v>
      </c>
      <c r="AE598" s="1" t="s">
        <v>3</v>
      </c>
      <c r="AF598">
        <v>41139.125</v>
      </c>
      <c r="AG598" s="1">
        <v>74048.68501680193</v>
      </c>
      <c r="AH598" s="1">
        <v>62.674788800000002</v>
      </c>
      <c r="AI598">
        <v>33.886629250000013</v>
      </c>
      <c r="AJ598">
        <v>41.506000700000001</v>
      </c>
      <c r="AK598">
        <v>1.8214999999999999</v>
      </c>
      <c r="AL598">
        <v>1.3956736000000001</v>
      </c>
      <c r="AM598">
        <v>1.7068983499999999</v>
      </c>
      <c r="AN598">
        <v>370.4899891446853</v>
      </c>
      <c r="AO598" s="1">
        <v>1.009213395491414</v>
      </c>
      <c r="AP598">
        <v>1854.692155040223</v>
      </c>
      <c r="AQ598" s="1">
        <v>2734.6765605277342</v>
      </c>
      <c r="AR598" s="1">
        <v>8740.4060874230381</v>
      </c>
      <c r="AS598" s="1">
        <v>1017.321892093108</v>
      </c>
      <c r="AT598">
        <v>419.58473746113748</v>
      </c>
      <c r="AU598">
        <v>14766.68143254524</v>
      </c>
      <c r="AV598" s="1">
        <v>4358.0601549167404</v>
      </c>
      <c r="AW598" s="1">
        <v>0.275322845175</v>
      </c>
      <c r="AX598">
        <v>8696.6478887302546</v>
      </c>
      <c r="AY598" s="1">
        <v>0.53558234459999998</v>
      </c>
      <c r="AZ598">
        <v>1341.9034859835249</v>
      </c>
      <c r="BA598">
        <v>8.3489906949999998E-2</v>
      </c>
      <c r="BB598">
        <v>1702.2223253903351</v>
      </c>
      <c r="BC598" s="1">
        <v>0.10560490327499999</v>
      </c>
      <c r="BD598">
        <v>16098.83385502085</v>
      </c>
      <c r="BE598" s="1">
        <v>0.58342816971827383</v>
      </c>
      <c r="BF598">
        <v>0.2220740637203569</v>
      </c>
      <c r="BG598">
        <v>0.14068399565946851</v>
      </c>
      <c r="BH598">
        <v>3.4847096788425617E-2</v>
      </c>
      <c r="BI598">
        <v>1.8966674113475159E-2</v>
      </c>
    </row>
    <row r="599" spans="1:61" x14ac:dyDescent="0.35">
      <c r="A599" t="s">
        <v>1922</v>
      </c>
      <c r="B599" t="s">
        <v>1226</v>
      </c>
      <c r="C599">
        <v>37.950000000000003</v>
      </c>
      <c r="D599">
        <v>97.614170284584787</v>
      </c>
      <c r="E599">
        <v>2826.7254936999998</v>
      </c>
      <c r="F599">
        <v>1.9806409838628799E-2</v>
      </c>
      <c r="G599">
        <v>4.1462397879652127E-2</v>
      </c>
      <c r="H599">
        <v>2.556754711424125E-3</v>
      </c>
      <c r="I599">
        <v>7.6938599086760845E-2</v>
      </c>
      <c r="J599">
        <v>0.80626411778292684</v>
      </c>
      <c r="K599">
        <v>5.7825629248074203E-2</v>
      </c>
      <c r="L599">
        <v>0.39791359618360189</v>
      </c>
      <c r="M599">
        <v>3.1943682466811292E-2</v>
      </c>
      <c r="N599">
        <v>0.1561365951945676</v>
      </c>
      <c r="O599">
        <v>67477.623497442008</v>
      </c>
      <c r="P599" s="1">
        <v>0.194934429595542</v>
      </c>
      <c r="Q599">
        <v>0.17280324428459939</v>
      </c>
      <c r="R599">
        <v>0.63226232611985855</v>
      </c>
      <c r="S599">
        <v>21.4175</v>
      </c>
      <c r="T599">
        <v>91181.810375526999</v>
      </c>
      <c r="U599" s="1">
        <v>135.01340886941441</v>
      </c>
      <c r="V599">
        <v>222075.82999912271</v>
      </c>
      <c r="W599" s="1">
        <v>0.71273721597394302</v>
      </c>
      <c r="X599">
        <v>0.2201622864763102</v>
      </c>
      <c r="Y599">
        <v>6.7100497549746702E-2</v>
      </c>
      <c r="Z599">
        <v>0.28726278402605698</v>
      </c>
      <c r="AA599">
        <v>222.0758299991227</v>
      </c>
      <c r="AB599">
        <v>7558.8617845893168</v>
      </c>
      <c r="AC599" s="1">
        <v>754.16812586492767</v>
      </c>
      <c r="AD599">
        <v>182884.01409006471</v>
      </c>
      <c r="AE599" s="1" t="s">
        <v>3</v>
      </c>
      <c r="AF599">
        <v>38906.824999999997</v>
      </c>
      <c r="AG599" s="1">
        <v>68913.146469571249</v>
      </c>
      <c r="AH599" s="1">
        <v>55.432976850000003</v>
      </c>
      <c r="AI599">
        <v>30.581253350000001</v>
      </c>
      <c r="AJ599">
        <v>38.557253549999999</v>
      </c>
      <c r="AK599">
        <v>1.7755000000000001</v>
      </c>
      <c r="AL599">
        <v>1.2871085</v>
      </c>
      <c r="AM599">
        <v>1.5679917000000001</v>
      </c>
      <c r="AN599">
        <v>333.52278774838402</v>
      </c>
      <c r="AO599" s="1">
        <v>0.94887283531746736</v>
      </c>
      <c r="AP599">
        <v>1721.688975644212</v>
      </c>
      <c r="AQ599" s="1">
        <v>2435.2505911232979</v>
      </c>
      <c r="AR599" s="1">
        <v>8186.7519262097321</v>
      </c>
      <c r="AS599" s="1">
        <v>842.58484331698469</v>
      </c>
      <c r="AT599">
        <v>430.34490984106532</v>
      </c>
      <c r="AU599">
        <v>13616.62124613529</v>
      </c>
      <c r="AV599" s="1">
        <v>4960.6749106223197</v>
      </c>
      <c r="AW599" s="1">
        <v>0.34168636352499998</v>
      </c>
      <c r="AX599">
        <v>7017.2192607855341</v>
      </c>
      <c r="AY599" s="1">
        <v>0.46928337843000018</v>
      </c>
      <c r="AZ599">
        <v>1018.75830990059</v>
      </c>
      <c r="BA599">
        <v>6.9140030004999992E-2</v>
      </c>
      <c r="BB599">
        <v>1782.58633249377</v>
      </c>
      <c r="BC599" s="1">
        <v>0.11989022804</v>
      </c>
      <c r="BD599">
        <v>14779.23881380222</v>
      </c>
      <c r="BE599" s="1">
        <v>0.57578956323423192</v>
      </c>
      <c r="BF599">
        <v>0.2302798730926425</v>
      </c>
      <c r="BG599">
        <v>0.14329666010112721</v>
      </c>
      <c r="BH599">
        <v>3.311358575764612E-2</v>
      </c>
      <c r="BI599">
        <v>1.752031781435217E-2</v>
      </c>
    </row>
    <row r="600" spans="1:61" x14ac:dyDescent="0.35">
      <c r="A600" t="s">
        <v>1923</v>
      </c>
      <c r="B600" t="s">
        <v>1227</v>
      </c>
      <c r="C600">
        <v>30.95</v>
      </c>
      <c r="D600">
        <v>264.42760357329291</v>
      </c>
      <c r="E600">
        <v>7946.7956622500014</v>
      </c>
      <c r="F600">
        <v>9.6038330748516615E-2</v>
      </c>
      <c r="G600">
        <v>0.1317248619741728</v>
      </c>
      <c r="H600">
        <v>2.100313365601781E-3</v>
      </c>
      <c r="I600">
        <v>6.1738907304084732E-2</v>
      </c>
      <c r="J600">
        <v>0.64725493664111755</v>
      </c>
      <c r="K600">
        <v>6.1814463660949143E-2</v>
      </c>
      <c r="L600">
        <v>0.214537139117046</v>
      </c>
      <c r="M600">
        <v>5.2275283635191919E-2</v>
      </c>
      <c r="N600">
        <v>0.13778288278902029</v>
      </c>
      <c r="O600">
        <v>82748.714895100493</v>
      </c>
      <c r="P600" s="1">
        <v>0.16969290923260161</v>
      </c>
      <c r="Q600">
        <v>0.17248360116168571</v>
      </c>
      <c r="R600">
        <v>0.65782348960571269</v>
      </c>
      <c r="S600">
        <v>53.331999999999987</v>
      </c>
      <c r="T600">
        <v>105200.29050310299</v>
      </c>
      <c r="U600" s="1">
        <v>153.69159423325311</v>
      </c>
      <c r="V600">
        <v>279040.98832265107</v>
      </c>
      <c r="W600" s="1">
        <v>0.77398536692304998</v>
      </c>
      <c r="X600">
        <v>0.19815553878075079</v>
      </c>
      <c r="Y600">
        <v>2.7859094296199191E-2</v>
      </c>
      <c r="Z600">
        <v>0.22601463307694999</v>
      </c>
      <c r="AA600">
        <v>279.04098832265112</v>
      </c>
      <c r="AB600">
        <v>11747.073313116571</v>
      </c>
      <c r="AC600" s="1">
        <v>1083.054197528691</v>
      </c>
      <c r="AD600">
        <v>250391.83196503809</v>
      </c>
      <c r="AE600" s="1" t="s">
        <v>3</v>
      </c>
      <c r="AF600">
        <v>55794.574999999997</v>
      </c>
      <c r="AG600" s="1">
        <v>121717.085716724</v>
      </c>
      <c r="AH600" s="1">
        <v>79.842481250000006</v>
      </c>
      <c r="AI600">
        <v>40.199341799999999</v>
      </c>
      <c r="AJ600">
        <v>48.695732949999993</v>
      </c>
      <c r="AK600">
        <v>2.1995</v>
      </c>
      <c r="AL600">
        <v>1.6110594000000009</v>
      </c>
      <c r="AM600">
        <v>1.81665655</v>
      </c>
      <c r="AN600">
        <v>211.99947923121309</v>
      </c>
      <c r="AO600" s="1">
        <v>0.75906894015890358</v>
      </c>
      <c r="AP600">
        <v>1956.2886754662729</v>
      </c>
      <c r="AQ600" s="1">
        <v>2655.6773703870681</v>
      </c>
      <c r="AR600" s="1">
        <v>9578.2598739492059</v>
      </c>
      <c r="AS600" s="1">
        <v>1222.338732740516</v>
      </c>
      <c r="AT600" s="1">
        <v>516.72799440491951</v>
      </c>
      <c r="AU600">
        <v>15929.29264694799</v>
      </c>
      <c r="AV600" s="1">
        <v>3413.0102626364151</v>
      </c>
      <c r="AW600" s="1">
        <v>0.21223196947</v>
      </c>
      <c r="AX600">
        <v>10525.893332808329</v>
      </c>
      <c r="AY600" s="1">
        <v>0.63208390587500007</v>
      </c>
      <c r="AZ600">
        <v>1368.5932588769051</v>
      </c>
      <c r="BA600">
        <v>8.5177099135000003E-2</v>
      </c>
      <c r="BB600">
        <v>1142.4565806878099</v>
      </c>
      <c r="BC600" s="1">
        <v>7.0507025529999975E-2</v>
      </c>
      <c r="BD600">
        <v>16449.953435009469</v>
      </c>
      <c r="BE600" s="1">
        <v>0.60287906857688522</v>
      </c>
      <c r="BF600">
        <v>0.23211500417769729</v>
      </c>
      <c r="BG600">
        <v>0.1166414339424918</v>
      </c>
      <c r="BH600">
        <v>3.0532271366840329E-2</v>
      </c>
      <c r="BI600">
        <v>1.7832221936085271E-2</v>
      </c>
    </row>
    <row r="601" spans="1:61" x14ac:dyDescent="0.35">
      <c r="A601" t="s">
        <v>1924</v>
      </c>
      <c r="B601" t="s">
        <v>1228</v>
      </c>
      <c r="C601">
        <v>132.80000000000001</v>
      </c>
      <c r="D601">
        <v>7.8983680916578578</v>
      </c>
      <c r="E601">
        <v>991.90280534999988</v>
      </c>
      <c r="F601" t="s">
        <v>3</v>
      </c>
      <c r="G601">
        <v>8.3476315213576978E-3</v>
      </c>
      <c r="H601" t="s">
        <v>3</v>
      </c>
      <c r="I601">
        <v>1.546599669902452E-2</v>
      </c>
      <c r="J601">
        <v>0.96109299300900042</v>
      </c>
      <c r="K601">
        <v>2.0065025628399919E-2</v>
      </c>
      <c r="L601">
        <v>0.36554330391000722</v>
      </c>
      <c r="M601" t="s">
        <v>3</v>
      </c>
      <c r="N601">
        <v>0.15378637598546971</v>
      </c>
      <c r="O601">
        <v>60991.990679807503</v>
      </c>
      <c r="P601" s="1">
        <v>0.1977773666164786</v>
      </c>
      <c r="Q601">
        <v>0.1653768464126209</v>
      </c>
      <c r="R601">
        <v>0.63684578697090033</v>
      </c>
      <c r="S601">
        <v>9.7619999999999987</v>
      </c>
      <c r="T601">
        <v>80960.861828533001</v>
      </c>
      <c r="U601" s="1">
        <v>112.58194292257581</v>
      </c>
      <c r="V601">
        <v>256990.78058404979</v>
      </c>
      <c r="W601" s="1">
        <v>0.67713542411365424</v>
      </c>
      <c r="X601">
        <v>7.1801704441355113E-2</v>
      </c>
      <c r="Y601">
        <v>0.25106287144499062</v>
      </c>
      <c r="Z601">
        <v>0.32286457588634582</v>
      </c>
      <c r="AA601">
        <v>256.99078058404979</v>
      </c>
      <c r="AB601">
        <v>6570.2385551500429</v>
      </c>
      <c r="AC601" s="1">
        <v>476.57584357913612</v>
      </c>
      <c r="AD601">
        <v>225012.58928827301</v>
      </c>
      <c r="AE601" s="1" t="s">
        <v>3</v>
      </c>
      <c r="AF601">
        <v>37875.724999999999</v>
      </c>
      <c r="AG601" s="1">
        <v>63191.447505279393</v>
      </c>
      <c r="AH601" s="1">
        <v>32.374335500000001</v>
      </c>
      <c r="AI601">
        <v>21.279709050000001</v>
      </c>
      <c r="AJ601">
        <v>23.894338350000002</v>
      </c>
      <c r="AK601">
        <v>1.1950000000000001</v>
      </c>
      <c r="AL601">
        <v>0.89126824999999987</v>
      </c>
      <c r="AM601">
        <v>1.0407108</v>
      </c>
      <c r="AN601">
        <v>1026.512347934316</v>
      </c>
      <c r="AO601" s="1">
        <v>1.15545325268982</v>
      </c>
      <c r="AP601">
        <v>2036.0108303433781</v>
      </c>
      <c r="AQ601" s="1">
        <v>3451.589402351181</v>
      </c>
      <c r="AR601" s="1">
        <v>8566.7337830843062</v>
      </c>
      <c r="AS601" s="1">
        <v>865.05216229010216</v>
      </c>
      <c r="AT601">
        <v>452.91851838205048</v>
      </c>
      <c r="AU601">
        <v>15372.304696451019</v>
      </c>
      <c r="AV601" s="1">
        <v>7675.984873254265</v>
      </c>
      <c r="AW601" s="1">
        <v>0.44969962529000002</v>
      </c>
      <c r="AX601">
        <v>6645.9022923062457</v>
      </c>
      <c r="AY601" s="1">
        <v>0.36419612619500008</v>
      </c>
      <c r="AZ601">
        <v>1267.67474580577</v>
      </c>
      <c r="BA601">
        <v>7.2619567454999992E-2</v>
      </c>
      <c r="BB601">
        <v>1986.3888319694149</v>
      </c>
      <c r="BC601" s="1">
        <v>0.11348468105499999</v>
      </c>
      <c r="BD601">
        <v>17575.950743335699</v>
      </c>
      <c r="BE601" s="1">
        <v>0.53682530979486764</v>
      </c>
      <c r="BF601">
        <v>0.24887906959164871</v>
      </c>
      <c r="BG601">
        <v>0.1451934636856036</v>
      </c>
      <c r="BH601">
        <v>4.7431915299373469E-2</v>
      </c>
      <c r="BI601">
        <v>2.167024162850666E-2</v>
      </c>
    </row>
    <row r="602" spans="1:61" x14ac:dyDescent="0.35">
      <c r="A602" t="s">
        <v>1925</v>
      </c>
      <c r="B602" t="s">
        <v>1229</v>
      </c>
      <c r="C602">
        <v>16.05</v>
      </c>
      <c r="D602">
        <v>365.96706115967982</v>
      </c>
      <c r="E602">
        <v>2989.2864237499998</v>
      </c>
      <c r="F602">
        <v>7.8668874535619021E-2</v>
      </c>
      <c r="G602">
        <v>5.1971357909718921E-2</v>
      </c>
      <c r="H602">
        <v>2.840327775986212E-3</v>
      </c>
      <c r="I602">
        <v>4.2931271750330582E-2</v>
      </c>
      <c r="J602">
        <v>0.77303478302311901</v>
      </c>
      <c r="K602">
        <v>5.2256037713837918E-2</v>
      </c>
      <c r="L602">
        <v>6.9778177195850416E-2</v>
      </c>
      <c r="M602">
        <v>2.2919758384945699E-2</v>
      </c>
      <c r="N602">
        <v>0.1196207290590523</v>
      </c>
      <c r="O602">
        <v>84681.123627318506</v>
      </c>
      <c r="P602" s="1">
        <v>0.14003200742528671</v>
      </c>
      <c r="Q602">
        <v>0.1731877379311712</v>
      </c>
      <c r="R602">
        <v>0.68678025464354187</v>
      </c>
      <c r="S602">
        <v>22.587499999999999</v>
      </c>
      <c r="T602">
        <v>107043.5903839005</v>
      </c>
      <c r="U602" s="1">
        <v>137.16207469540879</v>
      </c>
      <c r="V602">
        <v>360873.77787706832</v>
      </c>
      <c r="W602" s="1">
        <v>0.83713894860241322</v>
      </c>
      <c r="X602">
        <v>0.13596199050891949</v>
      </c>
      <c r="Y602">
        <v>2.6899060888667201E-2</v>
      </c>
      <c r="Z602">
        <v>0.16286105139758661</v>
      </c>
      <c r="AA602">
        <v>360.87377787706828</v>
      </c>
      <c r="AB602">
        <v>14956.865000419941</v>
      </c>
      <c r="AC602" s="1">
        <v>1423.0501642439831</v>
      </c>
      <c r="AD602" s="1">
        <v>344170.48486100743</v>
      </c>
      <c r="AE602" s="1" t="s">
        <v>3</v>
      </c>
      <c r="AF602">
        <v>74938.75</v>
      </c>
      <c r="AG602" s="1">
        <v>237446.7148184129</v>
      </c>
      <c r="AH602" s="1">
        <v>91.662905699999996</v>
      </c>
      <c r="AI602">
        <v>41.135579200000009</v>
      </c>
      <c r="AJ602">
        <v>54.713316550000002</v>
      </c>
      <c r="AK602">
        <v>1.734</v>
      </c>
      <c r="AL602">
        <v>1.3212065500000001</v>
      </c>
      <c r="AM602">
        <v>1.4263051</v>
      </c>
      <c r="AN602">
        <v>229.6321262323051</v>
      </c>
      <c r="AO602" s="1">
        <v>0.50272290419107624</v>
      </c>
      <c r="AP602">
        <v>2411.4789268599479</v>
      </c>
      <c r="AQ602" s="1">
        <v>2719.5693735614718</v>
      </c>
      <c r="AR602" s="1">
        <v>10741.012467347289</v>
      </c>
      <c r="AS602" s="1">
        <v>1295.447278510971</v>
      </c>
      <c r="AT602" s="1">
        <v>718.46555046762535</v>
      </c>
      <c r="AU602">
        <v>17885.97359674731</v>
      </c>
      <c r="AV602" s="1">
        <v>2967.1292416809251</v>
      </c>
      <c r="AW602" s="1">
        <v>0.16270815405</v>
      </c>
      <c r="AX602">
        <v>13360.861788622409</v>
      </c>
      <c r="AY602" s="1">
        <v>0.69376425379000006</v>
      </c>
      <c r="AZ602">
        <v>1816.7651097354851</v>
      </c>
      <c r="BA602" s="1">
        <v>9.415838007500002E-2</v>
      </c>
      <c r="BB602">
        <v>893.2826588465548</v>
      </c>
      <c r="BC602" s="1">
        <v>4.9369212070000001E-2</v>
      </c>
      <c r="BD602">
        <v>19038.038798885369</v>
      </c>
      <c r="BE602" s="1">
        <v>0.60099598560147627</v>
      </c>
      <c r="BF602">
        <v>0.21892795522849229</v>
      </c>
      <c r="BG602">
        <v>0.1315009649900486</v>
      </c>
      <c r="BH602">
        <v>3.1936023322756593E-2</v>
      </c>
      <c r="BI602">
        <v>1.663907085722633E-2</v>
      </c>
    </row>
    <row r="603" spans="1:61" x14ac:dyDescent="0.35">
      <c r="A603" t="s">
        <v>1926</v>
      </c>
      <c r="B603" t="s">
        <v>1230</v>
      </c>
      <c r="C603">
        <v>45</v>
      </c>
      <c r="D603">
        <v>100.84804654074679</v>
      </c>
      <c r="E603">
        <v>2414.75397075</v>
      </c>
      <c r="F603">
        <v>8.8412828850835835E-3</v>
      </c>
      <c r="G603">
        <v>0.11501939924875471</v>
      </c>
      <c r="H603" t="s">
        <v>3</v>
      </c>
      <c r="I603">
        <v>6.9743692080720981E-2</v>
      </c>
      <c r="J603">
        <v>0.70160184290463945</v>
      </c>
      <c r="K603">
        <v>0.107330608422983</v>
      </c>
      <c r="L603">
        <v>0.84575607027936495</v>
      </c>
      <c r="M603">
        <v>2.425022347774318E-2</v>
      </c>
      <c r="N603">
        <v>0.18100688692211739</v>
      </c>
      <c r="O603">
        <v>64462.773106535002</v>
      </c>
      <c r="P603" s="1">
        <v>0.21401578264901461</v>
      </c>
      <c r="Q603">
        <v>0.19451711296184299</v>
      </c>
      <c r="R603">
        <v>0.59146710438914252</v>
      </c>
      <c r="S603">
        <v>22.937999999999999</v>
      </c>
      <c r="T603">
        <v>84430.898692726478</v>
      </c>
      <c r="U603" s="1">
        <v>107.03420856279089</v>
      </c>
      <c r="V603">
        <v>181300.12372446229</v>
      </c>
      <c r="W603" s="1">
        <v>0.67636585792327086</v>
      </c>
      <c r="X603">
        <v>0.2136309706602646</v>
      </c>
      <c r="Y603">
        <v>0.1100031714164646</v>
      </c>
      <c r="Z603">
        <v>0.32363414207672919</v>
      </c>
      <c r="AA603">
        <v>181.30012372446231</v>
      </c>
      <c r="AB603">
        <v>4879.1740015808982</v>
      </c>
      <c r="AC603" s="1">
        <v>531.67573644010929</v>
      </c>
      <c r="AD603">
        <v>129772.9230642038</v>
      </c>
      <c r="AE603" s="1" t="s">
        <v>3</v>
      </c>
      <c r="AF603">
        <v>33113.4</v>
      </c>
      <c r="AG603" s="1">
        <v>52725.402783456098</v>
      </c>
      <c r="AH603" s="1">
        <v>41.394627649999997</v>
      </c>
      <c r="AI603">
        <v>24.67473245</v>
      </c>
      <c r="AJ603">
        <v>28.819033099999999</v>
      </c>
      <c r="AK603">
        <v>2.1763499999999998</v>
      </c>
      <c r="AL603">
        <v>1.71298595</v>
      </c>
      <c r="AM603">
        <v>1.9727496</v>
      </c>
      <c r="AN603">
        <v>529.47329410883117</v>
      </c>
      <c r="AO603" s="1">
        <v>0.99533492733287043</v>
      </c>
      <c r="AP603">
        <v>1915.041896185855</v>
      </c>
      <c r="AQ603" s="1">
        <v>3507.5763959543019</v>
      </c>
      <c r="AR603" s="1">
        <v>8863.1767697495343</v>
      </c>
      <c r="AS603" s="1">
        <v>1025.625280117905</v>
      </c>
      <c r="AT603">
        <v>482.01881316719022</v>
      </c>
      <c r="AU603">
        <v>15793.43915517479</v>
      </c>
      <c r="AV603" s="1">
        <v>7799.5549379659333</v>
      </c>
      <c r="AW603" s="1">
        <v>0.458121609215</v>
      </c>
      <c r="AX603">
        <v>4704.2812899988794</v>
      </c>
      <c r="AY603" s="1">
        <v>0.28263583973</v>
      </c>
      <c r="AZ603">
        <v>854.81740068869021</v>
      </c>
      <c r="BA603">
        <v>4.9367891315000009E-2</v>
      </c>
      <c r="BB603">
        <v>3644.2996694019248</v>
      </c>
      <c r="BC603" s="1">
        <v>0.20987465972</v>
      </c>
      <c r="BD603">
        <v>17002.953298055429</v>
      </c>
      <c r="BE603" s="1">
        <v>0.55508368706130296</v>
      </c>
      <c r="BF603">
        <v>0.23346111909789441</v>
      </c>
      <c r="BG603">
        <v>0.15686210433892189</v>
      </c>
      <c r="BH603">
        <v>3.6287707421408223E-2</v>
      </c>
      <c r="BI603">
        <v>1.830538208047253E-2</v>
      </c>
    </row>
    <row r="604" spans="1:61" x14ac:dyDescent="0.35">
      <c r="A604" t="s">
        <v>1927</v>
      </c>
      <c r="B604" t="s">
        <v>1231</v>
      </c>
      <c r="C604">
        <v>37.950000000000003</v>
      </c>
      <c r="D604">
        <v>51.857413683498137</v>
      </c>
      <c r="E604">
        <v>1540.6492991499999</v>
      </c>
      <c r="F604">
        <v>2.3909954823550471E-2</v>
      </c>
      <c r="G604">
        <v>6.1367089741385057E-2</v>
      </c>
      <c r="H604" t="s">
        <v>3</v>
      </c>
      <c r="I604">
        <v>6.3523386184909894E-2</v>
      </c>
      <c r="J604">
        <v>0.80834902692496302</v>
      </c>
      <c r="K604">
        <v>5.5660487651352272E-2</v>
      </c>
      <c r="L604">
        <v>0.26322705093270699</v>
      </c>
      <c r="M604">
        <v>1.528652943215369E-2</v>
      </c>
      <c r="N604">
        <v>0.12953395780323951</v>
      </c>
      <c r="O604">
        <v>69509.993322784503</v>
      </c>
      <c r="P604" s="1">
        <v>0.15742202676688741</v>
      </c>
      <c r="Q604">
        <v>0.1764551964987455</v>
      </c>
      <c r="R604">
        <v>0.66612277673436715</v>
      </c>
      <c r="S604">
        <v>12.42</v>
      </c>
      <c r="T604">
        <v>89066.041810616516</v>
      </c>
      <c r="U604" s="1">
        <v>140.21304746977231</v>
      </c>
      <c r="V604">
        <v>290673.34706695221</v>
      </c>
      <c r="W604" s="1">
        <v>0.68282939894317218</v>
      </c>
      <c r="X604">
        <v>0.23858058314368569</v>
      </c>
      <c r="Y604">
        <v>7.8590017913142254E-2</v>
      </c>
      <c r="Z604">
        <v>0.31717060105682782</v>
      </c>
      <c r="AA604">
        <v>290.6733470669522</v>
      </c>
      <c r="AB604">
        <v>9230.257112347319</v>
      </c>
      <c r="AC604" s="1">
        <v>783.39117925291396</v>
      </c>
      <c r="AD604">
        <v>250734.9547460438</v>
      </c>
      <c r="AE604" s="1" t="s">
        <v>3</v>
      </c>
      <c r="AF604">
        <v>44192.75</v>
      </c>
      <c r="AG604" s="1">
        <v>83835.257623538462</v>
      </c>
      <c r="AH604" s="1">
        <v>49.110015449999999</v>
      </c>
      <c r="AI604">
        <v>28.9841421</v>
      </c>
      <c r="AJ604">
        <v>33.148540799999992</v>
      </c>
      <c r="AK604">
        <v>1.9455</v>
      </c>
      <c r="AL604">
        <v>1.45522785</v>
      </c>
      <c r="AM604">
        <v>1.70827905</v>
      </c>
      <c r="AN604">
        <v>1261.3554074875631</v>
      </c>
      <c r="AO604" s="1">
        <v>0.96635720592308005</v>
      </c>
      <c r="AP604">
        <v>2053.1152657888451</v>
      </c>
      <c r="AQ604" s="1">
        <v>2770.1730698622619</v>
      </c>
      <c r="AR604" s="1">
        <v>8724.2258284000181</v>
      </c>
      <c r="AS604" s="1">
        <v>911.64535516443868</v>
      </c>
      <c r="AT604">
        <v>441.77611758770229</v>
      </c>
      <c r="AU604">
        <v>14900.93563680327</v>
      </c>
      <c r="AV604" s="1">
        <v>4355.1632221320106</v>
      </c>
      <c r="AW604" s="1">
        <v>0.27217920213000002</v>
      </c>
      <c r="AX604">
        <v>9672.3120660883342</v>
      </c>
      <c r="AY604" s="1">
        <v>0.56781225269499991</v>
      </c>
      <c r="AZ604">
        <v>1377.9014907057101</v>
      </c>
      <c r="BA604">
        <v>8.0395776130000013E-2</v>
      </c>
      <c r="BB604">
        <v>1350.304027459835</v>
      </c>
      <c r="BC604" s="1">
        <v>7.9612769054999991E-2</v>
      </c>
      <c r="BD604">
        <v>16755.680806385892</v>
      </c>
      <c r="BE604" s="1">
        <v>0.56717590960871178</v>
      </c>
      <c r="BF604">
        <v>0.22346207941217111</v>
      </c>
      <c r="BG604">
        <v>0.15560205978073141</v>
      </c>
      <c r="BH604">
        <v>3.560463276461634E-2</v>
      </c>
      <c r="BI604">
        <v>1.8155318433769621E-2</v>
      </c>
    </row>
    <row r="605" spans="1:61" x14ac:dyDescent="0.35">
      <c r="A605" t="s">
        <v>1928</v>
      </c>
      <c r="B605" t="s">
        <v>1232</v>
      </c>
      <c r="C605">
        <v>15.05</v>
      </c>
      <c r="D605">
        <v>327.943121894363</v>
      </c>
      <c r="E605">
        <v>4110.94118325</v>
      </c>
      <c r="F605">
        <v>4.2885993458152867E-3</v>
      </c>
      <c r="G605">
        <v>0.43017953849090301</v>
      </c>
      <c r="H605">
        <v>2.163532780127984E-3</v>
      </c>
      <c r="I605">
        <v>0.11748739483086031</v>
      </c>
      <c r="J605">
        <v>0.34248883653843137</v>
      </c>
      <c r="K605">
        <v>0.12183029344434949</v>
      </c>
      <c r="L605">
        <v>0.98888388538601824</v>
      </c>
      <c r="M605">
        <v>6.3130801999009736E-2</v>
      </c>
      <c r="N605">
        <v>0.19484497814844479</v>
      </c>
      <c r="O605">
        <v>66419.930708736007</v>
      </c>
      <c r="P605" s="1">
        <v>0.26110272110186949</v>
      </c>
      <c r="Q605">
        <v>0.19051873629750851</v>
      </c>
      <c r="R605">
        <v>0.54837854260062213</v>
      </c>
      <c r="S605">
        <v>49.287999999999997</v>
      </c>
      <c r="T605">
        <v>88971.33323838051</v>
      </c>
      <c r="U605" s="1">
        <v>92.150114813073117</v>
      </c>
      <c r="V605">
        <v>128014.5356078069</v>
      </c>
      <c r="W605" s="1">
        <v>0.64594949085797315</v>
      </c>
      <c r="X605">
        <v>0.27549810972385103</v>
      </c>
      <c r="Y605">
        <v>7.8552399418175767E-2</v>
      </c>
      <c r="Z605">
        <v>0.35405050914202679</v>
      </c>
      <c r="AA605">
        <v>128.01453560780701</v>
      </c>
      <c r="AB605">
        <v>5281.5754026734303</v>
      </c>
      <c r="AC605" s="1">
        <v>583.01088336910266</v>
      </c>
      <c r="AD605">
        <v>76851.219577748489</v>
      </c>
      <c r="AE605" s="1" t="s">
        <v>3</v>
      </c>
      <c r="AF605">
        <v>28766.924999999999</v>
      </c>
      <c r="AG605" s="1">
        <v>42301.119749968369</v>
      </c>
      <c r="AH605" s="1">
        <v>59.645931599999997</v>
      </c>
      <c r="AI605">
        <v>36.043868450000012</v>
      </c>
      <c r="AJ605">
        <v>44.629409350000003</v>
      </c>
      <c r="AK605">
        <v>2.7210000000000001</v>
      </c>
      <c r="AL605">
        <v>2.1490593499999999</v>
      </c>
      <c r="AM605">
        <v>2.4948447499999999</v>
      </c>
      <c r="AN605">
        <v>7.2906756133461856E-2</v>
      </c>
      <c r="AO605">
        <v>1.266922684265835</v>
      </c>
      <c r="AP605">
        <v>2659.6237308061059</v>
      </c>
      <c r="AQ605" s="1">
        <v>4110.8466670261141</v>
      </c>
      <c r="AR605" s="1">
        <v>9944.5965577976676</v>
      </c>
      <c r="AS605" s="1">
        <v>1343.015788253178</v>
      </c>
      <c r="AT605" s="1">
        <v>722.5439569869269</v>
      </c>
      <c r="AU605">
        <v>18780.626700869991</v>
      </c>
      <c r="AV605" s="1">
        <v>9906.908627738736</v>
      </c>
      <c r="AW605" s="1">
        <v>0.50501313185499996</v>
      </c>
      <c r="AX605">
        <v>4751.1665059008646</v>
      </c>
      <c r="AY605" s="1">
        <v>0.230636450435</v>
      </c>
      <c r="AZ605">
        <v>1022.862693598425</v>
      </c>
      <c r="BA605">
        <v>4.9362068954999998E-2</v>
      </c>
      <c r="BB605">
        <v>4318.5739937915741</v>
      </c>
      <c r="BC605" s="1">
        <v>0.214988348775</v>
      </c>
      <c r="BD605">
        <v>19999.511821029599</v>
      </c>
      <c r="BE605" s="1">
        <v>0.55864809973165019</v>
      </c>
      <c r="BF605">
        <v>0.21864960929198729</v>
      </c>
      <c r="BG605">
        <v>0.17200285035843371</v>
      </c>
      <c r="BH605">
        <v>3.4418562349589017E-2</v>
      </c>
      <c r="BI605">
        <v>1.6280878268339901E-2</v>
      </c>
    </row>
    <row r="606" spans="1:61" x14ac:dyDescent="0.35">
      <c r="A606" t="s">
        <v>1929</v>
      </c>
      <c r="B606" t="s">
        <v>1233</v>
      </c>
      <c r="C606">
        <v>121.3</v>
      </c>
      <c r="D606">
        <v>11.49054936781928</v>
      </c>
      <c r="E606">
        <v>1291.32875605</v>
      </c>
      <c r="F606">
        <v>6.7203754913049661E-3</v>
      </c>
      <c r="G606">
        <v>1.0959030937418211E-2</v>
      </c>
      <c r="H606" t="s">
        <v>3</v>
      </c>
      <c r="I606">
        <v>1.8756805495657149E-2</v>
      </c>
      <c r="J606">
        <v>0.94442937240139369</v>
      </c>
      <c r="K606">
        <v>2.816021489127693E-2</v>
      </c>
      <c r="L606">
        <v>0.39544020443232369</v>
      </c>
      <c r="M606">
        <v>5.8316133053065138E-3</v>
      </c>
      <c r="N606">
        <v>0.1561702395773808</v>
      </c>
      <c r="O606">
        <v>61933.213273373512</v>
      </c>
      <c r="P606" s="1">
        <v>0.20730827875113281</v>
      </c>
      <c r="Q606">
        <v>0.18329434015701629</v>
      </c>
      <c r="R606">
        <v>0.60939738109185104</v>
      </c>
      <c r="S606">
        <v>12.903499999999999</v>
      </c>
      <c r="T606">
        <v>79743.495068981516</v>
      </c>
      <c r="U606" s="1">
        <v>105.2347952263801</v>
      </c>
      <c r="V606">
        <v>234273.53063703739</v>
      </c>
      <c r="W606" s="1">
        <v>0.80900390371743414</v>
      </c>
      <c r="X606">
        <v>7.6066630927648662E-2</v>
      </c>
      <c r="Y606">
        <v>0.1149294653549173</v>
      </c>
      <c r="Z606">
        <v>0.19099609628256589</v>
      </c>
      <c r="AA606">
        <v>234.27353063703751</v>
      </c>
      <c r="AB606">
        <v>5561.912694885511</v>
      </c>
      <c r="AC606" s="1">
        <v>555.01536062189211</v>
      </c>
      <c r="AD606">
        <v>186599.21754492371</v>
      </c>
      <c r="AE606" s="1" t="s">
        <v>3</v>
      </c>
      <c r="AF606">
        <v>40633.599999999999</v>
      </c>
      <c r="AG606" s="1">
        <v>64513.943397852927</v>
      </c>
      <c r="AH606" s="1">
        <v>31.831383349999999</v>
      </c>
      <c r="AI606">
        <v>21.645057900000001</v>
      </c>
      <c r="AJ606">
        <v>24.043936850000001</v>
      </c>
      <c r="AK606">
        <v>1.2969999999999999</v>
      </c>
      <c r="AL606">
        <v>0.92890459999999986</v>
      </c>
      <c r="AM606">
        <v>1.07083485</v>
      </c>
      <c r="AN606">
        <v>1196.113986896069</v>
      </c>
      <c r="AO606" s="1">
        <v>1.1589701844522979</v>
      </c>
      <c r="AP606">
        <v>1991.187213380055</v>
      </c>
      <c r="AQ606" s="1">
        <v>3048.305888582473</v>
      </c>
      <c r="AR606" s="1">
        <v>8140.7907131870579</v>
      </c>
      <c r="AS606" s="1">
        <v>875.97782270866753</v>
      </c>
      <c r="AT606">
        <v>369.62642615526391</v>
      </c>
      <c r="AU606">
        <v>14425.888064013519</v>
      </c>
      <c r="AV606" s="1">
        <v>7444.6444956623354</v>
      </c>
      <c r="AW606" s="1">
        <v>0.45570974908499989</v>
      </c>
      <c r="AX606">
        <v>6038.337250964034</v>
      </c>
      <c r="AY606" s="1">
        <v>0.35961967999500011</v>
      </c>
      <c r="AZ606">
        <v>1099.7582003859</v>
      </c>
      <c r="BA606">
        <v>6.6087251804999997E-2</v>
      </c>
      <c r="BB606">
        <v>1982.2821567047599</v>
      </c>
      <c r="BC606" s="1">
        <v>0.11858331911</v>
      </c>
      <c r="BD606">
        <v>16565.02210371703</v>
      </c>
      <c r="BE606" s="1">
        <v>0.54565969275210746</v>
      </c>
      <c r="BF606">
        <v>0.23478735083355129</v>
      </c>
      <c r="BG606">
        <v>0.15794780076240189</v>
      </c>
      <c r="BH606">
        <v>4.424518287497934E-2</v>
      </c>
      <c r="BI606">
        <v>1.7359972776960119E-2</v>
      </c>
    </row>
    <row r="607" spans="1:61" x14ac:dyDescent="0.35">
      <c r="A607" t="s">
        <v>1930</v>
      </c>
      <c r="B607" t="s">
        <v>1234</v>
      </c>
      <c r="C607">
        <v>15.5</v>
      </c>
      <c r="D607">
        <v>276.2425385586821</v>
      </c>
      <c r="E607">
        <v>3065.3170854999998</v>
      </c>
      <c r="F607">
        <v>5.7986297123130241E-3</v>
      </c>
      <c r="G607">
        <v>0.19851095981695979</v>
      </c>
      <c r="H607">
        <v>1.7670261941730579E-3</v>
      </c>
      <c r="I607">
        <v>0.1252823440627793</v>
      </c>
      <c r="J607">
        <v>0.5338737395860631</v>
      </c>
      <c r="K607">
        <v>0.1369193087143582</v>
      </c>
      <c r="L607">
        <v>0.98310087482893616</v>
      </c>
      <c r="M607">
        <v>5.285633056899923E-2</v>
      </c>
      <c r="N607">
        <v>0.19078453319519079</v>
      </c>
      <c r="O607">
        <v>65560.089148366009</v>
      </c>
      <c r="P607" s="1">
        <v>0.2434428145411999</v>
      </c>
      <c r="Q607">
        <v>0.18605217079031849</v>
      </c>
      <c r="R607">
        <v>0.57050501466848158</v>
      </c>
      <c r="S607">
        <v>30.941500000000001</v>
      </c>
      <c r="T607">
        <v>87256.718642410007</v>
      </c>
      <c r="U607" s="1">
        <v>105.3811500001848</v>
      </c>
      <c r="V607">
        <v>129205.95930040401</v>
      </c>
      <c r="W607" s="1">
        <v>0.66218379790151971</v>
      </c>
      <c r="X607">
        <v>0.25159183843692079</v>
      </c>
      <c r="Y607">
        <v>8.6224363661559528E-2</v>
      </c>
      <c r="Z607">
        <v>0.33781620209848029</v>
      </c>
      <c r="AA607">
        <v>129.205959300404</v>
      </c>
      <c r="AB607">
        <v>4305.1243297485325</v>
      </c>
      <c r="AC607" s="1">
        <v>485.34899629713402</v>
      </c>
      <c r="AD607">
        <v>83076.756307932403</v>
      </c>
      <c r="AE607" s="1" t="s">
        <v>3</v>
      </c>
      <c r="AF607">
        <v>29498.55</v>
      </c>
      <c r="AG607" s="1">
        <v>44931.268141033659</v>
      </c>
      <c r="AH607" s="1">
        <v>51.494921749999989</v>
      </c>
      <c r="AI607">
        <v>30.854032400000001</v>
      </c>
      <c r="AJ607">
        <v>37.485062250000013</v>
      </c>
      <c r="AK607">
        <v>2.6030000000000002</v>
      </c>
      <c r="AL607">
        <v>2.1011975500000002</v>
      </c>
      <c r="AM607">
        <v>2.4531448999999999</v>
      </c>
      <c r="AN607">
        <v>7.2906756133461856E-2</v>
      </c>
      <c r="AO607">
        <v>1.0997276496945849</v>
      </c>
      <c r="AP607">
        <v>2221.9946410986722</v>
      </c>
      <c r="AQ607" s="1">
        <v>3897.1651624020328</v>
      </c>
      <c r="AR607" s="1">
        <v>9539.3869750526719</v>
      </c>
      <c r="AS607" s="1">
        <v>1288.393446181324</v>
      </c>
      <c r="AT607" s="1">
        <v>619.3893214826187</v>
      </c>
      <c r="AU607">
        <v>17566.329546217319</v>
      </c>
      <c r="AV607" s="1">
        <v>9832.3806235058364</v>
      </c>
      <c r="AW607" s="1">
        <v>0.53310269090000006</v>
      </c>
      <c r="AX607">
        <v>3703.8620301730148</v>
      </c>
      <c r="AY607" s="1">
        <v>0.20049591744500009</v>
      </c>
      <c r="AZ607">
        <v>777.27395671549516</v>
      </c>
      <c r="BA607">
        <v>4.2031052854999987E-2</v>
      </c>
      <c r="BB607">
        <v>4147.7736221609057</v>
      </c>
      <c r="BC607" s="1">
        <v>0.22437033881499999</v>
      </c>
      <c r="BD607">
        <v>18461.29023255525</v>
      </c>
      <c r="BE607" s="1">
        <v>0.56005322311943972</v>
      </c>
      <c r="BF607">
        <v>0.232286882679485</v>
      </c>
      <c r="BG607">
        <v>0.1644258972830496</v>
      </c>
      <c r="BH607">
        <v>3.0825244532524231E-2</v>
      </c>
      <c r="BI607">
        <v>1.2408752385501419E-2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9"/>
  <sheetViews>
    <sheetView workbookViewId="0"/>
  </sheetViews>
  <sheetFormatPr defaultRowHeight="14.5" x14ac:dyDescent="0.35"/>
  <cols>
    <col min="1" max="1" width="64.453125" bestFit="1" customWidth="1"/>
    <col min="2" max="2" width="12.90625" bestFit="1" customWidth="1"/>
  </cols>
  <sheetData>
    <row r="1" spans="1:2" x14ac:dyDescent="0.35">
      <c r="A1" t="s">
        <v>1268</v>
      </c>
      <c r="B1" s="5">
        <v>68.047854785478549</v>
      </c>
    </row>
    <row r="2" spans="1:2" x14ac:dyDescent="0.35">
      <c r="A2" t="s">
        <v>1269</v>
      </c>
      <c r="B2" s="5">
        <v>95.47068683534107</v>
      </c>
    </row>
    <row r="3" spans="1:2" x14ac:dyDescent="0.35">
      <c r="A3" t="s">
        <v>1270</v>
      </c>
      <c r="B3" s="5">
        <v>2400.8433995627061</v>
      </c>
    </row>
    <row r="4" spans="1:2" x14ac:dyDescent="0.35">
      <c r="A4" t="s">
        <v>1957</v>
      </c>
      <c r="B4" s="3">
        <v>3.2322157171992591E-2</v>
      </c>
    </row>
    <row r="5" spans="1:2" x14ac:dyDescent="0.35">
      <c r="A5" t="s">
        <v>1271</v>
      </c>
      <c r="B5" s="3">
        <v>0.1061229392174351</v>
      </c>
    </row>
    <row r="6" spans="1:2" x14ac:dyDescent="0.35">
      <c r="A6" t="s">
        <v>1272</v>
      </c>
      <c r="B6" s="3">
        <v>2.2561988504302449E-3</v>
      </c>
    </row>
    <row r="7" spans="1:2" x14ac:dyDescent="0.35">
      <c r="A7" t="s">
        <v>1273</v>
      </c>
      <c r="B7" s="3">
        <v>5.6248985796546573E-2</v>
      </c>
    </row>
    <row r="8" spans="1:2" x14ac:dyDescent="0.35">
      <c r="A8" t="s">
        <v>1274</v>
      </c>
      <c r="B8" s="3">
        <v>0.82345351553426849</v>
      </c>
    </row>
    <row r="9" spans="1:2" x14ac:dyDescent="0.35">
      <c r="A9" t="s">
        <v>1275</v>
      </c>
      <c r="B9" s="3">
        <v>5.0678885529216768E-2</v>
      </c>
    </row>
    <row r="10" spans="1:2" x14ac:dyDescent="0.35">
      <c r="A10" t="s">
        <v>1276</v>
      </c>
      <c r="B10" s="3">
        <v>0.43841948113366008</v>
      </c>
    </row>
    <row r="11" spans="1:2" x14ac:dyDescent="0.35">
      <c r="A11" t="s">
        <v>1277</v>
      </c>
      <c r="B11" s="3">
        <v>3.5152490709074398E-2</v>
      </c>
    </row>
    <row r="12" spans="1:2" x14ac:dyDescent="0.35">
      <c r="A12" t="s">
        <v>1278</v>
      </c>
      <c r="B12" s="3">
        <v>0.1565564937872779</v>
      </c>
    </row>
    <row r="13" spans="1:2" x14ac:dyDescent="0.35">
      <c r="A13" t="s">
        <v>1279</v>
      </c>
      <c r="B13" s="4">
        <v>66399.003381781964</v>
      </c>
    </row>
    <row r="14" spans="1:2" x14ac:dyDescent="0.35">
      <c r="A14" t="s">
        <v>1280</v>
      </c>
      <c r="B14" s="3">
        <v>0.1959882126859146</v>
      </c>
    </row>
    <row r="15" spans="1:2" x14ac:dyDescent="0.35">
      <c r="A15" t="s">
        <v>1281</v>
      </c>
      <c r="B15" s="3">
        <v>0.1845054262459315</v>
      </c>
    </row>
    <row r="16" spans="1:2" x14ac:dyDescent="0.35">
      <c r="A16" t="s">
        <v>1282</v>
      </c>
      <c r="B16" s="3">
        <v>0.61950636106815382</v>
      </c>
    </row>
    <row r="17" spans="1:2" x14ac:dyDescent="0.35">
      <c r="A17" t="s">
        <v>1283</v>
      </c>
      <c r="B17">
        <v>20.854776859504131</v>
      </c>
    </row>
    <row r="18" spans="1:2" x14ac:dyDescent="0.35">
      <c r="A18" t="s">
        <v>1284</v>
      </c>
      <c r="B18" s="4">
        <v>87381.587536386272</v>
      </c>
    </row>
    <row r="19" spans="1:2" x14ac:dyDescent="0.35">
      <c r="A19" t="s">
        <v>1285</v>
      </c>
      <c r="B19">
        <v>119.6008485810419</v>
      </c>
    </row>
    <row r="20" spans="1:2" x14ac:dyDescent="0.35">
      <c r="A20" t="s">
        <v>1286</v>
      </c>
      <c r="B20" s="4">
        <v>232719.4568420604</v>
      </c>
    </row>
    <row r="21" spans="1:2" x14ac:dyDescent="0.35">
      <c r="A21" t="s">
        <v>1287</v>
      </c>
      <c r="B21" s="3">
        <v>0.74157269528678604</v>
      </c>
    </row>
    <row r="22" spans="1:2" x14ac:dyDescent="0.35">
      <c r="A22" t="s">
        <v>1288</v>
      </c>
      <c r="B22" s="3">
        <v>0.14293178686096669</v>
      </c>
    </row>
    <row r="23" spans="1:2" x14ac:dyDescent="0.35">
      <c r="A23" t="s">
        <v>1289</v>
      </c>
      <c r="B23" s="3">
        <v>0.1154955178522472</v>
      </c>
    </row>
    <row r="24" spans="1:2" x14ac:dyDescent="0.35">
      <c r="A24" t="s">
        <v>1290</v>
      </c>
      <c r="B24" s="3">
        <v>0.2584273047132139</v>
      </c>
    </row>
    <row r="25" spans="1:2" x14ac:dyDescent="0.35">
      <c r="A25" t="s">
        <v>1291</v>
      </c>
      <c r="B25" s="4">
        <v>232.7194568420604</v>
      </c>
    </row>
    <row r="26" spans="1:2" x14ac:dyDescent="0.35">
      <c r="A26" t="s">
        <v>1292</v>
      </c>
      <c r="B26" s="4">
        <v>7046.0716142011806</v>
      </c>
    </row>
    <row r="27" spans="1:2" x14ac:dyDescent="0.35">
      <c r="A27" t="s">
        <v>1293</v>
      </c>
      <c r="B27" s="4">
        <v>692.4556465551658</v>
      </c>
    </row>
    <row r="28" spans="1:2" x14ac:dyDescent="0.35">
      <c r="A28" t="s">
        <v>1294</v>
      </c>
      <c r="B28" s="4">
        <v>191996.23510793669</v>
      </c>
    </row>
    <row r="29" spans="1:2" x14ac:dyDescent="0.35">
      <c r="A29" t="s">
        <v>1295</v>
      </c>
      <c r="B29" t="s">
        <v>3</v>
      </c>
    </row>
    <row r="30" spans="1:2" x14ac:dyDescent="0.35">
      <c r="A30" t="s">
        <v>1296</v>
      </c>
      <c r="B30" s="4">
        <v>41132.594059405943</v>
      </c>
    </row>
    <row r="31" spans="1:2" x14ac:dyDescent="0.35">
      <c r="A31" t="s">
        <v>1297</v>
      </c>
      <c r="B31" s="4">
        <v>77775.688222777797</v>
      </c>
    </row>
    <row r="32" spans="1:2" x14ac:dyDescent="0.35">
      <c r="A32" t="s">
        <v>1298</v>
      </c>
      <c r="B32">
        <v>47.368650508250823</v>
      </c>
    </row>
    <row r="33" spans="1:2" x14ac:dyDescent="0.35">
      <c r="A33" t="s">
        <v>1299</v>
      </c>
      <c r="B33">
        <v>27.262154113861381</v>
      </c>
    </row>
    <row r="34" spans="1:2" x14ac:dyDescent="0.35">
      <c r="A34" t="s">
        <v>1300</v>
      </c>
      <c r="B34">
        <v>32.403683491749177</v>
      </c>
    </row>
    <row r="35" spans="1:2" x14ac:dyDescent="0.35">
      <c r="A35" t="s">
        <v>1301</v>
      </c>
      <c r="B35">
        <v>1.7986749174917489</v>
      </c>
    </row>
    <row r="36" spans="1:2" x14ac:dyDescent="0.35">
      <c r="A36" t="s">
        <v>1302</v>
      </c>
      <c r="B36">
        <v>1.3215761485148509</v>
      </c>
    </row>
    <row r="37" spans="1:2" x14ac:dyDescent="0.35">
      <c r="A37" t="s">
        <v>1303</v>
      </c>
      <c r="B37">
        <v>1.576992744224422</v>
      </c>
    </row>
    <row r="38" spans="1:2" x14ac:dyDescent="0.35">
      <c r="A38" t="s">
        <v>617</v>
      </c>
      <c r="B38" s="4">
        <v>796.46933623175437</v>
      </c>
    </row>
    <row r="39" spans="1:2" x14ac:dyDescent="0.35">
      <c r="A39" t="s">
        <v>1304</v>
      </c>
      <c r="B39">
        <v>1.0608204304698849</v>
      </c>
    </row>
    <row r="40" spans="1:2" x14ac:dyDescent="0.35">
      <c r="A40" t="s">
        <v>1305</v>
      </c>
      <c r="B40" s="4">
        <v>2083.4158409958059</v>
      </c>
    </row>
    <row r="41" spans="1:2" x14ac:dyDescent="0.35">
      <c r="A41" t="s">
        <v>1306</v>
      </c>
      <c r="B41" s="4">
        <v>3090.2346054760428</v>
      </c>
    </row>
    <row r="42" spans="1:2" x14ac:dyDescent="0.35">
      <c r="A42" t="s">
        <v>1307</v>
      </c>
      <c r="B42" s="4">
        <v>8803.3049529097771</v>
      </c>
    </row>
    <row r="43" spans="1:2" x14ac:dyDescent="0.35">
      <c r="A43" t="s">
        <v>1308</v>
      </c>
      <c r="B43" s="4">
        <v>956.79044128010855</v>
      </c>
    </row>
    <row r="44" spans="1:2" x14ac:dyDescent="0.35">
      <c r="A44" t="s">
        <v>1309</v>
      </c>
      <c r="B44" s="4">
        <v>501.87144987897028</v>
      </c>
    </row>
    <row r="45" spans="1:2" x14ac:dyDescent="0.35">
      <c r="A45" t="s">
        <v>1310</v>
      </c>
      <c r="B45" s="4">
        <v>15427.497675247119</v>
      </c>
    </row>
    <row r="46" spans="1:2" x14ac:dyDescent="0.35">
      <c r="A46" t="s">
        <v>1311</v>
      </c>
      <c r="B46" s="4">
        <v>6860.5037569318029</v>
      </c>
    </row>
    <row r="47" spans="1:2" x14ac:dyDescent="0.35">
      <c r="A47" t="s">
        <v>1312</v>
      </c>
      <c r="B47" s="3">
        <v>0.40464442874224421</v>
      </c>
    </row>
    <row r="48" spans="1:2" x14ac:dyDescent="0.35">
      <c r="A48" t="s">
        <v>1313</v>
      </c>
      <c r="B48" s="4">
        <v>6903.1652953272014</v>
      </c>
    </row>
    <row r="49" spans="1:2" x14ac:dyDescent="0.35">
      <c r="A49" t="s">
        <v>1314</v>
      </c>
      <c r="B49" s="3">
        <v>0.40299845755396041</v>
      </c>
    </row>
    <row r="50" spans="1:2" x14ac:dyDescent="0.35">
      <c r="A50" t="s">
        <v>1315</v>
      </c>
      <c r="B50" s="4">
        <v>1196.597453363981</v>
      </c>
    </row>
    <row r="51" spans="1:2" x14ac:dyDescent="0.35">
      <c r="A51" t="s">
        <v>1316</v>
      </c>
      <c r="B51" s="3">
        <v>7.0422724132013198E-2</v>
      </c>
    </row>
    <row r="52" spans="1:2" x14ac:dyDescent="0.35">
      <c r="A52" t="s">
        <v>1317</v>
      </c>
      <c r="B52" s="4">
        <v>2153.5942160858781</v>
      </c>
    </row>
    <row r="53" spans="1:2" x14ac:dyDescent="0.35">
      <c r="A53" t="s">
        <v>1318</v>
      </c>
      <c r="B53" s="3">
        <v>0.1219343895754125</v>
      </c>
    </row>
    <row r="54" spans="1:2" x14ac:dyDescent="0.35">
      <c r="A54" t="s">
        <v>1319</v>
      </c>
      <c r="B54" s="4">
        <v>17113.860721708861</v>
      </c>
    </row>
    <row r="55" spans="1:2" x14ac:dyDescent="0.35">
      <c r="A55" t="s">
        <v>1320</v>
      </c>
      <c r="B55" s="3">
        <v>0.559167045980143</v>
      </c>
    </row>
    <row r="56" spans="1:2" x14ac:dyDescent="0.35">
      <c r="A56" t="s">
        <v>1321</v>
      </c>
      <c r="B56" s="3">
        <v>0.2331072385840412</v>
      </c>
    </row>
    <row r="57" spans="1:2" x14ac:dyDescent="0.35">
      <c r="A57" t="s">
        <v>1322</v>
      </c>
      <c r="B57" s="3">
        <v>0.15023474727874361</v>
      </c>
    </row>
    <row r="58" spans="1:2" x14ac:dyDescent="0.35">
      <c r="A58" t="s">
        <v>1323</v>
      </c>
      <c r="B58" s="3">
        <v>3.7203420422881738E-2</v>
      </c>
    </row>
    <row r="59" spans="1:2" x14ac:dyDescent="0.35">
      <c r="A59" t="s">
        <v>1324</v>
      </c>
      <c r="B59" s="3">
        <v>2.0287547734190441E-2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09"/>
  <sheetViews>
    <sheetView topLeftCell="A2" workbookViewId="0">
      <selection activeCell="A2" sqref="A2"/>
    </sheetView>
  </sheetViews>
  <sheetFormatPr defaultRowHeight="14.5" x14ac:dyDescent="0.35"/>
  <cols>
    <col min="1" max="1" width="26.26953125" bestFit="1" customWidth="1"/>
  </cols>
  <sheetData>
    <row r="1" spans="1:3" x14ac:dyDescent="0.35">
      <c r="A1" t="s">
        <v>615</v>
      </c>
      <c r="C1" t="s">
        <v>1</v>
      </c>
    </row>
    <row r="3" spans="1:3" x14ac:dyDescent="0.35">
      <c r="A3" t="s">
        <v>2</v>
      </c>
      <c r="B3" t="s">
        <v>629</v>
      </c>
      <c r="C3">
        <v>45187</v>
      </c>
    </row>
    <row r="4" spans="1:3" x14ac:dyDescent="0.35">
      <c r="A4" t="s">
        <v>4</v>
      </c>
      <c r="B4" t="s">
        <v>630</v>
      </c>
      <c r="C4">
        <v>49494</v>
      </c>
    </row>
    <row r="5" spans="1:3" x14ac:dyDescent="0.35">
      <c r="A5" t="s">
        <v>5</v>
      </c>
      <c r="B5" t="s">
        <v>631</v>
      </c>
      <c r="C5">
        <v>43489</v>
      </c>
    </row>
    <row r="6" spans="1:3" x14ac:dyDescent="0.35">
      <c r="A6" t="s">
        <v>6</v>
      </c>
      <c r="B6" t="s">
        <v>632</v>
      </c>
      <c r="C6">
        <v>45906</v>
      </c>
    </row>
    <row r="7" spans="1:3" x14ac:dyDescent="0.35">
      <c r="A7" t="s">
        <v>7</v>
      </c>
      <c r="B7" t="s">
        <v>633</v>
      </c>
      <c r="C7">
        <v>45757</v>
      </c>
    </row>
    <row r="8" spans="1:3" x14ac:dyDescent="0.35">
      <c r="A8" t="s">
        <v>8</v>
      </c>
      <c r="B8" t="s">
        <v>634</v>
      </c>
      <c r="C8">
        <v>43497</v>
      </c>
    </row>
    <row r="9" spans="1:3" x14ac:dyDescent="0.35">
      <c r="A9" t="s">
        <v>9</v>
      </c>
      <c r="B9" t="s">
        <v>635</v>
      </c>
      <c r="C9">
        <v>46847</v>
      </c>
    </row>
    <row r="10" spans="1:3" x14ac:dyDescent="0.35">
      <c r="A10" t="s">
        <v>10</v>
      </c>
      <c r="B10" t="s">
        <v>636</v>
      </c>
      <c r="C10">
        <v>45195</v>
      </c>
    </row>
    <row r="11" spans="1:3" x14ac:dyDescent="0.35">
      <c r="A11" t="s">
        <v>11</v>
      </c>
      <c r="B11" t="s">
        <v>637</v>
      </c>
      <c r="C11">
        <v>49759</v>
      </c>
    </row>
    <row r="12" spans="1:3" x14ac:dyDescent="0.35">
      <c r="A12" t="s">
        <v>12</v>
      </c>
      <c r="B12" t="s">
        <v>638</v>
      </c>
      <c r="C12">
        <v>46623</v>
      </c>
    </row>
    <row r="13" spans="1:3" x14ac:dyDescent="0.35">
      <c r="A13" t="s">
        <v>13</v>
      </c>
      <c r="B13" t="s">
        <v>639</v>
      </c>
      <c r="C13">
        <v>48207</v>
      </c>
    </row>
    <row r="14" spans="1:3" x14ac:dyDescent="0.35">
      <c r="A14" t="s">
        <v>14</v>
      </c>
      <c r="B14" t="s">
        <v>640</v>
      </c>
      <c r="C14">
        <v>48991</v>
      </c>
    </row>
    <row r="15" spans="1:3" x14ac:dyDescent="0.35">
      <c r="A15" t="s">
        <v>15</v>
      </c>
      <c r="B15" t="s">
        <v>641</v>
      </c>
      <c r="C15">
        <v>47415</v>
      </c>
    </row>
    <row r="16" spans="1:3" x14ac:dyDescent="0.35">
      <c r="A16" t="s">
        <v>16</v>
      </c>
      <c r="B16" t="s">
        <v>642</v>
      </c>
      <c r="C16">
        <v>46631</v>
      </c>
    </row>
    <row r="17" spans="1:3" x14ac:dyDescent="0.35">
      <c r="A17" t="s">
        <v>17</v>
      </c>
      <c r="B17" t="s">
        <v>643</v>
      </c>
      <c r="C17">
        <v>47043</v>
      </c>
    </row>
    <row r="18" spans="1:3" x14ac:dyDescent="0.35">
      <c r="A18" t="s">
        <v>18</v>
      </c>
      <c r="B18" t="s">
        <v>644</v>
      </c>
      <c r="C18">
        <v>47423</v>
      </c>
    </row>
    <row r="19" spans="1:3" x14ac:dyDescent="0.35">
      <c r="A19" t="s">
        <v>19</v>
      </c>
      <c r="B19" t="s">
        <v>645</v>
      </c>
      <c r="C19">
        <v>43505</v>
      </c>
    </row>
    <row r="20" spans="1:3" x14ac:dyDescent="0.35">
      <c r="A20" t="s">
        <v>20</v>
      </c>
      <c r="B20" t="s">
        <v>646</v>
      </c>
      <c r="C20">
        <v>43513</v>
      </c>
    </row>
    <row r="21" spans="1:3" x14ac:dyDescent="0.35">
      <c r="A21" t="s">
        <v>21</v>
      </c>
      <c r="B21" t="s">
        <v>647</v>
      </c>
      <c r="C21">
        <v>43521</v>
      </c>
    </row>
    <row r="22" spans="1:3" x14ac:dyDescent="0.35">
      <c r="A22" t="s">
        <v>22</v>
      </c>
      <c r="B22" t="s">
        <v>648</v>
      </c>
      <c r="C22">
        <v>49171</v>
      </c>
    </row>
    <row r="23" spans="1:3" x14ac:dyDescent="0.35">
      <c r="A23" t="s">
        <v>23</v>
      </c>
      <c r="B23" t="s">
        <v>649</v>
      </c>
      <c r="C23">
        <v>48298</v>
      </c>
    </row>
    <row r="24" spans="1:3" x14ac:dyDescent="0.35">
      <c r="A24" t="s">
        <v>24</v>
      </c>
      <c r="B24" t="s">
        <v>650</v>
      </c>
      <c r="C24">
        <v>48124</v>
      </c>
    </row>
    <row r="25" spans="1:3" x14ac:dyDescent="0.35">
      <c r="A25" t="s">
        <v>25</v>
      </c>
      <c r="B25" t="s">
        <v>651</v>
      </c>
      <c r="C25">
        <v>48116</v>
      </c>
    </row>
    <row r="26" spans="1:3" x14ac:dyDescent="0.35">
      <c r="A26" t="s">
        <v>26</v>
      </c>
      <c r="B26" t="s">
        <v>652</v>
      </c>
      <c r="C26">
        <v>46706</v>
      </c>
    </row>
    <row r="27" spans="1:3" x14ac:dyDescent="0.35">
      <c r="A27" t="s">
        <v>27</v>
      </c>
      <c r="B27" t="s">
        <v>653</v>
      </c>
      <c r="C27">
        <v>43539</v>
      </c>
    </row>
    <row r="28" spans="1:3" x14ac:dyDescent="0.35">
      <c r="A28" t="s">
        <v>28</v>
      </c>
      <c r="B28" t="s">
        <v>654</v>
      </c>
      <c r="C28">
        <v>45203</v>
      </c>
    </row>
    <row r="29" spans="1:3" x14ac:dyDescent="0.35">
      <c r="A29" t="s">
        <v>29</v>
      </c>
      <c r="B29" t="s">
        <v>655</v>
      </c>
      <c r="C29">
        <v>46300</v>
      </c>
    </row>
    <row r="30" spans="1:3" x14ac:dyDescent="0.35">
      <c r="A30" t="s">
        <v>30</v>
      </c>
      <c r="B30" t="s">
        <v>656</v>
      </c>
      <c r="C30">
        <v>45765</v>
      </c>
    </row>
    <row r="31" spans="1:3" x14ac:dyDescent="0.35">
      <c r="A31" t="s">
        <v>31</v>
      </c>
      <c r="B31" t="s">
        <v>657</v>
      </c>
      <c r="C31">
        <v>43547</v>
      </c>
    </row>
    <row r="32" spans="1:3" x14ac:dyDescent="0.35">
      <c r="A32" t="s">
        <v>32</v>
      </c>
      <c r="B32" t="s">
        <v>658</v>
      </c>
      <c r="C32">
        <v>43554</v>
      </c>
    </row>
    <row r="33" spans="1:3" x14ac:dyDescent="0.35">
      <c r="A33" t="s">
        <v>33</v>
      </c>
      <c r="B33" t="s">
        <v>659</v>
      </c>
      <c r="C33">
        <v>46425</v>
      </c>
    </row>
    <row r="34" spans="1:3" x14ac:dyDescent="0.35">
      <c r="A34" t="s">
        <v>34</v>
      </c>
      <c r="B34" t="s">
        <v>660</v>
      </c>
      <c r="C34">
        <v>47241</v>
      </c>
    </row>
    <row r="35" spans="1:3" x14ac:dyDescent="0.35">
      <c r="A35" t="s">
        <v>35</v>
      </c>
      <c r="B35" t="s">
        <v>661</v>
      </c>
      <c r="C35">
        <v>43562</v>
      </c>
    </row>
    <row r="36" spans="1:3" x14ac:dyDescent="0.35">
      <c r="A36" t="s">
        <v>36</v>
      </c>
      <c r="B36" t="s">
        <v>662</v>
      </c>
      <c r="C36">
        <v>43570</v>
      </c>
    </row>
    <row r="37" spans="1:3" x14ac:dyDescent="0.35">
      <c r="A37" t="s">
        <v>37</v>
      </c>
      <c r="B37" t="s">
        <v>663</v>
      </c>
      <c r="C37">
        <v>43588</v>
      </c>
    </row>
    <row r="38" spans="1:3" x14ac:dyDescent="0.35">
      <c r="A38" t="s">
        <v>38</v>
      </c>
      <c r="B38" t="s">
        <v>664</v>
      </c>
      <c r="C38">
        <v>43596</v>
      </c>
    </row>
    <row r="39" spans="1:3" x14ac:dyDescent="0.35">
      <c r="A39" t="s">
        <v>39</v>
      </c>
      <c r="B39" t="s">
        <v>665</v>
      </c>
      <c r="C39">
        <v>43604</v>
      </c>
    </row>
    <row r="40" spans="1:3" x14ac:dyDescent="0.35">
      <c r="A40" t="s">
        <v>40</v>
      </c>
      <c r="B40" t="s">
        <v>666</v>
      </c>
      <c r="C40">
        <v>48074</v>
      </c>
    </row>
    <row r="41" spans="1:3" x14ac:dyDescent="0.35">
      <c r="A41" t="s">
        <v>41</v>
      </c>
      <c r="B41" t="s">
        <v>667</v>
      </c>
      <c r="C41">
        <v>48926</v>
      </c>
    </row>
    <row r="42" spans="1:3" x14ac:dyDescent="0.35">
      <c r="A42" t="s">
        <v>42</v>
      </c>
      <c r="B42" t="s">
        <v>668</v>
      </c>
      <c r="C42">
        <v>43612</v>
      </c>
    </row>
    <row r="43" spans="1:3" x14ac:dyDescent="0.35">
      <c r="A43" t="s">
        <v>43</v>
      </c>
      <c r="B43" t="s">
        <v>669</v>
      </c>
      <c r="C43">
        <v>47167</v>
      </c>
    </row>
    <row r="44" spans="1:3" x14ac:dyDescent="0.35">
      <c r="A44" t="s">
        <v>44</v>
      </c>
      <c r="B44" t="s">
        <v>670</v>
      </c>
      <c r="C44">
        <v>46854</v>
      </c>
    </row>
    <row r="45" spans="1:3" x14ac:dyDescent="0.35">
      <c r="A45" t="s">
        <v>45</v>
      </c>
      <c r="B45" t="s">
        <v>671</v>
      </c>
      <c r="C45">
        <v>48611</v>
      </c>
    </row>
    <row r="46" spans="1:3" x14ac:dyDescent="0.35">
      <c r="A46" t="s">
        <v>46</v>
      </c>
      <c r="B46" t="s">
        <v>672</v>
      </c>
      <c r="C46">
        <v>46318</v>
      </c>
    </row>
    <row r="47" spans="1:3" x14ac:dyDescent="0.35">
      <c r="A47" t="s">
        <v>47</v>
      </c>
      <c r="B47" t="s">
        <v>673</v>
      </c>
      <c r="C47">
        <v>43620</v>
      </c>
    </row>
    <row r="48" spans="1:3" x14ac:dyDescent="0.35">
      <c r="A48" t="s">
        <v>48</v>
      </c>
      <c r="B48" t="s">
        <v>674</v>
      </c>
      <c r="C48">
        <v>46748</v>
      </c>
    </row>
    <row r="49" spans="1:3" x14ac:dyDescent="0.35">
      <c r="A49" t="s">
        <v>49</v>
      </c>
      <c r="B49" t="s">
        <v>675</v>
      </c>
      <c r="C49">
        <v>48462</v>
      </c>
    </row>
    <row r="50" spans="1:3" x14ac:dyDescent="0.35">
      <c r="A50" t="s">
        <v>50</v>
      </c>
      <c r="B50" t="s">
        <v>676</v>
      </c>
      <c r="C50">
        <v>46383</v>
      </c>
    </row>
    <row r="51" spans="1:3" x14ac:dyDescent="0.35">
      <c r="A51" t="s">
        <v>51</v>
      </c>
      <c r="B51" t="s">
        <v>677</v>
      </c>
      <c r="C51">
        <v>46862</v>
      </c>
    </row>
    <row r="52" spans="1:3" x14ac:dyDescent="0.35">
      <c r="A52" t="s">
        <v>52</v>
      </c>
      <c r="B52" t="s">
        <v>678</v>
      </c>
      <c r="C52">
        <v>49593</v>
      </c>
    </row>
    <row r="53" spans="1:3" x14ac:dyDescent="0.35">
      <c r="A53" t="s">
        <v>53</v>
      </c>
      <c r="B53" t="s">
        <v>679</v>
      </c>
      <c r="C53">
        <v>50096</v>
      </c>
    </row>
    <row r="54" spans="1:3" x14ac:dyDescent="0.35">
      <c r="A54" t="s">
        <v>54</v>
      </c>
      <c r="B54" t="s">
        <v>680</v>
      </c>
      <c r="C54">
        <v>45211</v>
      </c>
    </row>
    <row r="55" spans="1:3" x14ac:dyDescent="0.35">
      <c r="A55" t="s">
        <v>55</v>
      </c>
      <c r="B55" t="s">
        <v>681</v>
      </c>
      <c r="C55">
        <v>48306</v>
      </c>
    </row>
    <row r="56" spans="1:3" x14ac:dyDescent="0.35">
      <c r="A56" t="s">
        <v>56</v>
      </c>
      <c r="B56" t="s">
        <v>682</v>
      </c>
      <c r="C56">
        <v>49767</v>
      </c>
    </row>
    <row r="57" spans="1:3" x14ac:dyDescent="0.35">
      <c r="A57" t="s">
        <v>57</v>
      </c>
      <c r="B57" t="s">
        <v>683</v>
      </c>
      <c r="C57">
        <v>43638</v>
      </c>
    </row>
    <row r="58" spans="1:3" x14ac:dyDescent="0.35">
      <c r="A58" t="s">
        <v>58</v>
      </c>
      <c r="B58" t="s">
        <v>684</v>
      </c>
      <c r="C58">
        <v>45229</v>
      </c>
    </row>
    <row r="59" spans="1:3" x14ac:dyDescent="0.35">
      <c r="A59" t="s">
        <v>59</v>
      </c>
      <c r="B59" t="s">
        <v>685</v>
      </c>
      <c r="C59">
        <v>43646</v>
      </c>
    </row>
    <row r="60" spans="1:3" x14ac:dyDescent="0.35">
      <c r="A60" t="s">
        <v>60</v>
      </c>
      <c r="B60" t="s">
        <v>686</v>
      </c>
      <c r="C60">
        <v>45237</v>
      </c>
    </row>
    <row r="61" spans="1:3" x14ac:dyDescent="0.35">
      <c r="A61" t="s">
        <v>61</v>
      </c>
      <c r="B61" t="s">
        <v>687</v>
      </c>
      <c r="C61">
        <v>47613</v>
      </c>
    </row>
    <row r="62" spans="1:3" x14ac:dyDescent="0.35">
      <c r="A62" t="s">
        <v>62</v>
      </c>
      <c r="B62" t="s">
        <v>688</v>
      </c>
      <c r="C62">
        <v>50112</v>
      </c>
    </row>
    <row r="63" spans="1:3" x14ac:dyDescent="0.35">
      <c r="A63" t="s">
        <v>63</v>
      </c>
      <c r="B63" t="s">
        <v>689</v>
      </c>
      <c r="C63">
        <v>50120</v>
      </c>
    </row>
    <row r="64" spans="1:3" x14ac:dyDescent="0.35">
      <c r="A64" t="s">
        <v>64</v>
      </c>
      <c r="B64" t="s">
        <v>690</v>
      </c>
      <c r="C64">
        <v>43653</v>
      </c>
    </row>
    <row r="65" spans="1:3" x14ac:dyDescent="0.35">
      <c r="A65" t="s">
        <v>65</v>
      </c>
      <c r="B65" t="s">
        <v>691</v>
      </c>
      <c r="C65">
        <v>48678</v>
      </c>
    </row>
    <row r="66" spans="1:3" x14ac:dyDescent="0.35">
      <c r="A66" t="s">
        <v>66</v>
      </c>
      <c r="B66" t="s">
        <v>692</v>
      </c>
      <c r="C66">
        <v>46177</v>
      </c>
    </row>
    <row r="67" spans="1:3" x14ac:dyDescent="0.35">
      <c r="A67" t="s">
        <v>67</v>
      </c>
      <c r="B67" t="s">
        <v>693</v>
      </c>
      <c r="C67">
        <v>43661</v>
      </c>
    </row>
    <row r="68" spans="1:3" x14ac:dyDescent="0.35">
      <c r="A68" t="s">
        <v>68</v>
      </c>
      <c r="B68" t="s">
        <v>694</v>
      </c>
      <c r="C68">
        <v>43679</v>
      </c>
    </row>
    <row r="69" spans="1:3" x14ac:dyDescent="0.35">
      <c r="A69" t="s">
        <v>69</v>
      </c>
      <c r="B69" t="s">
        <v>695</v>
      </c>
      <c r="C69">
        <v>46508</v>
      </c>
    </row>
    <row r="70" spans="1:3" x14ac:dyDescent="0.35">
      <c r="A70" t="s">
        <v>70</v>
      </c>
      <c r="B70" t="s">
        <v>696</v>
      </c>
      <c r="C70">
        <v>45856</v>
      </c>
    </row>
    <row r="71" spans="1:3" x14ac:dyDescent="0.35">
      <c r="A71" t="s">
        <v>71</v>
      </c>
      <c r="B71" t="s">
        <v>697</v>
      </c>
      <c r="C71">
        <v>47787</v>
      </c>
    </row>
    <row r="72" spans="1:3" x14ac:dyDescent="0.35">
      <c r="A72" t="s">
        <v>72</v>
      </c>
      <c r="B72" t="s">
        <v>698</v>
      </c>
      <c r="C72">
        <v>48470</v>
      </c>
    </row>
    <row r="73" spans="1:3" x14ac:dyDescent="0.35">
      <c r="A73" t="s">
        <v>73</v>
      </c>
      <c r="B73" t="s">
        <v>699</v>
      </c>
      <c r="C73">
        <v>46755</v>
      </c>
    </row>
    <row r="74" spans="1:3" x14ac:dyDescent="0.35">
      <c r="A74" t="s">
        <v>74</v>
      </c>
      <c r="B74" t="s">
        <v>700</v>
      </c>
      <c r="C74">
        <v>43687</v>
      </c>
    </row>
    <row r="75" spans="1:3" x14ac:dyDescent="0.35">
      <c r="A75" t="s">
        <v>75</v>
      </c>
      <c r="B75" t="s">
        <v>701</v>
      </c>
      <c r="C75">
        <v>45252</v>
      </c>
    </row>
    <row r="76" spans="1:3" x14ac:dyDescent="0.35">
      <c r="A76" t="s">
        <v>76</v>
      </c>
      <c r="B76" t="s">
        <v>702</v>
      </c>
      <c r="C76">
        <v>43695</v>
      </c>
    </row>
    <row r="77" spans="1:3" x14ac:dyDescent="0.35">
      <c r="A77" t="s">
        <v>77</v>
      </c>
      <c r="B77" t="s">
        <v>703</v>
      </c>
      <c r="C77">
        <v>43703</v>
      </c>
    </row>
    <row r="78" spans="1:3" x14ac:dyDescent="0.35">
      <c r="A78" t="s">
        <v>78</v>
      </c>
      <c r="B78" t="s">
        <v>704</v>
      </c>
      <c r="C78">
        <v>46946</v>
      </c>
    </row>
    <row r="79" spans="1:3" x14ac:dyDescent="0.35">
      <c r="A79" t="s">
        <v>79</v>
      </c>
      <c r="B79" t="s">
        <v>705</v>
      </c>
      <c r="C79">
        <v>48314</v>
      </c>
    </row>
    <row r="80" spans="1:3" x14ac:dyDescent="0.35">
      <c r="A80" t="s">
        <v>80</v>
      </c>
      <c r="B80" t="s">
        <v>706</v>
      </c>
      <c r="C80">
        <v>43711</v>
      </c>
    </row>
    <row r="81" spans="1:3" x14ac:dyDescent="0.35">
      <c r="A81" t="s">
        <v>81</v>
      </c>
      <c r="B81" t="s">
        <v>707</v>
      </c>
      <c r="C81">
        <v>49833</v>
      </c>
    </row>
    <row r="82" spans="1:3" x14ac:dyDescent="0.35">
      <c r="A82" t="s">
        <v>82</v>
      </c>
      <c r="B82" t="s">
        <v>708</v>
      </c>
      <c r="C82">
        <v>47175</v>
      </c>
    </row>
    <row r="83" spans="1:3" x14ac:dyDescent="0.35">
      <c r="A83" t="s">
        <v>83</v>
      </c>
      <c r="B83" t="s">
        <v>709</v>
      </c>
      <c r="C83">
        <v>48793</v>
      </c>
    </row>
    <row r="84" spans="1:3" x14ac:dyDescent="0.35">
      <c r="A84" t="s">
        <v>84</v>
      </c>
      <c r="B84" t="s">
        <v>710</v>
      </c>
      <c r="C84">
        <v>45260</v>
      </c>
    </row>
    <row r="85" spans="1:3" x14ac:dyDescent="0.35">
      <c r="A85" t="s">
        <v>85</v>
      </c>
      <c r="B85" t="s">
        <v>711</v>
      </c>
      <c r="C85">
        <v>50419</v>
      </c>
    </row>
    <row r="86" spans="1:3" x14ac:dyDescent="0.35">
      <c r="A86" t="s">
        <v>86</v>
      </c>
      <c r="B86" t="s">
        <v>712</v>
      </c>
      <c r="C86">
        <v>45278</v>
      </c>
    </row>
    <row r="87" spans="1:3" x14ac:dyDescent="0.35">
      <c r="A87" t="s">
        <v>87</v>
      </c>
      <c r="B87" t="s">
        <v>713</v>
      </c>
      <c r="C87">
        <v>47258</v>
      </c>
    </row>
    <row r="88" spans="1:3" x14ac:dyDescent="0.35">
      <c r="A88" t="s">
        <v>88</v>
      </c>
      <c r="B88" t="s">
        <v>714</v>
      </c>
      <c r="C88">
        <v>43729</v>
      </c>
    </row>
    <row r="89" spans="1:3" x14ac:dyDescent="0.35">
      <c r="A89" t="s">
        <v>89</v>
      </c>
      <c r="B89" t="s">
        <v>715</v>
      </c>
      <c r="C89">
        <v>47829</v>
      </c>
    </row>
    <row r="90" spans="1:3" x14ac:dyDescent="0.35">
      <c r="A90" t="s">
        <v>90</v>
      </c>
      <c r="B90" t="s">
        <v>716</v>
      </c>
      <c r="C90">
        <v>43737</v>
      </c>
    </row>
    <row r="91" spans="1:3" x14ac:dyDescent="0.35">
      <c r="A91" t="s">
        <v>91</v>
      </c>
      <c r="B91" t="s">
        <v>717</v>
      </c>
      <c r="C91">
        <v>46714</v>
      </c>
    </row>
    <row r="92" spans="1:3" x14ac:dyDescent="0.35">
      <c r="A92" t="s">
        <v>92</v>
      </c>
      <c r="B92" t="s">
        <v>718</v>
      </c>
      <c r="C92">
        <v>45286</v>
      </c>
    </row>
    <row r="93" spans="1:3" x14ac:dyDescent="0.35">
      <c r="A93" t="s">
        <v>93</v>
      </c>
      <c r="B93" t="s">
        <v>719</v>
      </c>
      <c r="C93">
        <v>50138</v>
      </c>
    </row>
    <row r="94" spans="1:3" x14ac:dyDescent="0.35">
      <c r="A94" t="s">
        <v>94</v>
      </c>
      <c r="B94" t="s">
        <v>720</v>
      </c>
      <c r="C94">
        <v>47183</v>
      </c>
    </row>
    <row r="95" spans="1:3" x14ac:dyDescent="0.35">
      <c r="A95" t="s">
        <v>95</v>
      </c>
      <c r="B95" t="s">
        <v>721</v>
      </c>
      <c r="C95">
        <v>45294</v>
      </c>
    </row>
    <row r="96" spans="1:3" x14ac:dyDescent="0.35">
      <c r="A96" t="s">
        <v>96</v>
      </c>
      <c r="B96" t="s">
        <v>722</v>
      </c>
      <c r="C96">
        <v>43745</v>
      </c>
    </row>
    <row r="97" spans="1:3" x14ac:dyDescent="0.35">
      <c r="A97" t="s">
        <v>97</v>
      </c>
      <c r="B97" t="s">
        <v>723</v>
      </c>
      <c r="C97">
        <v>50534</v>
      </c>
    </row>
    <row r="98" spans="1:3" x14ac:dyDescent="0.35">
      <c r="A98" t="s">
        <v>98</v>
      </c>
      <c r="B98" t="s">
        <v>724</v>
      </c>
      <c r="C98">
        <v>43752</v>
      </c>
    </row>
    <row r="99" spans="1:3" x14ac:dyDescent="0.35">
      <c r="A99" t="s">
        <v>99</v>
      </c>
      <c r="B99" t="s">
        <v>725</v>
      </c>
      <c r="C99">
        <v>43760</v>
      </c>
    </row>
    <row r="100" spans="1:3" x14ac:dyDescent="0.35">
      <c r="A100" t="s">
        <v>100</v>
      </c>
      <c r="B100" t="s">
        <v>726</v>
      </c>
      <c r="C100">
        <v>46284</v>
      </c>
    </row>
    <row r="101" spans="1:3" x14ac:dyDescent="0.35">
      <c r="A101" t="s">
        <v>101</v>
      </c>
      <c r="B101" t="s">
        <v>727</v>
      </c>
      <c r="C101">
        <v>49601</v>
      </c>
    </row>
    <row r="102" spans="1:3" x14ac:dyDescent="0.35">
      <c r="A102" t="s">
        <v>102</v>
      </c>
      <c r="B102" t="s">
        <v>728</v>
      </c>
      <c r="C102">
        <v>43778</v>
      </c>
    </row>
    <row r="103" spans="1:3" x14ac:dyDescent="0.35">
      <c r="A103" t="s">
        <v>103</v>
      </c>
      <c r="B103" t="s">
        <v>729</v>
      </c>
      <c r="C103">
        <v>49411</v>
      </c>
    </row>
    <row r="104" spans="1:3" x14ac:dyDescent="0.35">
      <c r="A104" t="s">
        <v>104</v>
      </c>
      <c r="B104" t="s">
        <v>730</v>
      </c>
      <c r="C104">
        <v>48132</v>
      </c>
    </row>
    <row r="105" spans="1:3" x14ac:dyDescent="0.35">
      <c r="A105" t="s">
        <v>105</v>
      </c>
      <c r="B105" t="s">
        <v>731</v>
      </c>
      <c r="C105">
        <v>46326</v>
      </c>
    </row>
    <row r="106" spans="1:3" x14ac:dyDescent="0.35">
      <c r="A106" t="s">
        <v>106</v>
      </c>
      <c r="B106" t="s">
        <v>732</v>
      </c>
      <c r="C106">
        <v>43794</v>
      </c>
    </row>
    <row r="107" spans="1:3" x14ac:dyDescent="0.35">
      <c r="A107" t="s">
        <v>107</v>
      </c>
      <c r="B107" t="s">
        <v>733</v>
      </c>
      <c r="C107">
        <v>43786</v>
      </c>
    </row>
    <row r="108" spans="1:3" x14ac:dyDescent="0.35">
      <c r="A108" t="s">
        <v>108</v>
      </c>
      <c r="B108" t="s">
        <v>734</v>
      </c>
      <c r="C108">
        <v>46391</v>
      </c>
    </row>
    <row r="109" spans="1:3" x14ac:dyDescent="0.35">
      <c r="A109" t="s">
        <v>109</v>
      </c>
      <c r="B109" t="s">
        <v>735</v>
      </c>
      <c r="C109">
        <v>48488</v>
      </c>
    </row>
    <row r="110" spans="1:3" x14ac:dyDescent="0.35">
      <c r="A110" t="s">
        <v>110</v>
      </c>
      <c r="B110" t="s">
        <v>736</v>
      </c>
      <c r="C110">
        <v>45302</v>
      </c>
    </row>
    <row r="111" spans="1:3" x14ac:dyDescent="0.35">
      <c r="A111" t="s">
        <v>111</v>
      </c>
      <c r="B111" t="s">
        <v>737</v>
      </c>
      <c r="C111">
        <v>45310</v>
      </c>
    </row>
    <row r="112" spans="1:3" x14ac:dyDescent="0.35">
      <c r="A112" t="s">
        <v>112</v>
      </c>
      <c r="B112" t="s">
        <v>738</v>
      </c>
      <c r="C112">
        <v>46516</v>
      </c>
    </row>
    <row r="113" spans="1:3" x14ac:dyDescent="0.35">
      <c r="A113" t="s">
        <v>113</v>
      </c>
      <c r="B113" t="s">
        <v>739</v>
      </c>
      <c r="C113">
        <v>48140</v>
      </c>
    </row>
    <row r="114" spans="1:3" x14ac:dyDescent="0.35">
      <c r="A114" t="s">
        <v>114</v>
      </c>
      <c r="B114" t="s">
        <v>740</v>
      </c>
      <c r="C114">
        <v>45328</v>
      </c>
    </row>
    <row r="115" spans="1:3" x14ac:dyDescent="0.35">
      <c r="A115" t="s">
        <v>115</v>
      </c>
      <c r="B115" t="s">
        <v>741</v>
      </c>
      <c r="C115">
        <v>43802</v>
      </c>
    </row>
    <row r="116" spans="1:3" x14ac:dyDescent="0.35">
      <c r="A116" t="s">
        <v>116</v>
      </c>
      <c r="B116" t="s">
        <v>742</v>
      </c>
      <c r="C116">
        <v>49312</v>
      </c>
    </row>
    <row r="117" spans="1:3" x14ac:dyDescent="0.35">
      <c r="A117" t="s">
        <v>117</v>
      </c>
      <c r="B117" t="s">
        <v>743</v>
      </c>
      <c r="C117">
        <v>43810</v>
      </c>
    </row>
    <row r="118" spans="1:3" x14ac:dyDescent="0.35">
      <c r="A118" t="s">
        <v>118</v>
      </c>
      <c r="B118" t="s">
        <v>744</v>
      </c>
      <c r="C118">
        <v>47548</v>
      </c>
    </row>
    <row r="119" spans="1:3" x14ac:dyDescent="0.35">
      <c r="A119" t="s">
        <v>119</v>
      </c>
      <c r="B119" t="s">
        <v>745</v>
      </c>
      <c r="C119">
        <v>49320</v>
      </c>
    </row>
    <row r="120" spans="1:3" x14ac:dyDescent="0.35">
      <c r="A120" t="s">
        <v>120</v>
      </c>
      <c r="B120" t="s">
        <v>746</v>
      </c>
      <c r="C120">
        <v>49981</v>
      </c>
    </row>
    <row r="121" spans="1:3" x14ac:dyDescent="0.35">
      <c r="A121" t="s">
        <v>121</v>
      </c>
      <c r="B121" t="s">
        <v>747</v>
      </c>
      <c r="C121">
        <v>47431</v>
      </c>
    </row>
    <row r="122" spans="1:3" x14ac:dyDescent="0.35">
      <c r="A122" t="s">
        <v>122</v>
      </c>
      <c r="B122" t="s">
        <v>748</v>
      </c>
      <c r="C122">
        <v>43828</v>
      </c>
    </row>
    <row r="123" spans="1:3" x14ac:dyDescent="0.35">
      <c r="A123" t="s">
        <v>123</v>
      </c>
      <c r="B123" t="s">
        <v>749</v>
      </c>
      <c r="C123">
        <v>49999</v>
      </c>
    </row>
    <row r="124" spans="1:3" x14ac:dyDescent="0.35">
      <c r="A124" t="s">
        <v>124</v>
      </c>
      <c r="B124" t="s">
        <v>750</v>
      </c>
      <c r="C124">
        <v>45336</v>
      </c>
    </row>
    <row r="125" spans="1:3" x14ac:dyDescent="0.35">
      <c r="A125" t="s">
        <v>125</v>
      </c>
      <c r="B125" t="s">
        <v>751</v>
      </c>
      <c r="C125">
        <v>45344</v>
      </c>
    </row>
    <row r="126" spans="1:3" x14ac:dyDescent="0.35">
      <c r="A126" t="s">
        <v>126</v>
      </c>
      <c r="B126" t="s">
        <v>752</v>
      </c>
      <c r="C126">
        <v>46433</v>
      </c>
    </row>
    <row r="127" spans="1:3" x14ac:dyDescent="0.35">
      <c r="A127" t="s">
        <v>127</v>
      </c>
      <c r="B127" t="s">
        <v>753</v>
      </c>
      <c r="C127">
        <v>49429</v>
      </c>
    </row>
    <row r="128" spans="1:3" x14ac:dyDescent="0.35">
      <c r="A128" t="s">
        <v>128</v>
      </c>
      <c r="B128" t="s">
        <v>754</v>
      </c>
      <c r="C128">
        <v>50351</v>
      </c>
    </row>
    <row r="129" spans="1:3" x14ac:dyDescent="0.35">
      <c r="A129" t="s">
        <v>129</v>
      </c>
      <c r="B129" t="s">
        <v>755</v>
      </c>
      <c r="C129">
        <v>49189</v>
      </c>
    </row>
    <row r="130" spans="1:3" x14ac:dyDescent="0.35">
      <c r="A130" t="s">
        <v>130</v>
      </c>
      <c r="B130" t="s">
        <v>756</v>
      </c>
      <c r="C130">
        <v>45351</v>
      </c>
    </row>
    <row r="131" spans="1:3" x14ac:dyDescent="0.35">
      <c r="A131" t="s">
        <v>131</v>
      </c>
      <c r="B131" t="s">
        <v>757</v>
      </c>
      <c r="C131">
        <v>43836</v>
      </c>
    </row>
    <row r="132" spans="1:3" x14ac:dyDescent="0.35">
      <c r="A132" t="s">
        <v>132</v>
      </c>
      <c r="B132" t="s">
        <v>758</v>
      </c>
      <c r="C132">
        <v>46557</v>
      </c>
    </row>
    <row r="133" spans="1:3" x14ac:dyDescent="0.35">
      <c r="A133" t="s">
        <v>133</v>
      </c>
      <c r="B133" t="s">
        <v>759</v>
      </c>
      <c r="C133">
        <v>50542</v>
      </c>
    </row>
    <row r="134" spans="1:3" x14ac:dyDescent="0.35">
      <c r="A134" t="s">
        <v>134</v>
      </c>
      <c r="B134" t="s">
        <v>760</v>
      </c>
      <c r="C134">
        <v>48934</v>
      </c>
    </row>
    <row r="135" spans="1:3" x14ac:dyDescent="0.35">
      <c r="A135" t="s">
        <v>135</v>
      </c>
      <c r="B135" t="s">
        <v>761</v>
      </c>
      <c r="C135">
        <v>47837</v>
      </c>
    </row>
    <row r="136" spans="1:3" x14ac:dyDescent="0.35">
      <c r="A136" t="s">
        <v>136</v>
      </c>
      <c r="B136" t="s">
        <v>762</v>
      </c>
      <c r="C136">
        <v>47928</v>
      </c>
    </row>
    <row r="137" spans="1:3" x14ac:dyDescent="0.35">
      <c r="A137" t="s">
        <v>137</v>
      </c>
      <c r="B137" t="s">
        <v>763</v>
      </c>
      <c r="C137">
        <v>43844</v>
      </c>
    </row>
    <row r="138" spans="1:3" x14ac:dyDescent="0.35">
      <c r="A138" t="s">
        <v>138</v>
      </c>
      <c r="B138" t="s">
        <v>764</v>
      </c>
      <c r="C138">
        <v>43851</v>
      </c>
    </row>
    <row r="139" spans="1:3" x14ac:dyDescent="0.35">
      <c r="A139" t="s">
        <v>139</v>
      </c>
      <c r="B139" t="s">
        <v>765</v>
      </c>
      <c r="C139">
        <v>43869</v>
      </c>
    </row>
    <row r="140" spans="1:3" x14ac:dyDescent="0.35">
      <c r="A140" t="s">
        <v>140</v>
      </c>
      <c r="B140" t="s">
        <v>766</v>
      </c>
      <c r="C140">
        <v>43877</v>
      </c>
    </row>
    <row r="141" spans="1:3" x14ac:dyDescent="0.35">
      <c r="A141" t="s">
        <v>141</v>
      </c>
      <c r="B141" t="s">
        <v>767</v>
      </c>
      <c r="C141">
        <v>43885</v>
      </c>
    </row>
    <row r="142" spans="1:3" x14ac:dyDescent="0.35">
      <c r="A142" t="s">
        <v>142</v>
      </c>
      <c r="B142" t="s">
        <v>768</v>
      </c>
      <c r="C142">
        <v>43893</v>
      </c>
    </row>
    <row r="143" spans="1:3" x14ac:dyDescent="0.35">
      <c r="A143" t="s">
        <v>143</v>
      </c>
      <c r="B143" t="s">
        <v>769</v>
      </c>
      <c r="C143">
        <v>47027</v>
      </c>
    </row>
    <row r="144" spans="1:3" x14ac:dyDescent="0.35">
      <c r="A144" t="s">
        <v>144</v>
      </c>
      <c r="B144" t="s">
        <v>770</v>
      </c>
      <c r="C144">
        <v>43901</v>
      </c>
    </row>
    <row r="145" spans="1:3" x14ac:dyDescent="0.35">
      <c r="A145" t="s">
        <v>145</v>
      </c>
      <c r="B145" t="s">
        <v>771</v>
      </c>
      <c r="C145">
        <v>46409</v>
      </c>
    </row>
    <row r="146" spans="1:3" x14ac:dyDescent="0.35">
      <c r="A146" t="s">
        <v>146</v>
      </c>
      <c r="B146" t="s">
        <v>772</v>
      </c>
      <c r="C146">
        <v>69682</v>
      </c>
    </row>
    <row r="147" spans="1:3" x14ac:dyDescent="0.35">
      <c r="A147" t="s">
        <v>147</v>
      </c>
      <c r="B147" t="s">
        <v>773</v>
      </c>
      <c r="C147">
        <v>47688</v>
      </c>
    </row>
    <row r="148" spans="1:3" x14ac:dyDescent="0.35">
      <c r="A148" t="s">
        <v>148</v>
      </c>
      <c r="B148" t="s">
        <v>774</v>
      </c>
      <c r="C148">
        <v>47845</v>
      </c>
    </row>
    <row r="149" spans="1:3" x14ac:dyDescent="0.35">
      <c r="A149" t="s">
        <v>149</v>
      </c>
      <c r="B149" t="s">
        <v>775</v>
      </c>
      <c r="C149">
        <v>43919</v>
      </c>
    </row>
    <row r="150" spans="1:3" x14ac:dyDescent="0.35">
      <c r="A150" t="s">
        <v>150</v>
      </c>
      <c r="B150" t="s">
        <v>776</v>
      </c>
      <c r="C150">
        <v>48835</v>
      </c>
    </row>
    <row r="151" spans="1:3" x14ac:dyDescent="0.35">
      <c r="A151" t="s">
        <v>151</v>
      </c>
      <c r="B151" t="s">
        <v>777</v>
      </c>
      <c r="C151">
        <v>43927</v>
      </c>
    </row>
    <row r="152" spans="1:3" x14ac:dyDescent="0.35">
      <c r="A152" t="s">
        <v>152</v>
      </c>
      <c r="B152" t="s">
        <v>778</v>
      </c>
      <c r="C152">
        <v>46037</v>
      </c>
    </row>
    <row r="153" spans="1:3" x14ac:dyDescent="0.35">
      <c r="A153" t="s">
        <v>153</v>
      </c>
      <c r="B153" t="s">
        <v>779</v>
      </c>
      <c r="C153">
        <v>48512</v>
      </c>
    </row>
    <row r="154" spans="1:3" x14ac:dyDescent="0.35">
      <c r="A154" t="s">
        <v>154</v>
      </c>
      <c r="B154" t="s">
        <v>780</v>
      </c>
      <c r="C154">
        <v>49122</v>
      </c>
    </row>
    <row r="155" spans="1:3" x14ac:dyDescent="0.35">
      <c r="A155" t="s">
        <v>155</v>
      </c>
      <c r="B155" t="s">
        <v>781</v>
      </c>
      <c r="C155">
        <v>50674</v>
      </c>
    </row>
    <row r="156" spans="1:3" x14ac:dyDescent="0.35">
      <c r="A156" t="s">
        <v>156</v>
      </c>
      <c r="B156" t="s">
        <v>782</v>
      </c>
      <c r="C156">
        <v>43935</v>
      </c>
    </row>
    <row r="157" spans="1:3" x14ac:dyDescent="0.35">
      <c r="A157" t="s">
        <v>157</v>
      </c>
      <c r="B157" t="s">
        <v>783</v>
      </c>
      <c r="C157">
        <v>50617</v>
      </c>
    </row>
    <row r="158" spans="1:3" x14ac:dyDescent="0.35">
      <c r="A158" t="s">
        <v>158</v>
      </c>
      <c r="B158" t="s">
        <v>784</v>
      </c>
      <c r="C158">
        <v>46094</v>
      </c>
    </row>
    <row r="159" spans="1:3" x14ac:dyDescent="0.35">
      <c r="A159" t="s">
        <v>159</v>
      </c>
      <c r="B159" t="s">
        <v>785</v>
      </c>
      <c r="C159">
        <v>46789</v>
      </c>
    </row>
    <row r="160" spans="1:3" x14ac:dyDescent="0.35">
      <c r="A160" t="s">
        <v>160</v>
      </c>
      <c r="B160" t="s">
        <v>786</v>
      </c>
      <c r="C160">
        <v>47795</v>
      </c>
    </row>
    <row r="161" spans="1:3" x14ac:dyDescent="0.35">
      <c r="A161" t="s">
        <v>161</v>
      </c>
      <c r="B161" t="s">
        <v>787</v>
      </c>
      <c r="C161">
        <v>50625</v>
      </c>
    </row>
    <row r="162" spans="1:3" x14ac:dyDescent="0.35">
      <c r="A162" t="s">
        <v>162</v>
      </c>
      <c r="B162" t="s">
        <v>788</v>
      </c>
      <c r="C162">
        <v>48413</v>
      </c>
    </row>
    <row r="163" spans="1:3" x14ac:dyDescent="0.35">
      <c r="A163" t="s">
        <v>163</v>
      </c>
      <c r="B163" t="s">
        <v>789</v>
      </c>
      <c r="C163">
        <v>45773</v>
      </c>
    </row>
    <row r="164" spans="1:3" x14ac:dyDescent="0.35">
      <c r="A164" t="s">
        <v>164</v>
      </c>
      <c r="B164" t="s">
        <v>790</v>
      </c>
      <c r="C164">
        <v>50682</v>
      </c>
    </row>
    <row r="165" spans="1:3" x14ac:dyDescent="0.35">
      <c r="A165" t="s">
        <v>165</v>
      </c>
      <c r="B165" t="s">
        <v>791</v>
      </c>
      <c r="C165">
        <v>43943</v>
      </c>
    </row>
    <row r="166" spans="1:3" x14ac:dyDescent="0.35">
      <c r="A166" t="s">
        <v>166</v>
      </c>
      <c r="B166" t="s">
        <v>792</v>
      </c>
      <c r="C166">
        <v>43950</v>
      </c>
    </row>
    <row r="167" spans="1:3" x14ac:dyDescent="0.35">
      <c r="A167" t="s">
        <v>167</v>
      </c>
      <c r="B167" t="s">
        <v>793</v>
      </c>
      <c r="C167">
        <v>47050</v>
      </c>
    </row>
    <row r="168" spans="1:3" x14ac:dyDescent="0.35">
      <c r="A168" t="s">
        <v>168</v>
      </c>
      <c r="B168" t="s">
        <v>794</v>
      </c>
      <c r="C168">
        <v>50328</v>
      </c>
    </row>
    <row r="169" spans="1:3" x14ac:dyDescent="0.35">
      <c r="A169" t="s">
        <v>169</v>
      </c>
      <c r="B169" t="s">
        <v>795</v>
      </c>
      <c r="C169">
        <v>43968</v>
      </c>
    </row>
    <row r="170" spans="1:3" x14ac:dyDescent="0.35">
      <c r="A170" t="s">
        <v>170</v>
      </c>
      <c r="B170" t="s">
        <v>796</v>
      </c>
      <c r="C170">
        <v>46102</v>
      </c>
    </row>
    <row r="171" spans="1:3" x14ac:dyDescent="0.35">
      <c r="A171" t="s">
        <v>171</v>
      </c>
      <c r="B171" t="s">
        <v>797</v>
      </c>
      <c r="C171">
        <v>47621</v>
      </c>
    </row>
    <row r="172" spans="1:3" x14ac:dyDescent="0.35">
      <c r="A172" t="s">
        <v>172</v>
      </c>
      <c r="B172" t="s">
        <v>798</v>
      </c>
      <c r="C172">
        <v>46870</v>
      </c>
    </row>
    <row r="173" spans="1:3" x14ac:dyDescent="0.35">
      <c r="A173" t="s">
        <v>173</v>
      </c>
      <c r="B173" t="s">
        <v>799</v>
      </c>
      <c r="C173">
        <v>47936</v>
      </c>
    </row>
    <row r="174" spans="1:3" x14ac:dyDescent="0.35">
      <c r="A174" t="s">
        <v>174</v>
      </c>
      <c r="B174" t="s">
        <v>800</v>
      </c>
      <c r="C174">
        <v>49775</v>
      </c>
    </row>
    <row r="175" spans="1:3" x14ac:dyDescent="0.35">
      <c r="A175" t="s">
        <v>175</v>
      </c>
      <c r="B175" t="s">
        <v>801</v>
      </c>
      <c r="C175">
        <v>49841</v>
      </c>
    </row>
    <row r="176" spans="1:3" x14ac:dyDescent="0.35">
      <c r="A176" t="s">
        <v>176</v>
      </c>
      <c r="B176" t="s">
        <v>802</v>
      </c>
      <c r="C176">
        <v>45369</v>
      </c>
    </row>
    <row r="177" spans="1:3" x14ac:dyDescent="0.35">
      <c r="A177" t="s">
        <v>177</v>
      </c>
      <c r="B177" t="s">
        <v>803</v>
      </c>
      <c r="C177">
        <v>43976</v>
      </c>
    </row>
    <row r="178" spans="1:3" x14ac:dyDescent="0.35">
      <c r="A178" t="s">
        <v>178</v>
      </c>
      <c r="B178" t="s">
        <v>804</v>
      </c>
      <c r="C178">
        <v>47068</v>
      </c>
    </row>
    <row r="179" spans="1:3" x14ac:dyDescent="0.35">
      <c r="A179" t="s">
        <v>179</v>
      </c>
      <c r="B179" t="s">
        <v>805</v>
      </c>
      <c r="C179">
        <v>46045</v>
      </c>
    </row>
    <row r="180" spans="1:3" x14ac:dyDescent="0.35">
      <c r="A180" t="s">
        <v>180</v>
      </c>
      <c r="B180" t="s">
        <v>806</v>
      </c>
      <c r="C180">
        <v>45914</v>
      </c>
    </row>
    <row r="181" spans="1:3" x14ac:dyDescent="0.35">
      <c r="A181" t="s">
        <v>181</v>
      </c>
      <c r="B181" t="s">
        <v>807</v>
      </c>
      <c r="C181">
        <v>46334</v>
      </c>
    </row>
    <row r="182" spans="1:3" x14ac:dyDescent="0.35">
      <c r="A182" t="s">
        <v>182</v>
      </c>
      <c r="B182" t="s">
        <v>808</v>
      </c>
      <c r="C182">
        <v>49197</v>
      </c>
    </row>
    <row r="183" spans="1:3" x14ac:dyDescent="0.35">
      <c r="A183" t="s">
        <v>183</v>
      </c>
      <c r="B183" t="s">
        <v>809</v>
      </c>
      <c r="C183">
        <v>43984</v>
      </c>
    </row>
    <row r="184" spans="1:3" x14ac:dyDescent="0.35">
      <c r="A184" t="s">
        <v>184</v>
      </c>
      <c r="B184" t="s">
        <v>810</v>
      </c>
      <c r="C184">
        <v>47332</v>
      </c>
    </row>
    <row r="185" spans="1:3" x14ac:dyDescent="0.35">
      <c r="A185" t="s">
        <v>185</v>
      </c>
      <c r="B185" t="s">
        <v>811</v>
      </c>
      <c r="C185">
        <v>48157</v>
      </c>
    </row>
    <row r="186" spans="1:3" x14ac:dyDescent="0.35">
      <c r="A186" t="s">
        <v>186</v>
      </c>
      <c r="B186" t="s">
        <v>812</v>
      </c>
      <c r="C186">
        <v>47340</v>
      </c>
    </row>
    <row r="187" spans="1:3" x14ac:dyDescent="0.35">
      <c r="A187" t="s">
        <v>187</v>
      </c>
      <c r="B187" t="s">
        <v>813</v>
      </c>
      <c r="C187">
        <v>50484</v>
      </c>
    </row>
    <row r="188" spans="1:3" x14ac:dyDescent="0.35">
      <c r="A188" t="s">
        <v>188</v>
      </c>
      <c r="B188" t="s">
        <v>814</v>
      </c>
      <c r="C188">
        <v>49783</v>
      </c>
    </row>
    <row r="189" spans="1:3" x14ac:dyDescent="0.35">
      <c r="A189" t="s">
        <v>189</v>
      </c>
      <c r="B189" t="s">
        <v>815</v>
      </c>
      <c r="C189">
        <v>48595</v>
      </c>
    </row>
    <row r="190" spans="1:3" x14ac:dyDescent="0.35">
      <c r="A190" t="s">
        <v>190</v>
      </c>
      <c r="B190" t="s">
        <v>816</v>
      </c>
      <c r="C190">
        <v>43992</v>
      </c>
    </row>
    <row r="191" spans="1:3" x14ac:dyDescent="0.35">
      <c r="A191" t="s">
        <v>191</v>
      </c>
      <c r="B191" t="s">
        <v>817</v>
      </c>
      <c r="C191">
        <v>44008</v>
      </c>
    </row>
    <row r="192" spans="1:3" x14ac:dyDescent="0.35">
      <c r="A192" t="s">
        <v>192</v>
      </c>
      <c r="B192" t="s">
        <v>818</v>
      </c>
      <c r="C192">
        <v>48843</v>
      </c>
    </row>
    <row r="193" spans="1:3" x14ac:dyDescent="0.35">
      <c r="A193" t="s">
        <v>193</v>
      </c>
      <c r="B193" t="s">
        <v>819</v>
      </c>
      <c r="C193">
        <v>46649</v>
      </c>
    </row>
    <row r="194" spans="1:3" x14ac:dyDescent="0.35">
      <c r="A194" t="s">
        <v>194</v>
      </c>
      <c r="B194" t="s">
        <v>820</v>
      </c>
      <c r="C194">
        <v>47852</v>
      </c>
    </row>
    <row r="195" spans="1:3" x14ac:dyDescent="0.35">
      <c r="A195" t="s">
        <v>195</v>
      </c>
      <c r="B195" t="s">
        <v>821</v>
      </c>
      <c r="C195">
        <v>44016</v>
      </c>
    </row>
    <row r="196" spans="1:3" x14ac:dyDescent="0.35">
      <c r="A196" t="s">
        <v>196</v>
      </c>
      <c r="B196" t="s">
        <v>822</v>
      </c>
      <c r="C196">
        <v>50492</v>
      </c>
    </row>
    <row r="197" spans="1:3" x14ac:dyDescent="0.35">
      <c r="A197" t="s">
        <v>197</v>
      </c>
      <c r="B197" t="s">
        <v>823</v>
      </c>
      <c r="C197">
        <v>46961</v>
      </c>
    </row>
    <row r="198" spans="1:3" x14ac:dyDescent="0.35">
      <c r="A198" t="s">
        <v>198</v>
      </c>
      <c r="B198" t="s">
        <v>824</v>
      </c>
      <c r="C198">
        <v>44024</v>
      </c>
    </row>
    <row r="199" spans="1:3" x14ac:dyDescent="0.35">
      <c r="A199" t="s">
        <v>199</v>
      </c>
      <c r="B199" t="s">
        <v>825</v>
      </c>
      <c r="C199">
        <v>65680</v>
      </c>
    </row>
    <row r="200" spans="1:3" x14ac:dyDescent="0.35">
      <c r="A200" t="s">
        <v>200</v>
      </c>
      <c r="B200" t="s">
        <v>826</v>
      </c>
      <c r="C200">
        <v>44032</v>
      </c>
    </row>
    <row r="201" spans="1:3" x14ac:dyDescent="0.35">
      <c r="A201" t="s">
        <v>201</v>
      </c>
      <c r="B201" t="s">
        <v>827</v>
      </c>
      <c r="C201">
        <v>50278</v>
      </c>
    </row>
    <row r="202" spans="1:3" x14ac:dyDescent="0.35">
      <c r="A202" t="s">
        <v>202</v>
      </c>
      <c r="B202" t="s">
        <v>828</v>
      </c>
      <c r="C202">
        <v>44040</v>
      </c>
    </row>
    <row r="203" spans="1:3" x14ac:dyDescent="0.35">
      <c r="A203" t="s">
        <v>203</v>
      </c>
      <c r="B203" t="s">
        <v>829</v>
      </c>
      <c r="C203">
        <v>44057</v>
      </c>
    </row>
    <row r="204" spans="1:3" x14ac:dyDescent="0.35">
      <c r="A204" t="s">
        <v>204</v>
      </c>
      <c r="B204" t="s">
        <v>830</v>
      </c>
      <c r="C204">
        <v>48942</v>
      </c>
    </row>
    <row r="205" spans="1:3" x14ac:dyDescent="0.35">
      <c r="A205" t="s">
        <v>205</v>
      </c>
      <c r="B205" t="s">
        <v>831</v>
      </c>
      <c r="C205">
        <v>45377</v>
      </c>
    </row>
    <row r="206" spans="1:3" x14ac:dyDescent="0.35">
      <c r="A206" t="s">
        <v>206</v>
      </c>
      <c r="B206" t="s">
        <v>832</v>
      </c>
      <c r="C206">
        <v>45385</v>
      </c>
    </row>
    <row r="207" spans="1:3" x14ac:dyDescent="0.35">
      <c r="A207" t="s">
        <v>207</v>
      </c>
      <c r="B207" t="s">
        <v>833</v>
      </c>
      <c r="C207">
        <v>44065</v>
      </c>
    </row>
    <row r="208" spans="1:3" x14ac:dyDescent="0.35">
      <c r="A208" t="s">
        <v>208</v>
      </c>
      <c r="B208" t="s">
        <v>834</v>
      </c>
      <c r="C208">
        <v>46342</v>
      </c>
    </row>
    <row r="209" spans="1:3" x14ac:dyDescent="0.35">
      <c r="A209" t="s">
        <v>209</v>
      </c>
      <c r="B209" t="s">
        <v>835</v>
      </c>
      <c r="C209">
        <v>46193</v>
      </c>
    </row>
    <row r="210" spans="1:3" x14ac:dyDescent="0.35">
      <c r="A210" t="s">
        <v>210</v>
      </c>
      <c r="B210" t="s">
        <v>836</v>
      </c>
      <c r="C210">
        <v>45864</v>
      </c>
    </row>
    <row r="211" spans="1:3" x14ac:dyDescent="0.35">
      <c r="A211" t="s">
        <v>211</v>
      </c>
      <c r="B211" t="s">
        <v>837</v>
      </c>
      <c r="C211">
        <v>44073</v>
      </c>
    </row>
    <row r="212" spans="1:3" x14ac:dyDescent="0.35">
      <c r="A212" t="s">
        <v>212</v>
      </c>
      <c r="B212" t="s">
        <v>838</v>
      </c>
      <c r="C212">
        <v>45393</v>
      </c>
    </row>
    <row r="213" spans="1:3" x14ac:dyDescent="0.35">
      <c r="A213" t="s">
        <v>213</v>
      </c>
      <c r="B213" t="s">
        <v>839</v>
      </c>
      <c r="C213">
        <v>49619</v>
      </c>
    </row>
    <row r="214" spans="1:3" x14ac:dyDescent="0.35">
      <c r="A214" t="s">
        <v>214</v>
      </c>
      <c r="B214" t="s">
        <v>840</v>
      </c>
      <c r="C214">
        <v>50013</v>
      </c>
    </row>
    <row r="215" spans="1:3" x14ac:dyDescent="0.35">
      <c r="A215" t="s">
        <v>215</v>
      </c>
      <c r="B215" t="s">
        <v>841</v>
      </c>
      <c r="C215">
        <v>50559</v>
      </c>
    </row>
    <row r="216" spans="1:3" x14ac:dyDescent="0.35">
      <c r="A216" t="s">
        <v>216</v>
      </c>
      <c r="B216" t="s">
        <v>842</v>
      </c>
      <c r="C216">
        <v>47266</v>
      </c>
    </row>
    <row r="217" spans="1:3" x14ac:dyDescent="0.35">
      <c r="A217" t="s">
        <v>217</v>
      </c>
      <c r="B217" t="s">
        <v>843</v>
      </c>
      <c r="C217">
        <v>45401</v>
      </c>
    </row>
    <row r="218" spans="1:3" x14ac:dyDescent="0.35">
      <c r="A218" t="s">
        <v>218</v>
      </c>
      <c r="B218" t="s">
        <v>844</v>
      </c>
      <c r="C218">
        <v>46235</v>
      </c>
    </row>
    <row r="219" spans="1:3" x14ac:dyDescent="0.35">
      <c r="A219" t="s">
        <v>219</v>
      </c>
      <c r="B219" t="s">
        <v>845</v>
      </c>
      <c r="C219">
        <v>44099</v>
      </c>
    </row>
    <row r="220" spans="1:3" x14ac:dyDescent="0.35">
      <c r="A220" t="s">
        <v>220</v>
      </c>
      <c r="B220" t="s">
        <v>846</v>
      </c>
      <c r="C220">
        <v>46979</v>
      </c>
    </row>
    <row r="221" spans="1:3" x14ac:dyDescent="0.35">
      <c r="A221" t="s">
        <v>221</v>
      </c>
      <c r="B221" t="s">
        <v>847</v>
      </c>
      <c r="C221">
        <v>44107</v>
      </c>
    </row>
    <row r="222" spans="1:3" x14ac:dyDescent="0.35">
      <c r="A222" t="s">
        <v>222</v>
      </c>
      <c r="B222" t="s">
        <v>848</v>
      </c>
      <c r="C222">
        <v>46953</v>
      </c>
    </row>
    <row r="223" spans="1:3" x14ac:dyDescent="0.35">
      <c r="A223" t="s">
        <v>223</v>
      </c>
      <c r="B223" t="s">
        <v>849</v>
      </c>
      <c r="C223">
        <v>47498</v>
      </c>
    </row>
    <row r="224" spans="1:3" x14ac:dyDescent="0.35">
      <c r="A224" t="s">
        <v>224</v>
      </c>
      <c r="B224" t="s">
        <v>850</v>
      </c>
      <c r="C224">
        <v>49791</v>
      </c>
    </row>
    <row r="225" spans="1:3" x14ac:dyDescent="0.35">
      <c r="A225" t="s">
        <v>225</v>
      </c>
      <c r="B225" t="s">
        <v>851</v>
      </c>
      <c r="C225">
        <v>45245</v>
      </c>
    </row>
    <row r="226" spans="1:3" x14ac:dyDescent="0.35">
      <c r="A226" t="s">
        <v>226</v>
      </c>
      <c r="B226" t="s">
        <v>852</v>
      </c>
      <c r="C226">
        <v>44115</v>
      </c>
    </row>
    <row r="227" spans="1:3" x14ac:dyDescent="0.35">
      <c r="A227" t="s">
        <v>227</v>
      </c>
      <c r="B227" t="s">
        <v>853</v>
      </c>
      <c r="C227">
        <v>45419</v>
      </c>
    </row>
    <row r="228" spans="1:3" x14ac:dyDescent="0.35">
      <c r="A228" t="s">
        <v>228</v>
      </c>
      <c r="B228" t="s">
        <v>854</v>
      </c>
      <c r="C228">
        <v>48496</v>
      </c>
    </row>
    <row r="229" spans="1:3" x14ac:dyDescent="0.35">
      <c r="A229" t="s">
        <v>229</v>
      </c>
      <c r="B229" t="s">
        <v>855</v>
      </c>
      <c r="C229">
        <v>48801</v>
      </c>
    </row>
    <row r="230" spans="1:3" x14ac:dyDescent="0.35">
      <c r="A230" t="s">
        <v>230</v>
      </c>
      <c r="B230" t="s">
        <v>856</v>
      </c>
      <c r="C230">
        <v>47019</v>
      </c>
    </row>
    <row r="231" spans="1:3" x14ac:dyDescent="0.35">
      <c r="A231" t="s">
        <v>231</v>
      </c>
      <c r="B231" t="s">
        <v>857</v>
      </c>
      <c r="C231">
        <v>44123</v>
      </c>
    </row>
    <row r="232" spans="1:3" x14ac:dyDescent="0.35">
      <c r="A232" t="s">
        <v>232</v>
      </c>
      <c r="B232" t="s">
        <v>858</v>
      </c>
      <c r="C232">
        <v>45823</v>
      </c>
    </row>
    <row r="233" spans="1:3" x14ac:dyDescent="0.35">
      <c r="A233" t="s">
        <v>233</v>
      </c>
      <c r="B233" t="s">
        <v>859</v>
      </c>
      <c r="C233">
        <v>47571</v>
      </c>
    </row>
    <row r="234" spans="1:3" x14ac:dyDescent="0.35">
      <c r="A234" t="s">
        <v>234</v>
      </c>
      <c r="B234" t="s">
        <v>860</v>
      </c>
      <c r="C234">
        <v>49700</v>
      </c>
    </row>
    <row r="235" spans="1:3" x14ac:dyDescent="0.35">
      <c r="A235" t="s">
        <v>235</v>
      </c>
      <c r="B235" t="s">
        <v>861</v>
      </c>
      <c r="C235">
        <v>50161</v>
      </c>
    </row>
    <row r="236" spans="1:3" x14ac:dyDescent="0.35">
      <c r="A236" t="s">
        <v>236</v>
      </c>
      <c r="B236" t="s">
        <v>862</v>
      </c>
      <c r="C236">
        <v>45427</v>
      </c>
    </row>
    <row r="237" spans="1:3" x14ac:dyDescent="0.35">
      <c r="A237" t="s">
        <v>237</v>
      </c>
      <c r="B237" t="s">
        <v>863</v>
      </c>
      <c r="C237">
        <v>48751</v>
      </c>
    </row>
    <row r="238" spans="1:3" x14ac:dyDescent="0.35">
      <c r="A238" t="s">
        <v>238</v>
      </c>
      <c r="B238" t="s">
        <v>864</v>
      </c>
      <c r="C238">
        <v>50021</v>
      </c>
    </row>
    <row r="239" spans="1:3" x14ac:dyDescent="0.35">
      <c r="A239" t="s">
        <v>239</v>
      </c>
      <c r="B239" t="s">
        <v>865</v>
      </c>
      <c r="C239">
        <v>49502</v>
      </c>
    </row>
    <row r="240" spans="1:3" x14ac:dyDescent="0.35">
      <c r="A240" t="s">
        <v>240</v>
      </c>
      <c r="B240" t="s">
        <v>866</v>
      </c>
      <c r="C240">
        <v>44131</v>
      </c>
    </row>
    <row r="241" spans="1:3" x14ac:dyDescent="0.35">
      <c r="A241" t="s">
        <v>241</v>
      </c>
      <c r="B241" t="s">
        <v>867</v>
      </c>
      <c r="C241">
        <v>46565</v>
      </c>
    </row>
    <row r="242" spans="1:3" x14ac:dyDescent="0.35">
      <c r="A242" t="s">
        <v>242</v>
      </c>
      <c r="B242" t="s">
        <v>868</v>
      </c>
      <c r="C242">
        <v>47803</v>
      </c>
    </row>
    <row r="243" spans="1:3" x14ac:dyDescent="0.35">
      <c r="A243" t="s">
        <v>243</v>
      </c>
      <c r="B243" t="s">
        <v>869</v>
      </c>
      <c r="C243">
        <v>45435</v>
      </c>
    </row>
    <row r="244" spans="1:3" x14ac:dyDescent="0.35">
      <c r="A244" t="s">
        <v>244</v>
      </c>
      <c r="B244" t="s">
        <v>870</v>
      </c>
      <c r="C244">
        <v>48082</v>
      </c>
    </row>
    <row r="245" spans="1:3" x14ac:dyDescent="0.35">
      <c r="A245" t="s">
        <v>245</v>
      </c>
      <c r="B245" t="s">
        <v>871</v>
      </c>
      <c r="C245">
        <v>50286</v>
      </c>
    </row>
    <row r="246" spans="1:3" x14ac:dyDescent="0.35">
      <c r="A246" t="s">
        <v>246</v>
      </c>
      <c r="B246" t="s">
        <v>872</v>
      </c>
      <c r="C246">
        <v>44149</v>
      </c>
    </row>
    <row r="247" spans="1:3" x14ac:dyDescent="0.35">
      <c r="A247" t="s">
        <v>247</v>
      </c>
      <c r="B247" t="s">
        <v>873</v>
      </c>
      <c r="C247">
        <v>49809</v>
      </c>
    </row>
    <row r="248" spans="1:3" x14ac:dyDescent="0.35">
      <c r="A248" t="s">
        <v>248</v>
      </c>
      <c r="B248" t="s">
        <v>874</v>
      </c>
      <c r="C248">
        <v>44156</v>
      </c>
    </row>
    <row r="249" spans="1:3" x14ac:dyDescent="0.35">
      <c r="A249" t="s">
        <v>249</v>
      </c>
      <c r="B249" t="s">
        <v>875</v>
      </c>
      <c r="C249">
        <v>49858</v>
      </c>
    </row>
    <row r="250" spans="1:3" x14ac:dyDescent="0.35">
      <c r="A250" t="s">
        <v>250</v>
      </c>
      <c r="B250" t="s">
        <v>876</v>
      </c>
      <c r="C250">
        <v>48322</v>
      </c>
    </row>
    <row r="251" spans="1:3" x14ac:dyDescent="0.35">
      <c r="A251" t="s">
        <v>251</v>
      </c>
      <c r="B251" t="s">
        <v>877</v>
      </c>
      <c r="C251">
        <v>49205</v>
      </c>
    </row>
    <row r="252" spans="1:3" x14ac:dyDescent="0.35">
      <c r="A252" t="s">
        <v>252</v>
      </c>
      <c r="B252" t="s">
        <v>878</v>
      </c>
      <c r="C252">
        <v>45872</v>
      </c>
    </row>
    <row r="253" spans="1:3" x14ac:dyDescent="0.35">
      <c r="A253" t="s">
        <v>253</v>
      </c>
      <c r="B253" t="s">
        <v>879</v>
      </c>
      <c r="C253">
        <v>48256</v>
      </c>
    </row>
    <row r="254" spans="1:3" x14ac:dyDescent="0.35">
      <c r="A254" t="s">
        <v>254</v>
      </c>
      <c r="B254" t="s">
        <v>880</v>
      </c>
      <c r="C254">
        <v>48686</v>
      </c>
    </row>
    <row r="255" spans="1:3" x14ac:dyDescent="0.35">
      <c r="A255" t="s">
        <v>255</v>
      </c>
      <c r="B255" t="s">
        <v>881</v>
      </c>
      <c r="C255">
        <v>49338</v>
      </c>
    </row>
    <row r="256" spans="1:3" x14ac:dyDescent="0.35">
      <c r="A256" t="s">
        <v>256</v>
      </c>
      <c r="B256" t="s">
        <v>882</v>
      </c>
      <c r="C256">
        <v>47985</v>
      </c>
    </row>
    <row r="257" spans="1:3" x14ac:dyDescent="0.35">
      <c r="A257" t="s">
        <v>257</v>
      </c>
      <c r="B257" t="s">
        <v>883</v>
      </c>
      <c r="C257">
        <v>48264</v>
      </c>
    </row>
    <row r="258" spans="1:3" x14ac:dyDescent="0.35">
      <c r="A258" t="s">
        <v>258</v>
      </c>
      <c r="B258" t="s">
        <v>884</v>
      </c>
      <c r="C258">
        <v>50179</v>
      </c>
    </row>
    <row r="259" spans="1:3" x14ac:dyDescent="0.35">
      <c r="A259" t="s">
        <v>259</v>
      </c>
      <c r="B259" t="s">
        <v>885</v>
      </c>
      <c r="C259">
        <v>49346</v>
      </c>
    </row>
    <row r="260" spans="1:3" x14ac:dyDescent="0.35">
      <c r="A260" t="s">
        <v>260</v>
      </c>
      <c r="B260" t="s">
        <v>886</v>
      </c>
      <c r="C260">
        <v>47191</v>
      </c>
    </row>
    <row r="261" spans="1:3" x14ac:dyDescent="0.35">
      <c r="A261" t="s">
        <v>261</v>
      </c>
      <c r="B261" t="s">
        <v>887</v>
      </c>
      <c r="C261">
        <v>44164</v>
      </c>
    </row>
    <row r="262" spans="1:3" x14ac:dyDescent="0.35">
      <c r="A262" t="s">
        <v>262</v>
      </c>
      <c r="B262" t="s">
        <v>888</v>
      </c>
      <c r="C262">
        <v>44172</v>
      </c>
    </row>
    <row r="263" spans="1:3" x14ac:dyDescent="0.35">
      <c r="A263" t="s">
        <v>263</v>
      </c>
      <c r="B263" t="s">
        <v>889</v>
      </c>
      <c r="C263">
        <v>44180</v>
      </c>
    </row>
    <row r="264" spans="1:3" x14ac:dyDescent="0.35">
      <c r="A264" t="s">
        <v>264</v>
      </c>
      <c r="B264" t="s">
        <v>890</v>
      </c>
      <c r="C264">
        <v>48165</v>
      </c>
    </row>
    <row r="265" spans="1:3" x14ac:dyDescent="0.35">
      <c r="A265" t="s">
        <v>265</v>
      </c>
      <c r="B265" t="s">
        <v>891</v>
      </c>
      <c r="C265">
        <v>50435</v>
      </c>
    </row>
    <row r="266" spans="1:3" x14ac:dyDescent="0.35">
      <c r="A266" t="s">
        <v>266</v>
      </c>
      <c r="B266" t="s">
        <v>892</v>
      </c>
      <c r="C266">
        <v>47878</v>
      </c>
    </row>
    <row r="267" spans="1:3" x14ac:dyDescent="0.35">
      <c r="A267" t="s">
        <v>267</v>
      </c>
      <c r="B267" t="s">
        <v>893</v>
      </c>
      <c r="C267">
        <v>50245</v>
      </c>
    </row>
    <row r="268" spans="1:3" x14ac:dyDescent="0.35">
      <c r="A268" t="s">
        <v>268</v>
      </c>
      <c r="B268" t="s">
        <v>894</v>
      </c>
      <c r="C268">
        <v>49866</v>
      </c>
    </row>
    <row r="269" spans="1:3" x14ac:dyDescent="0.35">
      <c r="A269" t="s">
        <v>269</v>
      </c>
      <c r="B269" t="s">
        <v>895</v>
      </c>
      <c r="C269">
        <v>50690</v>
      </c>
    </row>
    <row r="270" spans="1:3" x14ac:dyDescent="0.35">
      <c r="A270" t="s">
        <v>270</v>
      </c>
      <c r="B270" t="s">
        <v>896</v>
      </c>
      <c r="C270">
        <v>50187</v>
      </c>
    </row>
    <row r="271" spans="1:3" x14ac:dyDescent="0.35">
      <c r="A271" t="s">
        <v>271</v>
      </c>
      <c r="B271" t="s">
        <v>897</v>
      </c>
      <c r="C271">
        <v>44198</v>
      </c>
    </row>
    <row r="272" spans="1:3" x14ac:dyDescent="0.35">
      <c r="A272" t="s">
        <v>272</v>
      </c>
      <c r="B272" t="s">
        <v>898</v>
      </c>
      <c r="C272">
        <v>47993</v>
      </c>
    </row>
    <row r="273" spans="1:3" x14ac:dyDescent="0.35">
      <c r="A273" t="s">
        <v>273</v>
      </c>
      <c r="B273" t="s">
        <v>899</v>
      </c>
      <c r="C273">
        <v>46110</v>
      </c>
    </row>
    <row r="274" spans="1:3" x14ac:dyDescent="0.35">
      <c r="A274" t="s">
        <v>274</v>
      </c>
      <c r="B274" t="s">
        <v>900</v>
      </c>
      <c r="C274">
        <v>49569</v>
      </c>
    </row>
    <row r="275" spans="1:3" x14ac:dyDescent="0.35">
      <c r="A275" t="s">
        <v>275</v>
      </c>
      <c r="B275" t="s">
        <v>901</v>
      </c>
      <c r="C275">
        <v>44206</v>
      </c>
    </row>
    <row r="276" spans="1:3" x14ac:dyDescent="0.35">
      <c r="A276" t="s">
        <v>276</v>
      </c>
      <c r="B276" t="s">
        <v>902</v>
      </c>
      <c r="C276">
        <v>44214</v>
      </c>
    </row>
    <row r="277" spans="1:3" x14ac:dyDescent="0.35">
      <c r="A277" t="s">
        <v>277</v>
      </c>
      <c r="B277" t="s">
        <v>903</v>
      </c>
      <c r="C277">
        <v>45443</v>
      </c>
    </row>
    <row r="278" spans="1:3" x14ac:dyDescent="0.35">
      <c r="A278" t="s">
        <v>278</v>
      </c>
      <c r="B278" t="s">
        <v>904</v>
      </c>
      <c r="C278">
        <v>49353</v>
      </c>
    </row>
    <row r="279" spans="1:3" x14ac:dyDescent="0.35">
      <c r="A279" t="s">
        <v>279</v>
      </c>
      <c r="B279" t="s">
        <v>905</v>
      </c>
      <c r="C279">
        <v>49437</v>
      </c>
    </row>
    <row r="280" spans="1:3" x14ac:dyDescent="0.35">
      <c r="A280" t="s">
        <v>280</v>
      </c>
      <c r="B280" t="s">
        <v>906</v>
      </c>
      <c r="C280">
        <v>47449</v>
      </c>
    </row>
    <row r="281" spans="1:3" x14ac:dyDescent="0.35">
      <c r="A281" t="s">
        <v>281</v>
      </c>
      <c r="B281" t="s">
        <v>907</v>
      </c>
      <c r="C281">
        <v>47589</v>
      </c>
    </row>
    <row r="282" spans="1:3" x14ac:dyDescent="0.35">
      <c r="A282" t="s">
        <v>282</v>
      </c>
      <c r="B282" t="s">
        <v>908</v>
      </c>
      <c r="C282">
        <v>50195</v>
      </c>
    </row>
    <row r="283" spans="1:3" x14ac:dyDescent="0.35">
      <c r="A283" t="s">
        <v>283</v>
      </c>
      <c r="B283" t="s">
        <v>909</v>
      </c>
      <c r="C283">
        <v>46888</v>
      </c>
    </row>
    <row r="284" spans="1:3" x14ac:dyDescent="0.35">
      <c r="A284" t="s">
        <v>284</v>
      </c>
      <c r="B284" t="s">
        <v>910</v>
      </c>
      <c r="C284">
        <v>48009</v>
      </c>
    </row>
    <row r="285" spans="1:3" x14ac:dyDescent="0.35">
      <c r="A285" t="s">
        <v>285</v>
      </c>
      <c r="B285" t="s">
        <v>911</v>
      </c>
      <c r="C285">
        <v>48017</v>
      </c>
    </row>
    <row r="286" spans="1:3" x14ac:dyDescent="0.35">
      <c r="A286" t="s">
        <v>286</v>
      </c>
      <c r="B286" t="s">
        <v>912</v>
      </c>
      <c r="C286">
        <v>44222</v>
      </c>
    </row>
    <row r="287" spans="1:3" x14ac:dyDescent="0.35">
      <c r="A287" t="s">
        <v>287</v>
      </c>
      <c r="B287" t="s">
        <v>913</v>
      </c>
      <c r="C287">
        <v>50369</v>
      </c>
    </row>
    <row r="288" spans="1:3" x14ac:dyDescent="0.35">
      <c r="A288" t="s">
        <v>288</v>
      </c>
      <c r="B288" t="s">
        <v>914</v>
      </c>
      <c r="C288">
        <v>45450</v>
      </c>
    </row>
    <row r="289" spans="1:3" x14ac:dyDescent="0.35">
      <c r="A289" t="s">
        <v>289</v>
      </c>
      <c r="B289" t="s">
        <v>915</v>
      </c>
      <c r="C289">
        <v>50443</v>
      </c>
    </row>
    <row r="290" spans="1:3" x14ac:dyDescent="0.35">
      <c r="A290" t="s">
        <v>290</v>
      </c>
      <c r="B290" t="s">
        <v>916</v>
      </c>
      <c r="C290">
        <v>44230</v>
      </c>
    </row>
    <row r="291" spans="1:3" x14ac:dyDescent="0.35">
      <c r="A291" t="s">
        <v>291</v>
      </c>
      <c r="B291" t="s">
        <v>917</v>
      </c>
      <c r="C291">
        <v>49080</v>
      </c>
    </row>
    <row r="292" spans="1:3" x14ac:dyDescent="0.35">
      <c r="A292" t="s">
        <v>292</v>
      </c>
      <c r="B292" t="s">
        <v>918</v>
      </c>
      <c r="C292">
        <v>44248</v>
      </c>
    </row>
    <row r="293" spans="1:3" x14ac:dyDescent="0.35">
      <c r="A293" t="s">
        <v>293</v>
      </c>
      <c r="B293" t="s">
        <v>919</v>
      </c>
      <c r="C293">
        <v>44255</v>
      </c>
    </row>
    <row r="294" spans="1:3" x14ac:dyDescent="0.35">
      <c r="A294" t="s">
        <v>294</v>
      </c>
      <c r="B294" t="s">
        <v>920</v>
      </c>
      <c r="C294">
        <v>44263</v>
      </c>
    </row>
    <row r="295" spans="1:3" x14ac:dyDescent="0.35">
      <c r="A295" t="s">
        <v>295</v>
      </c>
      <c r="B295" t="s">
        <v>921</v>
      </c>
      <c r="C295">
        <v>50203</v>
      </c>
    </row>
    <row r="296" spans="1:3" x14ac:dyDescent="0.35">
      <c r="A296" t="s">
        <v>296</v>
      </c>
      <c r="B296" t="s">
        <v>922</v>
      </c>
      <c r="C296">
        <v>45468</v>
      </c>
    </row>
    <row r="297" spans="1:3" x14ac:dyDescent="0.35">
      <c r="A297" t="s">
        <v>297</v>
      </c>
      <c r="B297" t="s">
        <v>923</v>
      </c>
      <c r="C297">
        <v>49874</v>
      </c>
    </row>
    <row r="298" spans="1:3" x14ac:dyDescent="0.35">
      <c r="A298" t="s">
        <v>298</v>
      </c>
      <c r="B298" t="s">
        <v>924</v>
      </c>
      <c r="C298">
        <v>44271</v>
      </c>
    </row>
    <row r="299" spans="1:3" x14ac:dyDescent="0.35">
      <c r="A299" t="s">
        <v>299</v>
      </c>
      <c r="B299" t="s">
        <v>925</v>
      </c>
      <c r="C299">
        <v>48330</v>
      </c>
    </row>
    <row r="300" spans="1:3" x14ac:dyDescent="0.35">
      <c r="A300" t="s">
        <v>300</v>
      </c>
      <c r="B300" t="s">
        <v>926</v>
      </c>
      <c r="C300">
        <v>49445</v>
      </c>
    </row>
    <row r="301" spans="1:3" x14ac:dyDescent="0.35">
      <c r="A301" t="s">
        <v>301</v>
      </c>
      <c r="B301" t="s">
        <v>927</v>
      </c>
      <c r="C301">
        <v>47639</v>
      </c>
    </row>
    <row r="302" spans="1:3" x14ac:dyDescent="0.35">
      <c r="A302" t="s">
        <v>302</v>
      </c>
      <c r="B302" t="s">
        <v>928</v>
      </c>
      <c r="C302">
        <v>48702</v>
      </c>
    </row>
    <row r="303" spans="1:3" x14ac:dyDescent="0.35">
      <c r="A303" t="s">
        <v>303</v>
      </c>
      <c r="B303" t="s">
        <v>929</v>
      </c>
      <c r="C303">
        <v>44289</v>
      </c>
    </row>
    <row r="304" spans="1:3" x14ac:dyDescent="0.35">
      <c r="A304" t="s">
        <v>304</v>
      </c>
      <c r="B304" t="s">
        <v>930</v>
      </c>
      <c r="C304">
        <v>46128</v>
      </c>
    </row>
    <row r="305" spans="1:3" x14ac:dyDescent="0.35">
      <c r="A305" t="s">
        <v>305</v>
      </c>
      <c r="B305" t="s">
        <v>931</v>
      </c>
      <c r="C305">
        <v>47886</v>
      </c>
    </row>
    <row r="306" spans="1:3" x14ac:dyDescent="0.35">
      <c r="A306" t="s">
        <v>306</v>
      </c>
      <c r="B306" t="s">
        <v>932</v>
      </c>
      <c r="C306">
        <v>49452</v>
      </c>
    </row>
    <row r="307" spans="1:3" x14ac:dyDescent="0.35">
      <c r="A307" t="s">
        <v>307</v>
      </c>
      <c r="B307" t="s">
        <v>933</v>
      </c>
      <c r="C307">
        <v>48272</v>
      </c>
    </row>
    <row r="308" spans="1:3" x14ac:dyDescent="0.35">
      <c r="A308" t="s">
        <v>308</v>
      </c>
      <c r="B308" t="s">
        <v>934</v>
      </c>
      <c r="C308">
        <v>442</v>
      </c>
    </row>
    <row r="309" spans="1:3" x14ac:dyDescent="0.35">
      <c r="A309" t="s">
        <v>309</v>
      </c>
      <c r="B309" t="s">
        <v>935</v>
      </c>
      <c r="C309">
        <v>50005</v>
      </c>
    </row>
    <row r="310" spans="1:3" x14ac:dyDescent="0.35">
      <c r="A310" t="s">
        <v>310</v>
      </c>
      <c r="B310" t="s">
        <v>936</v>
      </c>
      <c r="C310">
        <v>44297</v>
      </c>
    </row>
    <row r="311" spans="1:3" x14ac:dyDescent="0.35">
      <c r="A311" t="s">
        <v>311</v>
      </c>
      <c r="B311" t="s">
        <v>937</v>
      </c>
      <c r="C311">
        <v>44305</v>
      </c>
    </row>
    <row r="312" spans="1:3" x14ac:dyDescent="0.35">
      <c r="A312" t="s">
        <v>312</v>
      </c>
      <c r="B312" t="s">
        <v>938</v>
      </c>
      <c r="C312">
        <v>45831</v>
      </c>
    </row>
    <row r="313" spans="1:3" x14ac:dyDescent="0.35">
      <c r="A313" t="s">
        <v>313</v>
      </c>
      <c r="B313" t="s">
        <v>939</v>
      </c>
      <c r="C313">
        <v>50211</v>
      </c>
    </row>
    <row r="314" spans="1:3" x14ac:dyDescent="0.35">
      <c r="A314" t="s">
        <v>314</v>
      </c>
      <c r="B314" t="s">
        <v>940</v>
      </c>
      <c r="C314">
        <v>46805</v>
      </c>
    </row>
    <row r="315" spans="1:3" x14ac:dyDescent="0.35">
      <c r="A315" t="s">
        <v>315</v>
      </c>
      <c r="B315" t="s">
        <v>941</v>
      </c>
      <c r="C315">
        <v>44313</v>
      </c>
    </row>
    <row r="316" spans="1:3" x14ac:dyDescent="0.35">
      <c r="A316" t="s">
        <v>316</v>
      </c>
      <c r="B316" t="s">
        <v>942</v>
      </c>
      <c r="C316">
        <v>44321</v>
      </c>
    </row>
    <row r="317" spans="1:3" x14ac:dyDescent="0.35">
      <c r="A317" t="s">
        <v>317</v>
      </c>
      <c r="B317" t="s">
        <v>943</v>
      </c>
      <c r="C317">
        <v>44339</v>
      </c>
    </row>
    <row r="318" spans="1:3" x14ac:dyDescent="0.35">
      <c r="A318" t="s">
        <v>318</v>
      </c>
      <c r="B318" t="s">
        <v>944</v>
      </c>
      <c r="C318">
        <v>48553</v>
      </c>
    </row>
    <row r="319" spans="1:3" x14ac:dyDescent="0.35">
      <c r="A319" t="s">
        <v>319</v>
      </c>
      <c r="B319" t="s">
        <v>945</v>
      </c>
      <c r="C319">
        <v>49882</v>
      </c>
    </row>
    <row r="320" spans="1:3" x14ac:dyDescent="0.35">
      <c r="A320" t="s">
        <v>320</v>
      </c>
      <c r="B320" t="s">
        <v>946</v>
      </c>
      <c r="C320">
        <v>44347</v>
      </c>
    </row>
    <row r="321" spans="1:3" x14ac:dyDescent="0.35">
      <c r="A321" t="s">
        <v>321</v>
      </c>
      <c r="B321" t="s">
        <v>947</v>
      </c>
      <c r="C321">
        <v>45476</v>
      </c>
    </row>
    <row r="322" spans="1:3" x14ac:dyDescent="0.35">
      <c r="A322" t="s">
        <v>322</v>
      </c>
      <c r="B322" t="s">
        <v>948</v>
      </c>
      <c r="C322">
        <v>50450</v>
      </c>
    </row>
    <row r="323" spans="1:3" x14ac:dyDescent="0.35">
      <c r="A323" t="s">
        <v>323</v>
      </c>
      <c r="B323" t="s">
        <v>949</v>
      </c>
      <c r="C323">
        <v>44354</v>
      </c>
    </row>
    <row r="324" spans="1:3" x14ac:dyDescent="0.35">
      <c r="A324" t="s">
        <v>324</v>
      </c>
      <c r="B324" t="s">
        <v>950</v>
      </c>
      <c r="C324">
        <v>50153</v>
      </c>
    </row>
    <row r="325" spans="1:3" x14ac:dyDescent="0.35">
      <c r="A325" t="s">
        <v>325</v>
      </c>
      <c r="B325" t="s">
        <v>951</v>
      </c>
      <c r="C325">
        <v>44362</v>
      </c>
    </row>
    <row r="326" spans="1:3" x14ac:dyDescent="0.35">
      <c r="A326" t="s">
        <v>326</v>
      </c>
      <c r="B326" t="s">
        <v>952</v>
      </c>
      <c r="C326">
        <v>44370</v>
      </c>
    </row>
    <row r="327" spans="1:3" x14ac:dyDescent="0.35">
      <c r="A327" t="s">
        <v>327</v>
      </c>
      <c r="B327" t="s">
        <v>953</v>
      </c>
      <c r="C327">
        <v>48850</v>
      </c>
    </row>
    <row r="328" spans="1:3" x14ac:dyDescent="0.35">
      <c r="A328" t="s">
        <v>328</v>
      </c>
      <c r="B328" t="s">
        <v>954</v>
      </c>
      <c r="C328">
        <v>47456</v>
      </c>
    </row>
    <row r="329" spans="1:3" x14ac:dyDescent="0.35">
      <c r="A329" t="s">
        <v>329</v>
      </c>
      <c r="B329" t="s">
        <v>955</v>
      </c>
      <c r="C329">
        <v>50229</v>
      </c>
    </row>
    <row r="330" spans="1:3" x14ac:dyDescent="0.35">
      <c r="A330" t="s">
        <v>330</v>
      </c>
      <c r="B330" t="s">
        <v>956</v>
      </c>
      <c r="C330">
        <v>45484</v>
      </c>
    </row>
    <row r="331" spans="1:3" x14ac:dyDescent="0.35">
      <c r="A331" t="s">
        <v>331</v>
      </c>
      <c r="B331" t="s">
        <v>957</v>
      </c>
      <c r="C331">
        <v>44388</v>
      </c>
    </row>
    <row r="332" spans="1:3" x14ac:dyDescent="0.35">
      <c r="A332" t="s">
        <v>332</v>
      </c>
      <c r="B332" t="s">
        <v>958</v>
      </c>
      <c r="C332">
        <v>48520</v>
      </c>
    </row>
    <row r="333" spans="1:3" x14ac:dyDescent="0.35">
      <c r="A333" t="s">
        <v>333</v>
      </c>
      <c r="B333" t="s">
        <v>959</v>
      </c>
      <c r="C333">
        <v>45492</v>
      </c>
    </row>
    <row r="334" spans="1:3" x14ac:dyDescent="0.35">
      <c r="A334" t="s">
        <v>334</v>
      </c>
      <c r="B334" t="s">
        <v>960</v>
      </c>
      <c r="C334">
        <v>48629</v>
      </c>
    </row>
    <row r="335" spans="1:3" x14ac:dyDescent="0.35">
      <c r="A335" t="s">
        <v>335</v>
      </c>
      <c r="B335" t="s">
        <v>961</v>
      </c>
      <c r="C335">
        <v>46920</v>
      </c>
    </row>
    <row r="336" spans="1:3" x14ac:dyDescent="0.35">
      <c r="A336" t="s">
        <v>336</v>
      </c>
      <c r="B336" t="s">
        <v>962</v>
      </c>
      <c r="C336">
        <v>44396</v>
      </c>
    </row>
    <row r="337" spans="1:3" x14ac:dyDescent="0.35">
      <c r="A337" t="s">
        <v>337</v>
      </c>
      <c r="B337" t="s">
        <v>963</v>
      </c>
      <c r="C337">
        <v>44404</v>
      </c>
    </row>
    <row r="338" spans="1:3" x14ac:dyDescent="0.35">
      <c r="A338" t="s">
        <v>338</v>
      </c>
      <c r="B338" t="s">
        <v>964</v>
      </c>
      <c r="C338">
        <v>48173</v>
      </c>
    </row>
    <row r="339" spans="1:3" x14ac:dyDescent="0.35">
      <c r="A339" t="s">
        <v>339</v>
      </c>
      <c r="B339" t="s">
        <v>965</v>
      </c>
      <c r="C339">
        <v>45500</v>
      </c>
    </row>
    <row r="340" spans="1:3" x14ac:dyDescent="0.35">
      <c r="A340" t="s">
        <v>340</v>
      </c>
      <c r="B340" t="s">
        <v>966</v>
      </c>
      <c r="C340">
        <v>50633</v>
      </c>
    </row>
    <row r="341" spans="1:3" x14ac:dyDescent="0.35">
      <c r="A341" t="s">
        <v>341</v>
      </c>
      <c r="B341" t="s">
        <v>967</v>
      </c>
      <c r="C341">
        <v>49361</v>
      </c>
    </row>
    <row r="342" spans="1:3" x14ac:dyDescent="0.35">
      <c r="A342" t="s">
        <v>342</v>
      </c>
      <c r="B342" t="s">
        <v>968</v>
      </c>
      <c r="C342">
        <v>45518</v>
      </c>
    </row>
    <row r="343" spans="1:3" x14ac:dyDescent="0.35">
      <c r="A343" t="s">
        <v>343</v>
      </c>
      <c r="B343" t="s">
        <v>969</v>
      </c>
      <c r="C343">
        <v>49890</v>
      </c>
    </row>
    <row r="344" spans="1:3" x14ac:dyDescent="0.35">
      <c r="A344" t="s">
        <v>344</v>
      </c>
      <c r="B344" t="s">
        <v>970</v>
      </c>
      <c r="C344">
        <v>49627</v>
      </c>
    </row>
    <row r="345" spans="1:3" x14ac:dyDescent="0.35">
      <c r="A345" t="s">
        <v>345</v>
      </c>
      <c r="B345" t="s">
        <v>971</v>
      </c>
      <c r="C345">
        <v>45948</v>
      </c>
    </row>
    <row r="346" spans="1:3" x14ac:dyDescent="0.35">
      <c r="A346" t="s">
        <v>346</v>
      </c>
      <c r="B346" t="s">
        <v>972</v>
      </c>
      <c r="C346">
        <v>46672</v>
      </c>
    </row>
    <row r="347" spans="1:3" x14ac:dyDescent="0.35">
      <c r="A347" t="s">
        <v>347</v>
      </c>
      <c r="B347" t="s">
        <v>973</v>
      </c>
      <c r="C347">
        <v>50039</v>
      </c>
    </row>
    <row r="348" spans="1:3" x14ac:dyDescent="0.35">
      <c r="A348" t="s">
        <v>348</v>
      </c>
      <c r="B348" t="s">
        <v>974</v>
      </c>
      <c r="C348">
        <v>50740</v>
      </c>
    </row>
    <row r="349" spans="1:3" x14ac:dyDescent="0.35">
      <c r="A349" t="s">
        <v>349</v>
      </c>
      <c r="B349" t="s">
        <v>975</v>
      </c>
      <c r="C349">
        <v>139303</v>
      </c>
    </row>
    <row r="350" spans="1:3" x14ac:dyDescent="0.35">
      <c r="A350" t="s">
        <v>350</v>
      </c>
      <c r="B350" t="s">
        <v>976</v>
      </c>
      <c r="C350">
        <v>47712</v>
      </c>
    </row>
    <row r="351" spans="1:3" x14ac:dyDescent="0.35">
      <c r="A351" t="s">
        <v>351</v>
      </c>
      <c r="B351" t="s">
        <v>977</v>
      </c>
      <c r="C351">
        <v>45526</v>
      </c>
    </row>
    <row r="352" spans="1:3" x14ac:dyDescent="0.35">
      <c r="A352" t="s">
        <v>352</v>
      </c>
      <c r="B352" t="s">
        <v>978</v>
      </c>
      <c r="C352">
        <v>48777</v>
      </c>
    </row>
    <row r="353" spans="1:3" x14ac:dyDescent="0.35">
      <c r="A353" t="s">
        <v>353</v>
      </c>
      <c r="B353" t="s">
        <v>979</v>
      </c>
      <c r="C353">
        <v>45534</v>
      </c>
    </row>
    <row r="354" spans="1:3" x14ac:dyDescent="0.35">
      <c r="A354" t="s">
        <v>354</v>
      </c>
      <c r="B354" t="s">
        <v>980</v>
      </c>
      <c r="C354">
        <v>44412</v>
      </c>
    </row>
    <row r="355" spans="1:3" x14ac:dyDescent="0.35">
      <c r="A355" t="s">
        <v>355</v>
      </c>
      <c r="B355" t="s">
        <v>981</v>
      </c>
      <c r="C355">
        <v>44420</v>
      </c>
    </row>
    <row r="356" spans="1:3" x14ac:dyDescent="0.35">
      <c r="A356" t="s">
        <v>356</v>
      </c>
      <c r="B356" t="s">
        <v>982</v>
      </c>
      <c r="C356">
        <v>44438</v>
      </c>
    </row>
    <row r="357" spans="1:3" x14ac:dyDescent="0.35">
      <c r="A357" t="s">
        <v>357</v>
      </c>
      <c r="B357" t="s">
        <v>983</v>
      </c>
      <c r="C357">
        <v>49270</v>
      </c>
    </row>
    <row r="358" spans="1:3" x14ac:dyDescent="0.35">
      <c r="A358" t="s">
        <v>358</v>
      </c>
      <c r="B358" t="s">
        <v>984</v>
      </c>
      <c r="C358">
        <v>44446</v>
      </c>
    </row>
    <row r="359" spans="1:3" x14ac:dyDescent="0.35">
      <c r="A359" t="s">
        <v>359</v>
      </c>
      <c r="B359" t="s">
        <v>985</v>
      </c>
      <c r="C359">
        <v>46995</v>
      </c>
    </row>
    <row r="360" spans="1:3" x14ac:dyDescent="0.35">
      <c r="A360" t="s">
        <v>360</v>
      </c>
      <c r="B360" t="s">
        <v>986</v>
      </c>
      <c r="C360">
        <v>44461</v>
      </c>
    </row>
    <row r="361" spans="1:3" x14ac:dyDescent="0.35">
      <c r="A361" t="s">
        <v>361</v>
      </c>
      <c r="B361" t="s">
        <v>987</v>
      </c>
      <c r="C361">
        <v>45955</v>
      </c>
    </row>
    <row r="362" spans="1:3" x14ac:dyDescent="0.35">
      <c r="A362" t="s">
        <v>362</v>
      </c>
      <c r="B362" t="s">
        <v>988</v>
      </c>
      <c r="C362">
        <v>45963</v>
      </c>
    </row>
    <row r="363" spans="1:3" x14ac:dyDescent="0.35">
      <c r="A363" t="s">
        <v>363</v>
      </c>
      <c r="B363" t="s">
        <v>989</v>
      </c>
      <c r="C363">
        <v>48710</v>
      </c>
    </row>
    <row r="364" spans="1:3" x14ac:dyDescent="0.35">
      <c r="A364" t="s">
        <v>364</v>
      </c>
      <c r="B364" t="s">
        <v>990</v>
      </c>
      <c r="C364">
        <v>44479</v>
      </c>
    </row>
    <row r="365" spans="1:3" x14ac:dyDescent="0.35">
      <c r="A365" t="s">
        <v>365</v>
      </c>
      <c r="B365" t="s">
        <v>991</v>
      </c>
      <c r="C365">
        <v>47720</v>
      </c>
    </row>
    <row r="366" spans="1:3" x14ac:dyDescent="0.35">
      <c r="A366" t="s">
        <v>366</v>
      </c>
      <c r="B366" t="s">
        <v>992</v>
      </c>
      <c r="C366">
        <v>46136</v>
      </c>
    </row>
    <row r="367" spans="1:3" x14ac:dyDescent="0.35">
      <c r="A367" t="s">
        <v>367</v>
      </c>
      <c r="B367" t="s">
        <v>993</v>
      </c>
      <c r="C367">
        <v>44487</v>
      </c>
    </row>
    <row r="368" spans="1:3" x14ac:dyDescent="0.35">
      <c r="A368" t="s">
        <v>368</v>
      </c>
      <c r="B368" t="s">
        <v>994</v>
      </c>
      <c r="C368">
        <v>45559</v>
      </c>
    </row>
    <row r="369" spans="1:3" x14ac:dyDescent="0.35">
      <c r="A369" t="s">
        <v>369</v>
      </c>
      <c r="B369" t="s">
        <v>995</v>
      </c>
      <c r="C369">
        <v>49718</v>
      </c>
    </row>
    <row r="370" spans="1:3" x14ac:dyDescent="0.35">
      <c r="A370" t="s">
        <v>370</v>
      </c>
      <c r="B370" t="s">
        <v>996</v>
      </c>
      <c r="C370">
        <v>44453</v>
      </c>
    </row>
    <row r="371" spans="1:3" x14ac:dyDescent="0.35">
      <c r="A371" t="s">
        <v>371</v>
      </c>
      <c r="B371" t="s">
        <v>1235</v>
      </c>
      <c r="C371">
        <v>47217</v>
      </c>
    </row>
    <row r="372" spans="1:3" x14ac:dyDescent="0.35">
      <c r="A372" t="s">
        <v>372</v>
      </c>
      <c r="B372" t="s">
        <v>997</v>
      </c>
      <c r="C372">
        <v>45542</v>
      </c>
    </row>
    <row r="373" spans="1:3" x14ac:dyDescent="0.35">
      <c r="A373" t="s">
        <v>373</v>
      </c>
      <c r="B373" t="s">
        <v>998</v>
      </c>
      <c r="C373">
        <v>45567</v>
      </c>
    </row>
    <row r="374" spans="1:3" x14ac:dyDescent="0.35">
      <c r="A374" t="s">
        <v>374</v>
      </c>
      <c r="B374" t="s">
        <v>999</v>
      </c>
      <c r="C374">
        <v>48637</v>
      </c>
    </row>
    <row r="375" spans="1:3" x14ac:dyDescent="0.35">
      <c r="A375" t="s">
        <v>375</v>
      </c>
      <c r="B375" t="s">
        <v>1000</v>
      </c>
      <c r="C375">
        <v>44495</v>
      </c>
    </row>
    <row r="376" spans="1:3" x14ac:dyDescent="0.35">
      <c r="A376" t="s">
        <v>376</v>
      </c>
      <c r="B376" t="s">
        <v>1001</v>
      </c>
      <c r="C376">
        <v>48900</v>
      </c>
    </row>
    <row r="377" spans="1:3" x14ac:dyDescent="0.35">
      <c r="A377" t="s">
        <v>377</v>
      </c>
      <c r="B377" t="s">
        <v>1002</v>
      </c>
      <c r="C377">
        <v>50047</v>
      </c>
    </row>
    <row r="378" spans="1:3" x14ac:dyDescent="0.35">
      <c r="A378" t="s">
        <v>378</v>
      </c>
      <c r="B378" t="s">
        <v>1003</v>
      </c>
      <c r="C378">
        <v>50708</v>
      </c>
    </row>
    <row r="379" spans="1:3" x14ac:dyDescent="0.35">
      <c r="A379" t="s">
        <v>379</v>
      </c>
      <c r="B379" t="s">
        <v>1004</v>
      </c>
      <c r="C379">
        <v>44503</v>
      </c>
    </row>
    <row r="380" spans="1:3" x14ac:dyDescent="0.35">
      <c r="A380" t="s">
        <v>380</v>
      </c>
      <c r="B380" t="s">
        <v>1005</v>
      </c>
      <c r="C380">
        <v>50641</v>
      </c>
    </row>
    <row r="381" spans="1:3" x14ac:dyDescent="0.35">
      <c r="A381" t="s">
        <v>381</v>
      </c>
      <c r="B381" t="s">
        <v>1006</v>
      </c>
      <c r="C381">
        <v>44511</v>
      </c>
    </row>
    <row r="382" spans="1:3" x14ac:dyDescent="0.35">
      <c r="A382" t="s">
        <v>382</v>
      </c>
      <c r="B382" t="s">
        <v>1007</v>
      </c>
      <c r="C382">
        <v>48025</v>
      </c>
    </row>
    <row r="383" spans="1:3" x14ac:dyDescent="0.35">
      <c r="A383" t="s">
        <v>383</v>
      </c>
      <c r="B383" t="s">
        <v>1008</v>
      </c>
      <c r="C383">
        <v>44529</v>
      </c>
    </row>
    <row r="384" spans="1:3" x14ac:dyDescent="0.35">
      <c r="A384" t="s">
        <v>384</v>
      </c>
      <c r="B384" t="s">
        <v>1009</v>
      </c>
      <c r="C384">
        <v>44537</v>
      </c>
    </row>
    <row r="385" spans="1:3" x14ac:dyDescent="0.35">
      <c r="A385" t="s">
        <v>385</v>
      </c>
      <c r="B385" t="s">
        <v>1010</v>
      </c>
      <c r="C385">
        <v>44545</v>
      </c>
    </row>
    <row r="386" spans="1:3" x14ac:dyDescent="0.35">
      <c r="A386" t="s">
        <v>386</v>
      </c>
      <c r="B386" t="s">
        <v>1011</v>
      </c>
      <c r="C386">
        <v>50336</v>
      </c>
    </row>
    <row r="387" spans="1:3" x14ac:dyDescent="0.35">
      <c r="A387" t="s">
        <v>387</v>
      </c>
      <c r="B387" t="s">
        <v>1012</v>
      </c>
      <c r="C387">
        <v>46250</v>
      </c>
    </row>
    <row r="388" spans="1:3" x14ac:dyDescent="0.35">
      <c r="A388" t="s">
        <v>388</v>
      </c>
      <c r="B388" t="s">
        <v>1013</v>
      </c>
      <c r="C388">
        <v>46722</v>
      </c>
    </row>
    <row r="389" spans="1:3" x14ac:dyDescent="0.35">
      <c r="A389" t="s">
        <v>389</v>
      </c>
      <c r="B389" t="s">
        <v>1014</v>
      </c>
      <c r="C389">
        <v>49056</v>
      </c>
    </row>
    <row r="390" spans="1:3" x14ac:dyDescent="0.35">
      <c r="A390" t="s">
        <v>390</v>
      </c>
      <c r="B390" t="s">
        <v>1015</v>
      </c>
      <c r="C390">
        <v>48728</v>
      </c>
    </row>
    <row r="391" spans="1:3" x14ac:dyDescent="0.35">
      <c r="A391" t="s">
        <v>391</v>
      </c>
      <c r="B391" t="s">
        <v>1016</v>
      </c>
      <c r="C391">
        <v>48819</v>
      </c>
    </row>
    <row r="392" spans="1:3" x14ac:dyDescent="0.35">
      <c r="A392" t="s">
        <v>392</v>
      </c>
      <c r="B392" t="s">
        <v>1017</v>
      </c>
      <c r="C392">
        <v>48033</v>
      </c>
    </row>
    <row r="393" spans="1:3" x14ac:dyDescent="0.35">
      <c r="A393" t="s">
        <v>393</v>
      </c>
      <c r="B393" t="s">
        <v>1018</v>
      </c>
      <c r="C393">
        <v>48736</v>
      </c>
    </row>
    <row r="394" spans="1:3" x14ac:dyDescent="0.35">
      <c r="A394" t="s">
        <v>394</v>
      </c>
      <c r="B394" t="s">
        <v>1019</v>
      </c>
      <c r="C394">
        <v>47365</v>
      </c>
    </row>
    <row r="395" spans="1:3" x14ac:dyDescent="0.35">
      <c r="A395" t="s">
        <v>395</v>
      </c>
      <c r="B395" t="s">
        <v>1020</v>
      </c>
      <c r="C395">
        <v>49635</v>
      </c>
    </row>
    <row r="396" spans="1:3" x14ac:dyDescent="0.35">
      <c r="A396" t="s">
        <v>396</v>
      </c>
      <c r="B396" t="s">
        <v>1021</v>
      </c>
      <c r="C396">
        <v>49908</v>
      </c>
    </row>
    <row r="397" spans="1:3" x14ac:dyDescent="0.35">
      <c r="A397" t="s">
        <v>397</v>
      </c>
      <c r="B397" t="s">
        <v>1022</v>
      </c>
      <c r="C397">
        <v>46268</v>
      </c>
    </row>
    <row r="398" spans="1:3" x14ac:dyDescent="0.35">
      <c r="A398" t="s">
        <v>398</v>
      </c>
      <c r="B398" t="s">
        <v>1023</v>
      </c>
      <c r="C398">
        <v>50575</v>
      </c>
    </row>
    <row r="399" spans="1:3" x14ac:dyDescent="0.35">
      <c r="A399" t="s">
        <v>399</v>
      </c>
      <c r="B399" t="s">
        <v>1024</v>
      </c>
      <c r="C399">
        <v>50716</v>
      </c>
    </row>
    <row r="400" spans="1:3" x14ac:dyDescent="0.35">
      <c r="A400" t="s">
        <v>400</v>
      </c>
      <c r="B400" t="s">
        <v>1025</v>
      </c>
      <c r="C400">
        <v>44552</v>
      </c>
    </row>
    <row r="401" spans="1:3" x14ac:dyDescent="0.35">
      <c r="A401" t="s">
        <v>401</v>
      </c>
      <c r="B401" t="s">
        <v>1026</v>
      </c>
      <c r="C401">
        <v>44560</v>
      </c>
    </row>
    <row r="402" spans="1:3" x14ac:dyDescent="0.35">
      <c r="A402" t="s">
        <v>402</v>
      </c>
      <c r="B402" t="s">
        <v>1027</v>
      </c>
      <c r="C402">
        <v>50567</v>
      </c>
    </row>
    <row r="403" spans="1:3" x14ac:dyDescent="0.35">
      <c r="A403" t="s">
        <v>403</v>
      </c>
      <c r="B403" t="s">
        <v>1028</v>
      </c>
      <c r="C403">
        <v>44578</v>
      </c>
    </row>
    <row r="404" spans="1:3" x14ac:dyDescent="0.35">
      <c r="A404" t="s">
        <v>404</v>
      </c>
      <c r="B404" t="s">
        <v>1029</v>
      </c>
      <c r="C404">
        <v>47761</v>
      </c>
    </row>
    <row r="405" spans="1:3" x14ac:dyDescent="0.35">
      <c r="A405" t="s">
        <v>405</v>
      </c>
      <c r="B405" t="s">
        <v>1030</v>
      </c>
      <c r="C405">
        <v>47373</v>
      </c>
    </row>
    <row r="406" spans="1:3" x14ac:dyDescent="0.35">
      <c r="A406" t="s">
        <v>406</v>
      </c>
      <c r="B406" t="s">
        <v>1031</v>
      </c>
      <c r="C406">
        <v>44586</v>
      </c>
    </row>
    <row r="407" spans="1:3" x14ac:dyDescent="0.35">
      <c r="A407" t="s">
        <v>407</v>
      </c>
      <c r="B407" t="s">
        <v>1032</v>
      </c>
      <c r="C407">
        <v>44594</v>
      </c>
    </row>
    <row r="408" spans="1:3" x14ac:dyDescent="0.35">
      <c r="A408" t="s">
        <v>408</v>
      </c>
      <c r="B408" t="s">
        <v>1033</v>
      </c>
      <c r="C408">
        <v>61903</v>
      </c>
    </row>
    <row r="409" spans="1:3" x14ac:dyDescent="0.35">
      <c r="A409" t="s">
        <v>409</v>
      </c>
      <c r="B409" t="s">
        <v>1034</v>
      </c>
      <c r="C409">
        <v>49726</v>
      </c>
    </row>
    <row r="410" spans="1:3" x14ac:dyDescent="0.35">
      <c r="A410" t="s">
        <v>410</v>
      </c>
      <c r="B410" t="s">
        <v>1035</v>
      </c>
      <c r="C410">
        <v>46763</v>
      </c>
    </row>
    <row r="411" spans="1:3" x14ac:dyDescent="0.35">
      <c r="A411" t="s">
        <v>411</v>
      </c>
      <c r="B411" t="s">
        <v>1036</v>
      </c>
      <c r="C411">
        <v>46573</v>
      </c>
    </row>
    <row r="412" spans="1:3" x14ac:dyDescent="0.35">
      <c r="A412" t="s">
        <v>412</v>
      </c>
      <c r="B412" t="s">
        <v>1037</v>
      </c>
      <c r="C412">
        <v>49478</v>
      </c>
    </row>
    <row r="413" spans="1:3" x14ac:dyDescent="0.35">
      <c r="A413" t="s">
        <v>413</v>
      </c>
      <c r="B413" t="s">
        <v>1038</v>
      </c>
      <c r="C413">
        <v>46581</v>
      </c>
    </row>
    <row r="414" spans="1:3" x14ac:dyDescent="0.35">
      <c r="A414" t="s">
        <v>414</v>
      </c>
      <c r="B414" t="s">
        <v>1039</v>
      </c>
      <c r="C414">
        <v>44602</v>
      </c>
    </row>
    <row r="415" spans="1:3" x14ac:dyDescent="0.35">
      <c r="A415" t="s">
        <v>415</v>
      </c>
      <c r="B415" t="s">
        <v>1040</v>
      </c>
      <c r="C415">
        <v>44610</v>
      </c>
    </row>
    <row r="416" spans="1:3" x14ac:dyDescent="0.35">
      <c r="A416" t="s">
        <v>416</v>
      </c>
      <c r="B416" t="s">
        <v>1041</v>
      </c>
      <c r="C416">
        <v>49916</v>
      </c>
    </row>
    <row r="417" spans="1:3" x14ac:dyDescent="0.35">
      <c r="A417" t="s">
        <v>417</v>
      </c>
      <c r="B417" t="s">
        <v>1042</v>
      </c>
      <c r="C417">
        <v>50724</v>
      </c>
    </row>
    <row r="418" spans="1:3" x14ac:dyDescent="0.35">
      <c r="A418" t="s">
        <v>418</v>
      </c>
      <c r="B418" t="s">
        <v>1043</v>
      </c>
      <c r="C418">
        <v>48215</v>
      </c>
    </row>
    <row r="419" spans="1:3" x14ac:dyDescent="0.35">
      <c r="A419" t="s">
        <v>419</v>
      </c>
      <c r="B419" t="s">
        <v>1044</v>
      </c>
      <c r="C419">
        <v>49379</v>
      </c>
    </row>
    <row r="420" spans="1:3" x14ac:dyDescent="0.35">
      <c r="A420" t="s">
        <v>420</v>
      </c>
      <c r="B420" t="s">
        <v>1045</v>
      </c>
      <c r="C420">
        <v>49387</v>
      </c>
    </row>
    <row r="421" spans="1:3" x14ac:dyDescent="0.35">
      <c r="A421" t="s">
        <v>421</v>
      </c>
      <c r="B421" t="s">
        <v>1046</v>
      </c>
      <c r="C421">
        <v>44628</v>
      </c>
    </row>
    <row r="422" spans="1:3" x14ac:dyDescent="0.35">
      <c r="A422" t="s">
        <v>422</v>
      </c>
      <c r="B422" t="s">
        <v>1047</v>
      </c>
      <c r="C422">
        <v>49510</v>
      </c>
    </row>
    <row r="423" spans="1:3" x14ac:dyDescent="0.35">
      <c r="A423" t="s">
        <v>423</v>
      </c>
      <c r="B423" t="s">
        <v>1048</v>
      </c>
      <c r="C423">
        <v>49395</v>
      </c>
    </row>
    <row r="424" spans="1:3" x14ac:dyDescent="0.35">
      <c r="A424" t="s">
        <v>424</v>
      </c>
      <c r="B424" t="s">
        <v>1049</v>
      </c>
      <c r="C424">
        <v>48579</v>
      </c>
    </row>
    <row r="425" spans="1:3" x14ac:dyDescent="0.35">
      <c r="A425" t="s">
        <v>425</v>
      </c>
      <c r="B425" t="s">
        <v>1050</v>
      </c>
      <c r="C425">
        <v>44636</v>
      </c>
    </row>
    <row r="426" spans="1:3" x14ac:dyDescent="0.35">
      <c r="A426" t="s">
        <v>426</v>
      </c>
      <c r="B426" t="s">
        <v>1051</v>
      </c>
      <c r="C426">
        <v>47597</v>
      </c>
    </row>
    <row r="427" spans="1:3" x14ac:dyDescent="0.35">
      <c r="A427" t="s">
        <v>427</v>
      </c>
      <c r="B427" t="s">
        <v>1052</v>
      </c>
      <c r="C427">
        <v>45575</v>
      </c>
    </row>
    <row r="428" spans="1:3" x14ac:dyDescent="0.35">
      <c r="A428" t="s">
        <v>428</v>
      </c>
      <c r="B428" t="s">
        <v>1053</v>
      </c>
      <c r="C428">
        <v>46813</v>
      </c>
    </row>
    <row r="429" spans="1:3" x14ac:dyDescent="0.35">
      <c r="A429" t="s">
        <v>429</v>
      </c>
      <c r="B429" t="s">
        <v>1054</v>
      </c>
      <c r="C429">
        <v>45781</v>
      </c>
    </row>
    <row r="430" spans="1:3" x14ac:dyDescent="0.35">
      <c r="A430" t="s">
        <v>430</v>
      </c>
      <c r="B430" t="s">
        <v>1055</v>
      </c>
      <c r="C430">
        <v>47902</v>
      </c>
    </row>
    <row r="431" spans="1:3" x14ac:dyDescent="0.35">
      <c r="A431" t="s">
        <v>431</v>
      </c>
      <c r="B431" t="s">
        <v>1056</v>
      </c>
      <c r="C431">
        <v>49924</v>
      </c>
    </row>
    <row r="432" spans="1:3" x14ac:dyDescent="0.35">
      <c r="A432" t="s">
        <v>432</v>
      </c>
      <c r="B432" t="s">
        <v>1057</v>
      </c>
      <c r="C432">
        <v>45583</v>
      </c>
    </row>
    <row r="433" spans="1:3" x14ac:dyDescent="0.35">
      <c r="A433" t="s">
        <v>433</v>
      </c>
      <c r="B433" t="s">
        <v>1058</v>
      </c>
      <c r="C433">
        <v>47076</v>
      </c>
    </row>
    <row r="434" spans="1:3" x14ac:dyDescent="0.35">
      <c r="A434" t="s">
        <v>434</v>
      </c>
      <c r="B434" t="s">
        <v>1059</v>
      </c>
      <c r="C434">
        <v>46896</v>
      </c>
    </row>
    <row r="435" spans="1:3" x14ac:dyDescent="0.35">
      <c r="A435" t="s">
        <v>435</v>
      </c>
      <c r="B435" t="s">
        <v>1060</v>
      </c>
      <c r="C435">
        <v>47084</v>
      </c>
    </row>
    <row r="436" spans="1:3" x14ac:dyDescent="0.35">
      <c r="A436" t="s">
        <v>436</v>
      </c>
      <c r="B436" t="s">
        <v>1061</v>
      </c>
      <c r="C436">
        <v>44644</v>
      </c>
    </row>
    <row r="437" spans="1:3" x14ac:dyDescent="0.35">
      <c r="A437" t="s">
        <v>437</v>
      </c>
      <c r="B437" t="s">
        <v>1062</v>
      </c>
      <c r="C437">
        <v>49932</v>
      </c>
    </row>
    <row r="438" spans="1:3" x14ac:dyDescent="0.35">
      <c r="A438" t="s">
        <v>438</v>
      </c>
      <c r="B438" t="s">
        <v>1063</v>
      </c>
      <c r="C438">
        <v>48421</v>
      </c>
    </row>
    <row r="439" spans="1:3" x14ac:dyDescent="0.35">
      <c r="A439" t="s">
        <v>439</v>
      </c>
      <c r="B439" t="s">
        <v>1064</v>
      </c>
      <c r="C439">
        <v>49460</v>
      </c>
    </row>
    <row r="440" spans="1:3" x14ac:dyDescent="0.35">
      <c r="A440" t="s">
        <v>440</v>
      </c>
      <c r="B440" t="s">
        <v>1065</v>
      </c>
      <c r="C440">
        <v>48348</v>
      </c>
    </row>
    <row r="441" spans="1:3" x14ac:dyDescent="0.35">
      <c r="A441" t="s">
        <v>441</v>
      </c>
      <c r="B441" t="s">
        <v>1066</v>
      </c>
      <c r="C441">
        <v>44651</v>
      </c>
    </row>
    <row r="442" spans="1:3" x14ac:dyDescent="0.35">
      <c r="A442" t="s">
        <v>442</v>
      </c>
      <c r="B442" t="s">
        <v>1067</v>
      </c>
      <c r="C442">
        <v>44669</v>
      </c>
    </row>
    <row r="443" spans="1:3" x14ac:dyDescent="0.35">
      <c r="A443" t="s">
        <v>443</v>
      </c>
      <c r="B443" t="s">
        <v>1068</v>
      </c>
      <c r="C443">
        <v>49288</v>
      </c>
    </row>
    <row r="444" spans="1:3" x14ac:dyDescent="0.35">
      <c r="A444" t="s">
        <v>444</v>
      </c>
      <c r="B444" t="s">
        <v>1069</v>
      </c>
      <c r="C444">
        <v>44677</v>
      </c>
    </row>
    <row r="445" spans="1:3" x14ac:dyDescent="0.35">
      <c r="A445" t="s">
        <v>445</v>
      </c>
      <c r="B445" t="s">
        <v>1070</v>
      </c>
      <c r="C445">
        <v>45880</v>
      </c>
    </row>
    <row r="446" spans="1:3" x14ac:dyDescent="0.35">
      <c r="A446" t="s">
        <v>446</v>
      </c>
      <c r="B446" t="s">
        <v>1071</v>
      </c>
      <c r="C446">
        <v>44685</v>
      </c>
    </row>
    <row r="447" spans="1:3" x14ac:dyDescent="0.35">
      <c r="A447" t="s">
        <v>447</v>
      </c>
      <c r="B447" t="s">
        <v>1072</v>
      </c>
      <c r="C447">
        <v>44693</v>
      </c>
    </row>
    <row r="448" spans="1:3" x14ac:dyDescent="0.35">
      <c r="A448" t="s">
        <v>448</v>
      </c>
      <c r="B448" t="s">
        <v>1073</v>
      </c>
      <c r="C448">
        <v>50054</v>
      </c>
    </row>
    <row r="449" spans="1:3" x14ac:dyDescent="0.35">
      <c r="A449" t="s">
        <v>449</v>
      </c>
      <c r="B449" t="s">
        <v>1074</v>
      </c>
      <c r="C449">
        <v>47001</v>
      </c>
    </row>
    <row r="450" spans="1:3" x14ac:dyDescent="0.35">
      <c r="A450" t="s">
        <v>450</v>
      </c>
      <c r="B450" t="s">
        <v>1075</v>
      </c>
      <c r="C450">
        <v>46599</v>
      </c>
    </row>
    <row r="451" spans="1:3" x14ac:dyDescent="0.35">
      <c r="A451" t="s">
        <v>451</v>
      </c>
      <c r="B451" t="s">
        <v>1076</v>
      </c>
      <c r="C451">
        <v>48439</v>
      </c>
    </row>
    <row r="452" spans="1:3" x14ac:dyDescent="0.35">
      <c r="A452" t="s">
        <v>452</v>
      </c>
      <c r="B452" t="s">
        <v>1077</v>
      </c>
      <c r="C452">
        <v>47506</v>
      </c>
    </row>
    <row r="453" spans="1:3" x14ac:dyDescent="0.35">
      <c r="A453" t="s">
        <v>453</v>
      </c>
      <c r="B453" t="s">
        <v>1078</v>
      </c>
      <c r="C453">
        <v>46474</v>
      </c>
    </row>
    <row r="454" spans="1:3" x14ac:dyDescent="0.35">
      <c r="A454" t="s">
        <v>454</v>
      </c>
      <c r="B454" t="s">
        <v>1079</v>
      </c>
      <c r="C454">
        <v>46078</v>
      </c>
    </row>
    <row r="455" spans="1:3" x14ac:dyDescent="0.35">
      <c r="A455" t="s">
        <v>455</v>
      </c>
      <c r="B455" t="s">
        <v>1080</v>
      </c>
      <c r="C455">
        <v>45591</v>
      </c>
    </row>
    <row r="456" spans="1:3" x14ac:dyDescent="0.35">
      <c r="A456" t="s">
        <v>456</v>
      </c>
      <c r="B456" t="s">
        <v>1081</v>
      </c>
      <c r="C456">
        <v>48447</v>
      </c>
    </row>
    <row r="457" spans="1:3" x14ac:dyDescent="0.35">
      <c r="A457" t="s">
        <v>457</v>
      </c>
      <c r="B457" t="s">
        <v>1082</v>
      </c>
      <c r="C457">
        <v>46482</v>
      </c>
    </row>
    <row r="458" spans="1:3" x14ac:dyDescent="0.35">
      <c r="A458" t="s">
        <v>458</v>
      </c>
      <c r="B458" t="s">
        <v>1083</v>
      </c>
      <c r="C458">
        <v>47514</v>
      </c>
    </row>
    <row r="459" spans="1:3" x14ac:dyDescent="0.35">
      <c r="A459" t="s">
        <v>459</v>
      </c>
      <c r="B459" t="s">
        <v>1084</v>
      </c>
      <c r="C459">
        <v>47894</v>
      </c>
    </row>
    <row r="460" spans="1:3" x14ac:dyDescent="0.35">
      <c r="A460" t="s">
        <v>460</v>
      </c>
      <c r="B460" t="s">
        <v>1085</v>
      </c>
      <c r="C460">
        <v>48090</v>
      </c>
    </row>
    <row r="461" spans="1:3" x14ac:dyDescent="0.35">
      <c r="A461" t="s">
        <v>461</v>
      </c>
      <c r="B461" t="s">
        <v>1086</v>
      </c>
      <c r="C461">
        <v>47944</v>
      </c>
    </row>
    <row r="462" spans="1:3" x14ac:dyDescent="0.35">
      <c r="A462" t="s">
        <v>462</v>
      </c>
      <c r="B462" t="s">
        <v>1087</v>
      </c>
      <c r="C462">
        <v>44701</v>
      </c>
    </row>
    <row r="463" spans="1:3" x14ac:dyDescent="0.35">
      <c r="A463" t="s">
        <v>463</v>
      </c>
      <c r="B463" t="s">
        <v>1088</v>
      </c>
      <c r="C463">
        <v>47308</v>
      </c>
    </row>
    <row r="464" spans="1:3" x14ac:dyDescent="0.35">
      <c r="A464" t="s">
        <v>464</v>
      </c>
      <c r="B464" t="s">
        <v>1089</v>
      </c>
      <c r="C464">
        <v>49213</v>
      </c>
    </row>
    <row r="465" spans="1:3" x14ac:dyDescent="0.35">
      <c r="A465" t="s">
        <v>465</v>
      </c>
      <c r="B465" t="s">
        <v>1090</v>
      </c>
      <c r="C465">
        <v>46144</v>
      </c>
    </row>
    <row r="466" spans="1:3" x14ac:dyDescent="0.35">
      <c r="A466" t="s">
        <v>466</v>
      </c>
      <c r="B466" t="s">
        <v>1091</v>
      </c>
      <c r="C466">
        <v>45609</v>
      </c>
    </row>
    <row r="467" spans="1:3" x14ac:dyDescent="0.35">
      <c r="A467" t="s">
        <v>467</v>
      </c>
      <c r="B467" t="s">
        <v>1092</v>
      </c>
      <c r="C467">
        <v>49817</v>
      </c>
    </row>
    <row r="468" spans="1:3" x14ac:dyDescent="0.35">
      <c r="A468" t="s">
        <v>468</v>
      </c>
      <c r="B468" t="s">
        <v>1093</v>
      </c>
      <c r="C468">
        <v>44735</v>
      </c>
    </row>
    <row r="469" spans="1:3" x14ac:dyDescent="0.35">
      <c r="A469" t="s">
        <v>469</v>
      </c>
      <c r="B469" t="s">
        <v>1094</v>
      </c>
      <c r="C469">
        <v>44743</v>
      </c>
    </row>
    <row r="470" spans="1:3" x14ac:dyDescent="0.35">
      <c r="A470" t="s">
        <v>470</v>
      </c>
      <c r="B470" t="s">
        <v>1095</v>
      </c>
      <c r="C470">
        <v>49940</v>
      </c>
    </row>
    <row r="471" spans="1:3" x14ac:dyDescent="0.35">
      <c r="A471" t="s">
        <v>471</v>
      </c>
      <c r="B471" t="s">
        <v>1096</v>
      </c>
      <c r="C471">
        <v>49130</v>
      </c>
    </row>
    <row r="472" spans="1:3" x14ac:dyDescent="0.35">
      <c r="A472" t="s">
        <v>472</v>
      </c>
      <c r="B472" t="s">
        <v>1097</v>
      </c>
      <c r="C472">
        <v>48355</v>
      </c>
    </row>
    <row r="473" spans="1:3" x14ac:dyDescent="0.35">
      <c r="A473" t="s">
        <v>473</v>
      </c>
      <c r="B473" t="s">
        <v>1098</v>
      </c>
      <c r="C473">
        <v>49684</v>
      </c>
    </row>
    <row r="474" spans="1:3" x14ac:dyDescent="0.35">
      <c r="A474" t="s">
        <v>474</v>
      </c>
      <c r="B474" t="s">
        <v>1099</v>
      </c>
      <c r="C474">
        <v>46003</v>
      </c>
    </row>
    <row r="475" spans="1:3" x14ac:dyDescent="0.35">
      <c r="A475" t="s">
        <v>475</v>
      </c>
      <c r="B475" t="s">
        <v>1100</v>
      </c>
      <c r="C475">
        <v>44750</v>
      </c>
    </row>
    <row r="476" spans="1:3" x14ac:dyDescent="0.35">
      <c r="A476" t="s">
        <v>476</v>
      </c>
      <c r="B476" t="s">
        <v>1101</v>
      </c>
      <c r="C476">
        <v>45799</v>
      </c>
    </row>
    <row r="477" spans="1:3" x14ac:dyDescent="0.35">
      <c r="A477" t="s">
        <v>477</v>
      </c>
      <c r="B477" t="s">
        <v>1102</v>
      </c>
      <c r="C477">
        <v>44768</v>
      </c>
    </row>
    <row r="478" spans="1:3" x14ac:dyDescent="0.35">
      <c r="A478" t="s">
        <v>478</v>
      </c>
      <c r="B478" t="s">
        <v>1103</v>
      </c>
      <c r="C478">
        <v>44776</v>
      </c>
    </row>
    <row r="479" spans="1:3" x14ac:dyDescent="0.35">
      <c r="A479" t="s">
        <v>479</v>
      </c>
      <c r="B479" t="s">
        <v>1104</v>
      </c>
      <c r="C479">
        <v>44784</v>
      </c>
    </row>
    <row r="480" spans="1:3" x14ac:dyDescent="0.35">
      <c r="A480" t="s">
        <v>480</v>
      </c>
      <c r="B480" t="s">
        <v>1105</v>
      </c>
      <c r="C480">
        <v>46607</v>
      </c>
    </row>
    <row r="481" spans="1:3" x14ac:dyDescent="0.35">
      <c r="A481" t="s">
        <v>481</v>
      </c>
      <c r="B481" t="s">
        <v>1106</v>
      </c>
      <c r="C481">
        <v>47738</v>
      </c>
    </row>
    <row r="482" spans="1:3" x14ac:dyDescent="0.35">
      <c r="A482" t="s">
        <v>482</v>
      </c>
      <c r="B482" t="s">
        <v>1107</v>
      </c>
      <c r="C482">
        <v>44792</v>
      </c>
    </row>
    <row r="483" spans="1:3" x14ac:dyDescent="0.35">
      <c r="A483" t="s">
        <v>483</v>
      </c>
      <c r="B483" t="s">
        <v>1108</v>
      </c>
      <c r="C483">
        <v>47951</v>
      </c>
    </row>
    <row r="484" spans="1:3" x14ac:dyDescent="0.35">
      <c r="A484" t="s">
        <v>484</v>
      </c>
      <c r="B484" t="s">
        <v>1109</v>
      </c>
      <c r="C484">
        <v>48363</v>
      </c>
    </row>
    <row r="485" spans="1:3" x14ac:dyDescent="0.35">
      <c r="A485" t="s">
        <v>485</v>
      </c>
      <c r="B485" t="s">
        <v>1110</v>
      </c>
      <c r="C485">
        <v>44800</v>
      </c>
    </row>
    <row r="486" spans="1:3" x14ac:dyDescent="0.35">
      <c r="A486" t="s">
        <v>486</v>
      </c>
      <c r="B486" t="s">
        <v>1111</v>
      </c>
      <c r="C486">
        <v>49221</v>
      </c>
    </row>
    <row r="487" spans="1:3" x14ac:dyDescent="0.35">
      <c r="A487" t="s">
        <v>487</v>
      </c>
      <c r="B487" t="s">
        <v>1112</v>
      </c>
      <c r="C487">
        <v>50583</v>
      </c>
    </row>
    <row r="488" spans="1:3" x14ac:dyDescent="0.35">
      <c r="A488" t="s">
        <v>488</v>
      </c>
      <c r="B488" t="s">
        <v>1113</v>
      </c>
      <c r="C488">
        <v>46276</v>
      </c>
    </row>
    <row r="489" spans="1:3" x14ac:dyDescent="0.35">
      <c r="A489" t="s">
        <v>489</v>
      </c>
      <c r="B489" t="s">
        <v>1114</v>
      </c>
      <c r="C489">
        <v>49528</v>
      </c>
    </row>
    <row r="490" spans="1:3" x14ac:dyDescent="0.35">
      <c r="A490" t="s">
        <v>490</v>
      </c>
      <c r="B490" t="s">
        <v>1115</v>
      </c>
      <c r="C490">
        <v>46441</v>
      </c>
    </row>
    <row r="491" spans="1:3" x14ac:dyDescent="0.35">
      <c r="A491" t="s">
        <v>491</v>
      </c>
      <c r="B491" t="s">
        <v>1116</v>
      </c>
      <c r="C491">
        <v>48538</v>
      </c>
    </row>
    <row r="492" spans="1:3" x14ac:dyDescent="0.35">
      <c r="A492" t="s">
        <v>492</v>
      </c>
      <c r="B492" t="s">
        <v>1117</v>
      </c>
      <c r="C492">
        <v>49064</v>
      </c>
    </row>
    <row r="493" spans="1:3" x14ac:dyDescent="0.35">
      <c r="A493" t="s">
        <v>493</v>
      </c>
      <c r="B493" t="s">
        <v>1118</v>
      </c>
      <c r="C493">
        <v>50237</v>
      </c>
    </row>
    <row r="494" spans="1:3" x14ac:dyDescent="0.35">
      <c r="A494" t="s">
        <v>494</v>
      </c>
      <c r="B494" t="s">
        <v>1119</v>
      </c>
      <c r="C494">
        <v>48041</v>
      </c>
    </row>
    <row r="495" spans="1:3" x14ac:dyDescent="0.35">
      <c r="A495" t="s">
        <v>495</v>
      </c>
      <c r="B495" t="s">
        <v>1120</v>
      </c>
      <c r="C495">
        <v>47381</v>
      </c>
    </row>
    <row r="496" spans="1:3" x14ac:dyDescent="0.35">
      <c r="A496" t="s">
        <v>496</v>
      </c>
      <c r="B496" t="s">
        <v>1121</v>
      </c>
      <c r="C496">
        <v>45807</v>
      </c>
    </row>
    <row r="497" spans="1:3" x14ac:dyDescent="0.35">
      <c r="A497" t="s">
        <v>497</v>
      </c>
      <c r="B497" t="s">
        <v>1122</v>
      </c>
      <c r="C497">
        <v>50427</v>
      </c>
    </row>
    <row r="498" spans="1:3" x14ac:dyDescent="0.35">
      <c r="A498" t="s">
        <v>498</v>
      </c>
      <c r="B498" t="s">
        <v>1123</v>
      </c>
      <c r="C498">
        <v>44818</v>
      </c>
    </row>
    <row r="499" spans="1:3" x14ac:dyDescent="0.35">
      <c r="A499" t="s">
        <v>499</v>
      </c>
      <c r="B499" t="s">
        <v>1124</v>
      </c>
      <c r="C499">
        <v>48223</v>
      </c>
    </row>
    <row r="500" spans="1:3" x14ac:dyDescent="0.35">
      <c r="A500" t="s">
        <v>500</v>
      </c>
      <c r="B500" t="s">
        <v>1125</v>
      </c>
      <c r="C500">
        <v>48371</v>
      </c>
    </row>
    <row r="501" spans="1:3" x14ac:dyDescent="0.35">
      <c r="A501" t="s">
        <v>501</v>
      </c>
      <c r="B501" t="s">
        <v>1126</v>
      </c>
      <c r="C501">
        <v>50062</v>
      </c>
    </row>
    <row r="502" spans="1:3" x14ac:dyDescent="0.35">
      <c r="A502" t="s">
        <v>502</v>
      </c>
      <c r="B502" t="s">
        <v>1127</v>
      </c>
      <c r="C502">
        <v>44719</v>
      </c>
    </row>
    <row r="503" spans="1:3" x14ac:dyDescent="0.35">
      <c r="A503" t="s">
        <v>503</v>
      </c>
      <c r="B503" t="s">
        <v>1128</v>
      </c>
      <c r="C503">
        <v>45997</v>
      </c>
    </row>
    <row r="504" spans="1:3" x14ac:dyDescent="0.35">
      <c r="A504" t="s">
        <v>504</v>
      </c>
      <c r="B504" t="s">
        <v>1129</v>
      </c>
      <c r="C504">
        <v>48587</v>
      </c>
    </row>
    <row r="505" spans="1:3" x14ac:dyDescent="0.35">
      <c r="A505" t="s">
        <v>505</v>
      </c>
      <c r="B505" t="s">
        <v>1130</v>
      </c>
      <c r="C505">
        <v>44727</v>
      </c>
    </row>
    <row r="506" spans="1:3" x14ac:dyDescent="0.35">
      <c r="A506" t="s">
        <v>506</v>
      </c>
      <c r="B506" t="s">
        <v>1131</v>
      </c>
      <c r="C506">
        <v>44826</v>
      </c>
    </row>
    <row r="507" spans="1:3" x14ac:dyDescent="0.35">
      <c r="A507" t="s">
        <v>507</v>
      </c>
      <c r="B507" t="s">
        <v>1132</v>
      </c>
      <c r="C507">
        <v>44834</v>
      </c>
    </row>
    <row r="508" spans="1:3" x14ac:dyDescent="0.35">
      <c r="A508" t="s">
        <v>508</v>
      </c>
      <c r="B508" t="s">
        <v>1133</v>
      </c>
      <c r="C508">
        <v>50294</v>
      </c>
    </row>
    <row r="509" spans="1:3" x14ac:dyDescent="0.35">
      <c r="A509" t="s">
        <v>509</v>
      </c>
      <c r="B509" t="s">
        <v>1134</v>
      </c>
      <c r="C509">
        <v>49239</v>
      </c>
    </row>
    <row r="510" spans="1:3" x14ac:dyDescent="0.35">
      <c r="A510" t="s">
        <v>510</v>
      </c>
      <c r="B510" t="s">
        <v>1135</v>
      </c>
      <c r="C510">
        <v>44842</v>
      </c>
    </row>
    <row r="511" spans="1:3" x14ac:dyDescent="0.35">
      <c r="A511" t="s">
        <v>511</v>
      </c>
      <c r="B511" t="s">
        <v>1136</v>
      </c>
      <c r="C511">
        <v>44859</v>
      </c>
    </row>
    <row r="512" spans="1:3" x14ac:dyDescent="0.35">
      <c r="A512" t="s">
        <v>512</v>
      </c>
      <c r="B512" t="s">
        <v>1137</v>
      </c>
      <c r="C512">
        <v>50658</v>
      </c>
    </row>
    <row r="513" spans="1:3" x14ac:dyDescent="0.35">
      <c r="A513" t="s">
        <v>513</v>
      </c>
      <c r="B513" t="s">
        <v>1138</v>
      </c>
      <c r="C513">
        <v>47274</v>
      </c>
    </row>
    <row r="514" spans="1:3" x14ac:dyDescent="0.35">
      <c r="A514" t="s">
        <v>514</v>
      </c>
      <c r="B514" t="s">
        <v>1139</v>
      </c>
      <c r="C514">
        <v>47092</v>
      </c>
    </row>
    <row r="515" spans="1:3" x14ac:dyDescent="0.35">
      <c r="A515" t="s">
        <v>515</v>
      </c>
      <c r="B515" t="s">
        <v>1140</v>
      </c>
      <c r="C515">
        <v>48652</v>
      </c>
    </row>
    <row r="516" spans="1:3" x14ac:dyDescent="0.35">
      <c r="A516" t="s">
        <v>516</v>
      </c>
      <c r="B516" t="s">
        <v>1141</v>
      </c>
      <c r="C516">
        <v>44867</v>
      </c>
    </row>
    <row r="517" spans="1:3" x14ac:dyDescent="0.35">
      <c r="A517" t="s">
        <v>517</v>
      </c>
      <c r="B517" t="s">
        <v>1142</v>
      </c>
      <c r="C517">
        <v>44875</v>
      </c>
    </row>
    <row r="518" spans="1:3" x14ac:dyDescent="0.35">
      <c r="A518" t="s">
        <v>518</v>
      </c>
      <c r="B518" t="s">
        <v>1143</v>
      </c>
      <c r="C518">
        <v>47969</v>
      </c>
    </row>
    <row r="519" spans="1:3" x14ac:dyDescent="0.35">
      <c r="A519" t="s">
        <v>519</v>
      </c>
      <c r="B519" t="s">
        <v>1144</v>
      </c>
      <c r="C519">
        <v>46151</v>
      </c>
    </row>
    <row r="520" spans="1:3" x14ac:dyDescent="0.35">
      <c r="A520" t="s">
        <v>520</v>
      </c>
      <c r="B520" t="s">
        <v>1145</v>
      </c>
      <c r="C520">
        <v>44883</v>
      </c>
    </row>
    <row r="521" spans="1:3" x14ac:dyDescent="0.35">
      <c r="A521" t="s">
        <v>521</v>
      </c>
      <c r="B521" t="s">
        <v>1146</v>
      </c>
      <c r="C521">
        <v>49098</v>
      </c>
    </row>
    <row r="522" spans="1:3" x14ac:dyDescent="0.35">
      <c r="A522" t="s">
        <v>522</v>
      </c>
      <c r="B522" t="s">
        <v>1147</v>
      </c>
      <c r="C522">
        <v>46243</v>
      </c>
    </row>
    <row r="523" spans="1:3" x14ac:dyDescent="0.35">
      <c r="A523" t="s">
        <v>523</v>
      </c>
      <c r="B523" t="s">
        <v>1148</v>
      </c>
      <c r="C523">
        <v>47399</v>
      </c>
    </row>
    <row r="524" spans="1:3" x14ac:dyDescent="0.35">
      <c r="A524" t="s">
        <v>524</v>
      </c>
      <c r="B524" t="s">
        <v>1149</v>
      </c>
      <c r="C524">
        <v>44891</v>
      </c>
    </row>
    <row r="525" spans="1:3" x14ac:dyDescent="0.35">
      <c r="A525" t="s">
        <v>525</v>
      </c>
      <c r="B525" t="s">
        <v>1150</v>
      </c>
      <c r="C525">
        <v>45617</v>
      </c>
    </row>
    <row r="526" spans="1:3" x14ac:dyDescent="0.35">
      <c r="A526" t="s">
        <v>526</v>
      </c>
      <c r="B526" t="s">
        <v>1151</v>
      </c>
      <c r="C526">
        <v>44909</v>
      </c>
    </row>
    <row r="527" spans="1:3" x14ac:dyDescent="0.35">
      <c r="A527" t="s">
        <v>527</v>
      </c>
      <c r="B527" t="s">
        <v>1152</v>
      </c>
      <c r="C527">
        <v>44917</v>
      </c>
    </row>
    <row r="528" spans="1:3" x14ac:dyDescent="0.35">
      <c r="A528" t="s">
        <v>528</v>
      </c>
      <c r="B528" t="s">
        <v>1153</v>
      </c>
      <c r="C528">
        <v>91397</v>
      </c>
    </row>
    <row r="529" spans="1:3" x14ac:dyDescent="0.35">
      <c r="A529" t="s">
        <v>529</v>
      </c>
      <c r="B529" t="s">
        <v>1154</v>
      </c>
      <c r="C529">
        <v>48876</v>
      </c>
    </row>
    <row r="530" spans="1:3" x14ac:dyDescent="0.35">
      <c r="A530" t="s">
        <v>530</v>
      </c>
      <c r="B530" t="s">
        <v>1155</v>
      </c>
      <c r="C530">
        <v>46680</v>
      </c>
    </row>
    <row r="531" spans="1:3" x14ac:dyDescent="0.35">
      <c r="A531" t="s">
        <v>531</v>
      </c>
      <c r="B531" t="s">
        <v>1156</v>
      </c>
      <c r="C531">
        <v>46201</v>
      </c>
    </row>
    <row r="532" spans="1:3" x14ac:dyDescent="0.35">
      <c r="A532" t="s">
        <v>532</v>
      </c>
      <c r="B532" t="s">
        <v>1157</v>
      </c>
      <c r="C532">
        <v>45922</v>
      </c>
    </row>
    <row r="533" spans="1:3" x14ac:dyDescent="0.35">
      <c r="A533" t="s">
        <v>533</v>
      </c>
      <c r="B533" t="s">
        <v>1158</v>
      </c>
      <c r="C533">
        <v>50591</v>
      </c>
    </row>
    <row r="534" spans="1:3" x14ac:dyDescent="0.35">
      <c r="A534" t="s">
        <v>534</v>
      </c>
      <c r="B534" t="s">
        <v>1159</v>
      </c>
      <c r="C534">
        <v>48694</v>
      </c>
    </row>
    <row r="535" spans="1:3" x14ac:dyDescent="0.35">
      <c r="A535" t="s">
        <v>535</v>
      </c>
      <c r="B535" t="s">
        <v>1160</v>
      </c>
      <c r="C535">
        <v>44925</v>
      </c>
    </row>
    <row r="536" spans="1:3" x14ac:dyDescent="0.35">
      <c r="A536" t="s">
        <v>536</v>
      </c>
      <c r="B536" t="s">
        <v>1161</v>
      </c>
      <c r="C536">
        <v>50302</v>
      </c>
    </row>
    <row r="537" spans="1:3" x14ac:dyDescent="0.35">
      <c r="A537" t="s">
        <v>537</v>
      </c>
      <c r="B537" t="s">
        <v>1162</v>
      </c>
      <c r="C537">
        <v>49957</v>
      </c>
    </row>
    <row r="538" spans="1:3" x14ac:dyDescent="0.35">
      <c r="A538" t="s">
        <v>538</v>
      </c>
      <c r="B538" t="s">
        <v>1163</v>
      </c>
      <c r="C538">
        <v>49296</v>
      </c>
    </row>
    <row r="539" spans="1:3" x14ac:dyDescent="0.35">
      <c r="A539" t="s">
        <v>539</v>
      </c>
      <c r="B539" t="s">
        <v>1164</v>
      </c>
      <c r="C539">
        <v>50070</v>
      </c>
    </row>
    <row r="540" spans="1:3" x14ac:dyDescent="0.35">
      <c r="A540" t="s">
        <v>540</v>
      </c>
      <c r="B540" t="s">
        <v>1165</v>
      </c>
      <c r="C540">
        <v>46011</v>
      </c>
    </row>
    <row r="541" spans="1:3" x14ac:dyDescent="0.35">
      <c r="A541" t="s">
        <v>541</v>
      </c>
      <c r="B541" t="s">
        <v>1166</v>
      </c>
      <c r="C541">
        <v>49536</v>
      </c>
    </row>
    <row r="542" spans="1:3" x14ac:dyDescent="0.35">
      <c r="A542" t="s">
        <v>542</v>
      </c>
      <c r="B542" t="s">
        <v>1167</v>
      </c>
      <c r="C542">
        <v>46458</v>
      </c>
    </row>
    <row r="543" spans="1:3" x14ac:dyDescent="0.35">
      <c r="A543" t="s">
        <v>543</v>
      </c>
      <c r="B543" t="s">
        <v>1168</v>
      </c>
      <c r="C543">
        <v>44933</v>
      </c>
    </row>
    <row r="544" spans="1:3" x14ac:dyDescent="0.35">
      <c r="A544" t="s">
        <v>544</v>
      </c>
      <c r="B544" t="s">
        <v>1169</v>
      </c>
      <c r="C544">
        <v>45625</v>
      </c>
    </row>
    <row r="545" spans="1:3" x14ac:dyDescent="0.35">
      <c r="A545" t="s">
        <v>545</v>
      </c>
      <c r="B545" t="s">
        <v>1170</v>
      </c>
      <c r="C545">
        <v>47522</v>
      </c>
    </row>
    <row r="546" spans="1:3" x14ac:dyDescent="0.35">
      <c r="A546" t="s">
        <v>546</v>
      </c>
      <c r="B546" t="s">
        <v>1171</v>
      </c>
      <c r="C546">
        <v>44941</v>
      </c>
    </row>
    <row r="547" spans="1:3" x14ac:dyDescent="0.35">
      <c r="A547" t="s">
        <v>547</v>
      </c>
      <c r="B547" t="s">
        <v>1172</v>
      </c>
      <c r="C547">
        <v>49643</v>
      </c>
    </row>
    <row r="548" spans="1:3" x14ac:dyDescent="0.35">
      <c r="A548" t="s">
        <v>548</v>
      </c>
      <c r="B548" t="s">
        <v>1173</v>
      </c>
      <c r="C548">
        <v>48744</v>
      </c>
    </row>
    <row r="549" spans="1:3" x14ac:dyDescent="0.35">
      <c r="A549" t="s">
        <v>549</v>
      </c>
      <c r="B549" t="s">
        <v>1174</v>
      </c>
      <c r="C549">
        <v>47464</v>
      </c>
    </row>
    <row r="550" spans="1:3" x14ac:dyDescent="0.35">
      <c r="A550" t="s">
        <v>550</v>
      </c>
      <c r="B550" t="s">
        <v>1175</v>
      </c>
      <c r="C550">
        <v>44966</v>
      </c>
    </row>
    <row r="551" spans="1:3" x14ac:dyDescent="0.35">
      <c r="A551" t="s">
        <v>551</v>
      </c>
      <c r="B551" t="s">
        <v>1176</v>
      </c>
      <c r="C551">
        <v>44958</v>
      </c>
    </row>
    <row r="552" spans="1:3" x14ac:dyDescent="0.35">
      <c r="A552" t="s">
        <v>552</v>
      </c>
      <c r="B552" t="s">
        <v>1177</v>
      </c>
      <c r="C552">
        <v>47472</v>
      </c>
    </row>
    <row r="553" spans="1:3" x14ac:dyDescent="0.35">
      <c r="A553" t="s">
        <v>553</v>
      </c>
      <c r="B553" t="s">
        <v>1178</v>
      </c>
      <c r="C553">
        <v>46821</v>
      </c>
    </row>
    <row r="554" spans="1:3" x14ac:dyDescent="0.35">
      <c r="A554" t="s">
        <v>554</v>
      </c>
      <c r="B554" t="s">
        <v>1179</v>
      </c>
      <c r="C554">
        <v>45633</v>
      </c>
    </row>
    <row r="555" spans="1:3" x14ac:dyDescent="0.35">
      <c r="A555" t="s">
        <v>555</v>
      </c>
      <c r="B555" t="s">
        <v>1180</v>
      </c>
      <c r="C555">
        <v>50393</v>
      </c>
    </row>
    <row r="556" spans="1:3" x14ac:dyDescent="0.35">
      <c r="A556" t="s">
        <v>556</v>
      </c>
      <c r="B556" t="s">
        <v>1181</v>
      </c>
      <c r="C556">
        <v>44974</v>
      </c>
    </row>
    <row r="557" spans="1:3" x14ac:dyDescent="0.35">
      <c r="A557" t="s">
        <v>557</v>
      </c>
      <c r="B557" t="s">
        <v>1182</v>
      </c>
      <c r="C557">
        <v>46904</v>
      </c>
    </row>
    <row r="558" spans="1:3" x14ac:dyDescent="0.35">
      <c r="A558" t="s">
        <v>558</v>
      </c>
      <c r="B558" t="s">
        <v>1183</v>
      </c>
      <c r="C558">
        <v>44982</v>
      </c>
    </row>
    <row r="559" spans="1:3" x14ac:dyDescent="0.35">
      <c r="A559" t="s">
        <v>559</v>
      </c>
      <c r="B559" t="s">
        <v>1184</v>
      </c>
      <c r="C559">
        <v>44990</v>
      </c>
    </row>
    <row r="560" spans="1:3" x14ac:dyDescent="0.35">
      <c r="A560" t="s">
        <v>560</v>
      </c>
      <c r="B560" t="s">
        <v>1185</v>
      </c>
      <c r="C560">
        <v>50500</v>
      </c>
    </row>
    <row r="561" spans="1:3" x14ac:dyDescent="0.35">
      <c r="A561" t="s">
        <v>561</v>
      </c>
      <c r="B561" t="s">
        <v>1186</v>
      </c>
      <c r="C561">
        <v>45005</v>
      </c>
    </row>
    <row r="562" spans="1:3" x14ac:dyDescent="0.35">
      <c r="A562" t="s">
        <v>562</v>
      </c>
      <c r="B562" t="s">
        <v>1187</v>
      </c>
      <c r="C562">
        <v>45013</v>
      </c>
    </row>
    <row r="563" spans="1:3" x14ac:dyDescent="0.35">
      <c r="A563" t="s">
        <v>563</v>
      </c>
      <c r="B563" t="s">
        <v>1188</v>
      </c>
      <c r="C563">
        <v>48231</v>
      </c>
    </row>
    <row r="564" spans="1:3" x14ac:dyDescent="0.35">
      <c r="A564" t="s">
        <v>564</v>
      </c>
      <c r="B564" t="s">
        <v>1189</v>
      </c>
      <c r="C564">
        <v>49650</v>
      </c>
    </row>
    <row r="565" spans="1:3" x14ac:dyDescent="0.35">
      <c r="A565" t="s">
        <v>565</v>
      </c>
      <c r="B565" t="s">
        <v>1190</v>
      </c>
      <c r="C565">
        <v>49247</v>
      </c>
    </row>
    <row r="566" spans="1:3" x14ac:dyDescent="0.35">
      <c r="A566" t="s">
        <v>566</v>
      </c>
      <c r="B566" t="s">
        <v>1191</v>
      </c>
      <c r="C566">
        <v>45641</v>
      </c>
    </row>
    <row r="567" spans="1:3" x14ac:dyDescent="0.35">
      <c r="A567" t="s">
        <v>567</v>
      </c>
      <c r="B567" t="s">
        <v>1192</v>
      </c>
      <c r="C567">
        <v>49148</v>
      </c>
    </row>
    <row r="568" spans="1:3" x14ac:dyDescent="0.35">
      <c r="A568" t="s">
        <v>568</v>
      </c>
      <c r="B568" t="s">
        <v>1193</v>
      </c>
      <c r="C568">
        <v>50468</v>
      </c>
    </row>
    <row r="569" spans="1:3" x14ac:dyDescent="0.35">
      <c r="A569" t="s">
        <v>569</v>
      </c>
      <c r="B569" t="s">
        <v>1194</v>
      </c>
      <c r="C569">
        <v>49031</v>
      </c>
    </row>
    <row r="570" spans="1:3" x14ac:dyDescent="0.35">
      <c r="A570" t="s">
        <v>570</v>
      </c>
      <c r="B570" t="s">
        <v>1195</v>
      </c>
      <c r="C570">
        <v>45971</v>
      </c>
    </row>
    <row r="571" spans="1:3" x14ac:dyDescent="0.35">
      <c r="A571" t="s">
        <v>571</v>
      </c>
      <c r="B571" t="s">
        <v>1196</v>
      </c>
      <c r="C571">
        <v>50252</v>
      </c>
    </row>
    <row r="572" spans="1:3" x14ac:dyDescent="0.35">
      <c r="A572" t="s">
        <v>572</v>
      </c>
      <c r="B572" t="s">
        <v>1197</v>
      </c>
      <c r="C572">
        <v>45658</v>
      </c>
    </row>
    <row r="573" spans="1:3" x14ac:dyDescent="0.35">
      <c r="A573" t="s">
        <v>573</v>
      </c>
      <c r="B573" t="s">
        <v>1198</v>
      </c>
      <c r="C573">
        <v>45021</v>
      </c>
    </row>
    <row r="574" spans="1:3" x14ac:dyDescent="0.35">
      <c r="A574" t="s">
        <v>574</v>
      </c>
      <c r="B574" t="s">
        <v>1199</v>
      </c>
      <c r="C574">
        <v>45039</v>
      </c>
    </row>
    <row r="575" spans="1:3" x14ac:dyDescent="0.35">
      <c r="A575" t="s">
        <v>575</v>
      </c>
      <c r="B575" t="s">
        <v>1200</v>
      </c>
      <c r="C575">
        <v>48389</v>
      </c>
    </row>
    <row r="576" spans="1:3" x14ac:dyDescent="0.35">
      <c r="A576" t="s">
        <v>576</v>
      </c>
      <c r="B576" t="s">
        <v>1201</v>
      </c>
      <c r="C576">
        <v>45054</v>
      </c>
    </row>
    <row r="577" spans="1:3" x14ac:dyDescent="0.35">
      <c r="A577" t="s">
        <v>577</v>
      </c>
      <c r="B577" t="s">
        <v>1202</v>
      </c>
      <c r="C577">
        <v>46359</v>
      </c>
    </row>
    <row r="578" spans="1:3" x14ac:dyDescent="0.35">
      <c r="A578" t="s">
        <v>578</v>
      </c>
      <c r="B578" t="s">
        <v>1203</v>
      </c>
      <c r="C578">
        <v>47225</v>
      </c>
    </row>
    <row r="579" spans="1:3" x14ac:dyDescent="0.35">
      <c r="A579" t="s">
        <v>579</v>
      </c>
      <c r="B579" t="s">
        <v>1204</v>
      </c>
      <c r="C579">
        <v>47696</v>
      </c>
    </row>
    <row r="580" spans="1:3" x14ac:dyDescent="0.35">
      <c r="A580" t="s">
        <v>580</v>
      </c>
      <c r="B580" t="s">
        <v>1205</v>
      </c>
      <c r="C580">
        <v>46219</v>
      </c>
    </row>
    <row r="581" spans="1:3" x14ac:dyDescent="0.35">
      <c r="A581" t="s">
        <v>581</v>
      </c>
      <c r="B581" t="s">
        <v>1206</v>
      </c>
      <c r="C581">
        <v>48884</v>
      </c>
    </row>
    <row r="582" spans="1:3" x14ac:dyDescent="0.35">
      <c r="A582" t="s">
        <v>582</v>
      </c>
      <c r="B582" t="s">
        <v>1207</v>
      </c>
      <c r="C582">
        <v>46060</v>
      </c>
    </row>
    <row r="583" spans="1:3" x14ac:dyDescent="0.35">
      <c r="A583" t="s">
        <v>583</v>
      </c>
      <c r="B583" t="s">
        <v>1208</v>
      </c>
      <c r="C583">
        <v>49155</v>
      </c>
    </row>
    <row r="584" spans="1:3" x14ac:dyDescent="0.35">
      <c r="A584" t="s">
        <v>584</v>
      </c>
      <c r="B584" t="s">
        <v>1209</v>
      </c>
      <c r="C584">
        <v>47746</v>
      </c>
    </row>
    <row r="585" spans="1:3" x14ac:dyDescent="0.35">
      <c r="A585" t="s">
        <v>585</v>
      </c>
      <c r="B585" t="s">
        <v>1210</v>
      </c>
      <c r="C585">
        <v>48397</v>
      </c>
    </row>
    <row r="586" spans="1:3" x14ac:dyDescent="0.35">
      <c r="A586" t="s">
        <v>586</v>
      </c>
      <c r="B586" t="s">
        <v>1211</v>
      </c>
      <c r="C586">
        <v>45047</v>
      </c>
    </row>
    <row r="587" spans="1:3" x14ac:dyDescent="0.35">
      <c r="A587" t="s">
        <v>587</v>
      </c>
      <c r="B587" t="s">
        <v>1212</v>
      </c>
      <c r="C587">
        <v>49106</v>
      </c>
    </row>
    <row r="588" spans="1:3" x14ac:dyDescent="0.35">
      <c r="A588" t="s">
        <v>588</v>
      </c>
      <c r="B588" t="s">
        <v>1213</v>
      </c>
      <c r="C588">
        <v>45062</v>
      </c>
    </row>
    <row r="589" spans="1:3" x14ac:dyDescent="0.35">
      <c r="A589" t="s">
        <v>589</v>
      </c>
      <c r="B589" t="s">
        <v>1214</v>
      </c>
      <c r="C589">
        <v>49668</v>
      </c>
    </row>
    <row r="590" spans="1:3" x14ac:dyDescent="0.35">
      <c r="A590" t="s">
        <v>590</v>
      </c>
      <c r="B590" t="s">
        <v>1215</v>
      </c>
      <c r="C590">
        <v>45070</v>
      </c>
    </row>
    <row r="591" spans="1:3" x14ac:dyDescent="0.35">
      <c r="A591" t="s">
        <v>591</v>
      </c>
      <c r="B591" t="s">
        <v>1216</v>
      </c>
      <c r="C591">
        <v>45088</v>
      </c>
    </row>
    <row r="592" spans="1:3" x14ac:dyDescent="0.35">
      <c r="A592" t="s">
        <v>592</v>
      </c>
      <c r="B592" t="s">
        <v>1217</v>
      </c>
      <c r="C592">
        <v>45096</v>
      </c>
    </row>
    <row r="593" spans="1:3" x14ac:dyDescent="0.35">
      <c r="A593" t="s">
        <v>593</v>
      </c>
      <c r="B593" t="s">
        <v>1218</v>
      </c>
      <c r="C593">
        <v>46367</v>
      </c>
    </row>
    <row r="594" spans="1:3" x14ac:dyDescent="0.35">
      <c r="A594" t="s">
        <v>594</v>
      </c>
      <c r="B594" t="s">
        <v>1219</v>
      </c>
      <c r="C594">
        <v>45104</v>
      </c>
    </row>
    <row r="595" spans="1:3" x14ac:dyDescent="0.35">
      <c r="A595" t="s">
        <v>595</v>
      </c>
      <c r="B595" t="s">
        <v>1220</v>
      </c>
      <c r="C595">
        <v>45112</v>
      </c>
    </row>
    <row r="596" spans="1:3" x14ac:dyDescent="0.35">
      <c r="A596" t="s">
        <v>596</v>
      </c>
      <c r="B596" t="s">
        <v>1221</v>
      </c>
      <c r="C596">
        <v>45666</v>
      </c>
    </row>
    <row r="597" spans="1:3" x14ac:dyDescent="0.35">
      <c r="A597" t="s">
        <v>597</v>
      </c>
      <c r="B597" t="s">
        <v>1222</v>
      </c>
      <c r="C597">
        <v>44081</v>
      </c>
    </row>
    <row r="598" spans="1:3" x14ac:dyDescent="0.35">
      <c r="A598" t="s">
        <v>598</v>
      </c>
      <c r="B598" t="s">
        <v>1223</v>
      </c>
      <c r="C598">
        <v>50518</v>
      </c>
    </row>
    <row r="599" spans="1:3" x14ac:dyDescent="0.35">
      <c r="A599" t="s">
        <v>599</v>
      </c>
      <c r="B599" t="s">
        <v>1224</v>
      </c>
      <c r="C599">
        <v>49577</v>
      </c>
    </row>
    <row r="600" spans="1:3" x14ac:dyDescent="0.35">
      <c r="A600" t="s">
        <v>600</v>
      </c>
      <c r="B600" t="s">
        <v>1225</v>
      </c>
      <c r="C600">
        <v>49973</v>
      </c>
    </row>
    <row r="601" spans="1:3" x14ac:dyDescent="0.35">
      <c r="A601" t="s">
        <v>601</v>
      </c>
      <c r="B601" t="s">
        <v>1226</v>
      </c>
      <c r="C601">
        <v>45120</v>
      </c>
    </row>
    <row r="602" spans="1:3" x14ac:dyDescent="0.35">
      <c r="A602" t="s">
        <v>602</v>
      </c>
      <c r="B602" t="s">
        <v>1227</v>
      </c>
      <c r="C602">
        <v>45138</v>
      </c>
    </row>
    <row r="603" spans="1:3" x14ac:dyDescent="0.35">
      <c r="A603" t="s">
        <v>603</v>
      </c>
      <c r="B603" t="s">
        <v>1228</v>
      </c>
      <c r="C603">
        <v>46524</v>
      </c>
    </row>
    <row r="604" spans="1:3" x14ac:dyDescent="0.35">
      <c r="A604" t="s">
        <v>604</v>
      </c>
      <c r="B604" t="s">
        <v>1229</v>
      </c>
      <c r="C604">
        <v>45146</v>
      </c>
    </row>
    <row r="605" spans="1:3" x14ac:dyDescent="0.35">
      <c r="A605" t="s">
        <v>605</v>
      </c>
      <c r="B605" t="s">
        <v>1230</v>
      </c>
      <c r="C605">
        <v>45153</v>
      </c>
    </row>
    <row r="606" spans="1:3" x14ac:dyDescent="0.35">
      <c r="A606" t="s">
        <v>606</v>
      </c>
      <c r="B606" t="s">
        <v>1231</v>
      </c>
      <c r="C606">
        <v>45674</v>
      </c>
    </row>
    <row r="607" spans="1:3" x14ac:dyDescent="0.35">
      <c r="A607" t="s">
        <v>607</v>
      </c>
      <c r="B607" t="s">
        <v>1232</v>
      </c>
      <c r="C607">
        <v>45161</v>
      </c>
    </row>
    <row r="608" spans="1:3" x14ac:dyDescent="0.35">
      <c r="A608" t="s">
        <v>608</v>
      </c>
      <c r="B608" t="s">
        <v>1233</v>
      </c>
      <c r="C608">
        <v>49544</v>
      </c>
    </row>
    <row r="609" spans="1:3" x14ac:dyDescent="0.35">
      <c r="A609" t="s">
        <v>609</v>
      </c>
      <c r="B609" t="s">
        <v>1234</v>
      </c>
      <c r="C609">
        <v>45179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District Profile Report</vt:lpstr>
      <vt:lpstr>District Data</vt:lpstr>
      <vt:lpstr>Similar District Data</vt:lpstr>
      <vt:lpstr>Statewide Data</vt:lpstr>
      <vt:lpstr>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Comeaux, James</cp:lastModifiedBy>
  <cp:lastPrinted>2023-03-27T19:34:19Z</cp:lastPrinted>
  <dcterms:created xsi:type="dcterms:W3CDTF">2018-12-20T16:25:55Z</dcterms:created>
  <dcterms:modified xsi:type="dcterms:W3CDTF">2023-12-14T19:49:02Z</dcterms:modified>
</cp:coreProperties>
</file>